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Прил.2" sheetId="1" r:id="rId1"/>
  </sheets>
  <calcPr calcId="114210"/>
</workbook>
</file>

<file path=xl/calcChain.xml><?xml version="1.0" encoding="utf-8"?>
<calcChain xmlns="http://schemas.openxmlformats.org/spreadsheetml/2006/main">
  <c r="F129" i="1"/>
  <c r="H129"/>
  <c r="K127"/>
  <c r="I127"/>
  <c r="F109"/>
  <c r="H109"/>
  <c r="F97"/>
  <c r="F91"/>
  <c r="E81"/>
  <c r="F83"/>
  <c r="H83"/>
  <c r="F71"/>
  <c r="H57"/>
  <c r="F57"/>
  <c r="E49"/>
  <c r="G35"/>
  <c r="H37"/>
  <c r="F37"/>
  <c r="F23"/>
  <c r="F25"/>
  <c r="E21"/>
  <c r="F21"/>
  <c r="E22"/>
  <c r="F22"/>
  <c r="E23"/>
  <c r="E24"/>
  <c r="F24"/>
  <c r="E25"/>
  <c r="F68"/>
  <c r="G109"/>
  <c r="E97"/>
  <c r="E109"/>
  <c r="E91"/>
  <c r="E71"/>
  <c r="E70"/>
  <c r="E69"/>
  <c r="E68"/>
  <c r="E67"/>
  <c r="F67"/>
  <c r="E48"/>
  <c r="F48"/>
  <c r="F54"/>
  <c r="G37"/>
  <c r="E37"/>
  <c r="J54"/>
  <c r="J126"/>
  <c r="J124"/>
  <c r="K54"/>
  <c r="L54"/>
  <c r="I54"/>
  <c r="I126"/>
  <c r="I124"/>
  <c r="K128"/>
  <c r="G53"/>
  <c r="G66"/>
  <c r="G80"/>
  <c r="L32"/>
  <c r="L20"/>
  <c r="L108"/>
  <c r="L128"/>
  <c r="F94"/>
  <c r="H81"/>
  <c r="H82"/>
  <c r="H80"/>
  <c r="F70"/>
  <c r="F82"/>
  <c r="F60"/>
  <c r="F56"/>
  <c r="H56"/>
  <c r="K32"/>
  <c r="H36"/>
  <c r="L105"/>
  <c r="L125"/>
  <c r="H108"/>
  <c r="F96"/>
  <c r="F90"/>
  <c r="H33"/>
  <c r="F93"/>
  <c r="G20"/>
  <c r="H20"/>
  <c r="K20"/>
  <c r="F20"/>
  <c r="E26"/>
  <c r="F26"/>
  <c r="G26"/>
  <c r="H26"/>
  <c r="G33"/>
  <c r="G34"/>
  <c r="H34"/>
  <c r="F34"/>
  <c r="H35"/>
  <c r="F35"/>
  <c r="G36"/>
  <c r="E36"/>
  <c r="E40"/>
  <c r="F40"/>
  <c r="G40"/>
  <c r="H40"/>
  <c r="G46"/>
  <c r="H46"/>
  <c r="I46"/>
  <c r="J46"/>
  <c r="K46"/>
  <c r="L46"/>
  <c r="E47"/>
  <c r="F47"/>
  <c r="F46"/>
  <c r="I52"/>
  <c r="J52"/>
  <c r="K52"/>
  <c r="L52"/>
  <c r="H53"/>
  <c r="E54"/>
  <c r="G54"/>
  <c r="G126"/>
  <c r="H54"/>
  <c r="H126"/>
  <c r="E55"/>
  <c r="F55"/>
  <c r="G55"/>
  <c r="H55"/>
  <c r="E56"/>
  <c r="G56"/>
  <c r="E57"/>
  <c r="G57"/>
  <c r="E60"/>
  <c r="G60"/>
  <c r="H60"/>
  <c r="H66"/>
  <c r="K66"/>
  <c r="L66"/>
  <c r="F80"/>
  <c r="F69"/>
  <c r="F81"/>
  <c r="E72"/>
  <c r="F72"/>
  <c r="G72"/>
  <c r="H72"/>
  <c r="K78"/>
  <c r="L78"/>
  <c r="G79"/>
  <c r="E79"/>
  <c r="H79"/>
  <c r="E80"/>
  <c r="G81"/>
  <c r="G82"/>
  <c r="E82"/>
  <c r="G83"/>
  <c r="E83"/>
  <c r="G86"/>
  <c r="H86"/>
  <c r="K86"/>
  <c r="L86"/>
  <c r="E87"/>
  <c r="F87"/>
  <c r="E88"/>
  <c r="F88"/>
  <c r="E89"/>
  <c r="F89"/>
  <c r="E90"/>
  <c r="G92"/>
  <c r="H92"/>
  <c r="K92"/>
  <c r="L92"/>
  <c r="E93"/>
  <c r="E94"/>
  <c r="E95"/>
  <c r="F95"/>
  <c r="E96"/>
  <c r="E98"/>
  <c r="F98"/>
  <c r="G98"/>
  <c r="H98"/>
  <c r="G105"/>
  <c r="H105"/>
  <c r="K105"/>
  <c r="K125"/>
  <c r="E106"/>
  <c r="G106"/>
  <c r="H106"/>
  <c r="K106"/>
  <c r="K126"/>
  <c r="L106"/>
  <c r="L126"/>
  <c r="G107"/>
  <c r="H107"/>
  <c r="L107"/>
  <c r="L127"/>
  <c r="G108"/>
  <c r="E112"/>
  <c r="F112"/>
  <c r="K112"/>
  <c r="L112"/>
  <c r="E118"/>
  <c r="F118"/>
  <c r="K118"/>
  <c r="L118"/>
  <c r="G128"/>
  <c r="K129"/>
  <c r="E107"/>
  <c r="H78"/>
  <c r="E126"/>
  <c r="E66"/>
  <c r="F66"/>
  <c r="E46"/>
  <c r="E20"/>
  <c r="G125"/>
  <c r="E125"/>
  <c r="G129"/>
  <c r="E129"/>
  <c r="G78"/>
  <c r="E128"/>
  <c r="H128"/>
  <c r="F128"/>
  <c r="F107"/>
  <c r="F108"/>
  <c r="F36"/>
  <c r="H32"/>
  <c r="H127"/>
  <c r="F127"/>
  <c r="F106"/>
  <c r="F126"/>
  <c r="L124"/>
  <c r="G104"/>
  <c r="E108"/>
  <c r="E86"/>
  <c r="H52"/>
  <c r="G127"/>
  <c r="E127"/>
  <c r="L104"/>
  <c r="H104"/>
  <c r="E105"/>
  <c r="E92"/>
  <c r="F86"/>
  <c r="G52"/>
  <c r="F105"/>
  <c r="H125"/>
  <c r="F79"/>
  <c r="F78"/>
  <c r="K124"/>
  <c r="K104"/>
  <c r="F92"/>
  <c r="E78"/>
  <c r="E53"/>
  <c r="E52"/>
  <c r="E35"/>
  <c r="E34"/>
  <c r="E33"/>
  <c r="G32"/>
  <c r="F53"/>
  <c r="F52"/>
  <c r="F33"/>
  <c r="F32"/>
  <c r="G124"/>
  <c r="E104"/>
  <c r="E32"/>
  <c r="H124"/>
  <c r="F104"/>
  <c r="F125"/>
  <c r="F124"/>
  <c r="E124"/>
</calcChain>
</file>

<file path=xl/sharedStrings.xml><?xml version="1.0" encoding="utf-8"?>
<sst xmlns="http://schemas.openxmlformats.org/spreadsheetml/2006/main" count="105" uniqueCount="79">
  <si>
    <t>всего</t>
  </si>
  <si>
    <t>ВСЕГО ПО МУНИЦИПАЛЬНОЙ ПРОГРАММЕ</t>
  </si>
  <si>
    <t>Итого по задаче 5</t>
  </si>
  <si>
    <t>Администрации районов Города Томска</t>
  </si>
  <si>
    <t>4.3.</t>
  </si>
  <si>
    <t>Подпрограмма  "Охрана семьи и детства"</t>
  </si>
  <si>
    <t>Итого по задаче 4</t>
  </si>
  <si>
    <t>4.2.</t>
  </si>
  <si>
    <t>4.1.</t>
  </si>
  <si>
    <t>Подпрограмма «Организация и обеспечение эффективного исполнения функций»</t>
  </si>
  <si>
    <t>Задача 4.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</t>
  </si>
  <si>
    <t>Итого по задаче 3</t>
  </si>
  <si>
    <t>3.3.</t>
  </si>
  <si>
    <t>Управление социальной политики</t>
  </si>
  <si>
    <t>3.2.</t>
  </si>
  <si>
    <t>3.1.</t>
  </si>
  <si>
    <t>Подпрограмма «Оказание социальной помощи и услуг»</t>
  </si>
  <si>
    <t>Задача 3 Повышение уровня жизни отдельных категорий граждан</t>
  </si>
  <si>
    <t>3.</t>
  </si>
  <si>
    <t>Итого по задаче 2</t>
  </si>
  <si>
    <t>Управление социальной политики, управление культуры, управление по физической культуре и спорту, департамент образования, администрации районов Города Томска</t>
  </si>
  <si>
    <t>2.2.</t>
  </si>
  <si>
    <t>Управление социальной политики, администрации районов Города Томска</t>
  </si>
  <si>
    <t>2.1.</t>
  </si>
  <si>
    <t>Подпрограмма «Социальная интеграция»</t>
  </si>
  <si>
    <t>Задача 2 Повышение уровня жизни инвалидов:</t>
  </si>
  <si>
    <t>2.</t>
  </si>
  <si>
    <t xml:space="preserve">Итого по задаче 1 </t>
  </si>
  <si>
    <t>1.2.</t>
  </si>
  <si>
    <t>1.1.</t>
  </si>
  <si>
    <t>Подпрограмма «Старшее поколение»</t>
  </si>
  <si>
    <t xml:space="preserve">Задача 1 Повышение уровня жизни граждан старшего поколения </t>
  </si>
  <si>
    <t>1.</t>
  </si>
  <si>
    <t>2015-2019 годы</t>
  </si>
  <si>
    <t xml:space="preserve">Цель муниципальной программы: Повышение уровня жизни граждан, нуждающихся в социальной поддержке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</si>
  <si>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утверждено</t>
  </si>
  <si>
    <t>потребность</t>
  </si>
  <si>
    <t>Ответственный исполнитель, соисполнители</t>
  </si>
  <si>
    <t>внебюджетных источников</t>
  </si>
  <si>
    <t>областного бюджета</t>
  </si>
  <si>
    <t>федерального бюджета</t>
  </si>
  <si>
    <t>местного бюджета</t>
  </si>
  <si>
    <t>В том числе, за счет средств</t>
  </si>
  <si>
    <t>Объем финансирования (тыс.рублей)</t>
  </si>
  <si>
    <t>Срок исполнения</t>
  </si>
  <si>
    <t>Наименования целей, задач, мероприятий муниципальной программы</t>
  </si>
  <si>
    <t>№</t>
  </si>
  <si>
    <t>Социальная поддержка граждан на 2015-2019 годы</t>
  </si>
  <si>
    <t>ПЕРЕЧЕНЬ МЕРОПРИЯТИЙ И РЕСУРСНОЕ ОБЕСПЕЧЕНИЕ МУНИЦИПАЛЬНОЙ ПРОГРАММЫ</t>
  </si>
  <si>
    <t>к муниципальной программе                                                                                       «Социальная поддержка граждан на 2015-2019 годы»</t>
  </si>
  <si>
    <t>Приложение 2</t>
  </si>
  <si>
    <t>5.1.</t>
  </si>
  <si>
    <t>Код бюджетной классификации (КЦСР, КВР)</t>
  </si>
  <si>
    <t>1710100000, 000</t>
  </si>
  <si>
    <t>1710200000, 000</t>
  </si>
  <si>
    <t>1720100000, 000</t>
  </si>
  <si>
    <t>1720200000, 000</t>
  </si>
  <si>
    <t>1730100000, 000</t>
  </si>
  <si>
    <t>1730200000, 000</t>
  </si>
  <si>
    <t>1730300000, 000</t>
  </si>
  <si>
    <t>1740100000, 000</t>
  </si>
  <si>
    <t>1750100000, 000</t>
  </si>
  <si>
    <t>Мероприятие 1.1 Оказание помощи в решении материальных и бытовых проблем пожилых граждан, в том числе одиноких престарелых граждан, престарелых супружеских пар.</t>
  </si>
  <si>
    <t>Мероприятие 1.2. Содействие активному участию граждан старшего поколения в жизни общества для реализации личного потенциала.</t>
  </si>
  <si>
    <t>Мероприятие 2.1.Оказание помощи в решении материальных проблем инвалидов.</t>
  </si>
  <si>
    <t>Мероприятие 2.2. Создание условий для социальной интеграции инвалидов в общество.</t>
  </si>
  <si>
    <t>Мероприятие 3.1.Реализация местных социальных гарантий</t>
  </si>
  <si>
    <t>Мероприятие 3.2. Предоставление социальной (материальной) поддержки отдельным категориям граждан</t>
  </si>
  <si>
    <t xml:space="preserve">Мероприятие 3.3.  Оказание социальных услуг населению </t>
  </si>
  <si>
    <t>Мероприятие 4.1.Обеспечение выполнения расходных обязательств в области социальной политики и создания условий для их оптимизации</t>
  </si>
  <si>
    <t>Мероприятие 4.2. Обеспечение рационального и эффективного расходования бюджетных средств, предусмотренных управлению социальной политики бюджетом муниципального образования «Город Томск»</t>
  </si>
  <si>
    <t>Мероприятие 4.3.  Осуществление экономического планирования, ведения бюджетного, налогового учета, составления отчетности, контроля расходования средств</t>
  </si>
  <si>
    <r>
      <t xml:space="preserve">Задача 5. </t>
    </r>
    <r>
      <rPr>
        <b/>
        <i/>
        <sz val="11"/>
        <rFont val="Calibri"/>
        <family val="2"/>
        <charset val="204"/>
      </rPr>
      <t xml:space="preserve">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</t>
    </r>
  </si>
  <si>
    <t>Мероприятие 5.1. Осуществление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</si>
  <si>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Управление социальной политики администрации Города Томска (МАУ Города Томска «Центр профилактики и социальной адаптации «Семья»)</t>
  </si>
  <si>
    <t xml:space="preserve">Управление социальной политики администрации Города Томска
(муниципальное бюджетное учреждение Города Томска «Централизованная бухгалтерия»)
</t>
  </si>
  <si>
    <t>Управление социальной политики администрации Города Томска
(муниципальное бюджетное учреждение Города Томска «Централизованная бухгалтерия»)</t>
  </si>
  <si>
    <t>план</t>
  </si>
  <si>
    <t xml:space="preserve">Приложение 3 к постановлению
адмиистрации Города Томска
от 31.03.2017 № 216
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</si>
</sst>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_р_."/>
    <numFmt numFmtId="166" formatCode="#,##0.00_р_."/>
    <numFmt numFmtId="167" formatCode="0.0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i/>
      <sz val="11"/>
      <name val="Calibri"/>
      <family val="2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i/>
      <sz val="11"/>
      <name val="Calibri"/>
      <family val="2"/>
      <charset val="204"/>
    </font>
    <font>
      <sz val="14"/>
      <name val="Calibri"/>
      <family val="2"/>
      <charset val="204"/>
    </font>
    <font>
      <b/>
      <u/>
      <sz val="16"/>
      <name val="Calibri"/>
      <family val="2"/>
      <charset val="204"/>
    </font>
    <font>
      <b/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6">
    <xf numFmtId="0" fontId="0" fillId="0" borderId="0" xfId="0"/>
    <xf numFmtId="167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167" fontId="6" fillId="0" borderId="0" xfId="0" applyNumberFormat="1" applyFont="1"/>
    <xf numFmtId="0" fontId="6" fillId="0" borderId="0" xfId="0" applyFont="1" applyFill="1"/>
    <xf numFmtId="0" fontId="7" fillId="0" borderId="0" xfId="0" applyFont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2" fontId="6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65" fontId="6" fillId="0" borderId="0" xfId="0" applyNumberFormat="1" applyFont="1" applyBorder="1"/>
    <xf numFmtId="167" fontId="6" fillId="0" borderId="0" xfId="0" applyNumberFormat="1" applyFont="1" applyBorder="1"/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center" vertical="center" wrapText="1"/>
    </xf>
    <xf numFmtId="166" fontId="6" fillId="0" borderId="0" xfId="0" applyNumberFormat="1" applyFont="1" applyBorder="1"/>
    <xf numFmtId="2" fontId="7" fillId="0" borderId="0" xfId="0" applyNumberFormat="1" applyFont="1" applyBorder="1" applyAlignment="1">
      <alignment horizontal="left" vertical="center"/>
    </xf>
    <xf numFmtId="2" fontId="6" fillId="0" borderId="0" xfId="0" applyNumberFormat="1" applyFont="1" applyBorder="1"/>
    <xf numFmtId="2" fontId="6" fillId="0" borderId="0" xfId="0" applyNumberFormat="1" applyFont="1" applyFill="1" applyBorder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167" fontId="5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" fontId="9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wrapText="1"/>
    </xf>
    <xf numFmtId="167" fontId="4" fillId="0" borderId="3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wrapText="1"/>
    </xf>
    <xf numFmtId="0" fontId="16" fillId="0" borderId="4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67" fontId="6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center" wrapText="1"/>
    </xf>
    <xf numFmtId="167" fontId="3" fillId="0" borderId="3" xfId="0" applyNumberFormat="1" applyFont="1" applyFill="1" applyBorder="1" applyAlignment="1">
      <alignment horizontal="center" wrapText="1"/>
    </xf>
    <xf numFmtId="167" fontId="3" fillId="0" borderId="1" xfId="0" applyNumberFormat="1" applyFont="1" applyFill="1" applyBorder="1" applyAlignment="1">
      <alignment horizont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164" fontId="15" fillId="0" borderId="9" xfId="1" applyFont="1" applyFill="1" applyBorder="1" applyAlignment="1">
      <alignment horizontal="center"/>
    </xf>
    <xf numFmtId="164" fontId="15" fillId="0" borderId="13" xfId="1" applyFont="1" applyFill="1" applyBorder="1" applyAlignment="1">
      <alignment horizontal="center"/>
    </xf>
    <xf numFmtId="164" fontId="15" fillId="0" borderId="5" xfId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/>
    <xf numFmtId="0" fontId="6" fillId="0" borderId="12" xfId="0" applyFont="1" applyFill="1" applyBorder="1"/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2" fontId="7" fillId="0" borderId="9" xfId="1" applyNumberFormat="1" applyFont="1" applyFill="1" applyBorder="1" applyAlignment="1">
      <alignment horizontal="center" vertical="center"/>
    </xf>
    <xf numFmtId="2" fontId="7" fillId="0" borderId="13" xfId="1" applyNumberFormat="1" applyFont="1" applyFill="1" applyBorder="1" applyAlignment="1">
      <alignment horizontal="center" vertical="center"/>
    </xf>
    <xf numFmtId="2" fontId="7" fillId="0" borderId="5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6" fontId="6" fillId="0" borderId="3" xfId="0" applyNumberFormat="1" applyFont="1" applyFill="1" applyBorder="1" applyAlignment="1">
      <alignment horizontal="center" vertical="center"/>
    </xf>
    <xf numFmtId="16" fontId="6" fillId="0" borderId="6" xfId="0" applyNumberFormat="1" applyFont="1" applyFill="1" applyBorder="1" applyAlignment="1">
      <alignment horizontal="center" vertical="center"/>
    </xf>
    <xf numFmtId="16" fontId="6" fillId="0" borderId="8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0"/>
  <sheetViews>
    <sheetView tabSelected="1" zoomScale="75" zoomScaleNormal="75" workbookViewId="0">
      <selection activeCell="L1" sqref="L1:O2"/>
    </sheetView>
  </sheetViews>
  <sheetFormatPr defaultRowHeight="15"/>
  <cols>
    <col min="1" max="1" width="9.140625" style="2"/>
    <col min="2" max="2" width="36.28515625" style="2" customWidth="1"/>
    <col min="3" max="3" width="22" style="2" customWidth="1"/>
    <col min="4" max="4" width="19.140625" style="2" customWidth="1"/>
    <col min="5" max="5" width="15.7109375" style="2" customWidth="1"/>
    <col min="6" max="6" width="14.42578125" style="3" customWidth="1"/>
    <col min="7" max="7" width="15" style="2" customWidth="1"/>
    <col min="8" max="8" width="14.140625" style="3" customWidth="1"/>
    <col min="9" max="9" width="12.42578125" style="2" customWidth="1"/>
    <col min="10" max="10" width="12.85546875" style="2" customWidth="1"/>
    <col min="11" max="11" width="13.140625" style="4" customWidth="1"/>
    <col min="12" max="12" width="13.28515625" style="4" customWidth="1"/>
    <col min="13" max="13" width="10.7109375" style="2" customWidth="1"/>
    <col min="14" max="14" width="11.42578125" style="2" customWidth="1"/>
    <col min="15" max="15" width="17.7109375" style="2" customWidth="1"/>
    <col min="16" max="16" width="9.140625" style="2"/>
    <col min="17" max="17" width="11" style="2" bestFit="1" customWidth="1"/>
    <col min="18" max="16384" width="9.140625" style="2"/>
  </cols>
  <sheetData>
    <row r="1" spans="1:17" ht="27" customHeight="1">
      <c r="L1" s="86" t="s">
        <v>78</v>
      </c>
      <c r="M1" s="86"/>
      <c r="N1" s="86"/>
      <c r="O1" s="86"/>
    </row>
    <row r="2" spans="1:17" ht="18" customHeight="1">
      <c r="L2" s="86"/>
      <c r="M2" s="86"/>
      <c r="N2" s="86"/>
      <c r="O2" s="86"/>
    </row>
    <row r="5" spans="1:17">
      <c r="M5" s="97" t="s">
        <v>50</v>
      </c>
      <c r="N5" s="97"/>
      <c r="O5" s="97"/>
    </row>
    <row r="6" spans="1:17" ht="30" customHeight="1">
      <c r="K6" s="76" t="s">
        <v>49</v>
      </c>
      <c r="L6" s="76"/>
      <c r="M6" s="76"/>
      <c r="N6" s="76"/>
      <c r="O6" s="76"/>
      <c r="P6" s="5"/>
      <c r="Q6" s="5"/>
    </row>
    <row r="9" spans="1:17" ht="18.75">
      <c r="B9" s="96" t="s">
        <v>48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</row>
    <row r="10" spans="1:17" ht="21">
      <c r="B10" s="102" t="s">
        <v>47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3" spans="1:17" ht="21" customHeight="1">
      <c r="A13" s="104" t="s">
        <v>46</v>
      </c>
      <c r="B13" s="87" t="s">
        <v>45</v>
      </c>
      <c r="C13" s="87" t="s">
        <v>52</v>
      </c>
      <c r="D13" s="104" t="s">
        <v>44</v>
      </c>
      <c r="E13" s="98" t="s">
        <v>43</v>
      </c>
      <c r="F13" s="99"/>
      <c r="G13" s="80" t="s">
        <v>42</v>
      </c>
      <c r="H13" s="103"/>
      <c r="I13" s="103"/>
      <c r="J13" s="103"/>
      <c r="K13" s="103"/>
      <c r="L13" s="103"/>
      <c r="M13" s="103"/>
      <c r="N13" s="103"/>
      <c r="O13" s="81"/>
    </row>
    <row r="14" spans="1:17" ht="54" customHeight="1">
      <c r="A14" s="105"/>
      <c r="B14" s="88"/>
      <c r="C14" s="88"/>
      <c r="D14" s="105"/>
      <c r="E14" s="100"/>
      <c r="F14" s="101"/>
      <c r="G14" s="80" t="s">
        <v>41</v>
      </c>
      <c r="H14" s="81"/>
      <c r="I14" s="84" t="s">
        <v>40</v>
      </c>
      <c r="J14" s="85"/>
      <c r="K14" s="80" t="s">
        <v>39</v>
      </c>
      <c r="L14" s="81"/>
      <c r="M14" s="84" t="s">
        <v>38</v>
      </c>
      <c r="N14" s="85"/>
      <c r="O14" s="63" t="s">
        <v>37</v>
      </c>
    </row>
    <row r="15" spans="1:17" ht="32.25" customHeight="1">
      <c r="A15" s="106"/>
      <c r="B15" s="89"/>
      <c r="C15" s="89"/>
      <c r="D15" s="106"/>
      <c r="E15" s="63" t="s">
        <v>36</v>
      </c>
      <c r="F15" s="25" t="s">
        <v>35</v>
      </c>
      <c r="G15" s="63" t="s">
        <v>36</v>
      </c>
      <c r="H15" s="25" t="s">
        <v>35</v>
      </c>
      <c r="I15" s="63" t="s">
        <v>36</v>
      </c>
      <c r="J15" s="63" t="s">
        <v>35</v>
      </c>
      <c r="K15" s="63" t="s">
        <v>36</v>
      </c>
      <c r="L15" s="63" t="s">
        <v>35</v>
      </c>
      <c r="M15" s="63" t="s">
        <v>36</v>
      </c>
      <c r="N15" s="63" t="s">
        <v>77</v>
      </c>
      <c r="O15" s="63"/>
    </row>
    <row r="16" spans="1:17">
      <c r="A16" s="64">
        <v>1</v>
      </c>
      <c r="B16" s="64">
        <v>2</v>
      </c>
      <c r="C16" s="64">
        <v>3</v>
      </c>
      <c r="D16" s="64">
        <v>4</v>
      </c>
      <c r="E16" s="64">
        <v>5</v>
      </c>
      <c r="F16" s="64">
        <v>6</v>
      </c>
      <c r="G16" s="64">
        <v>7</v>
      </c>
      <c r="H16" s="64">
        <v>8</v>
      </c>
      <c r="I16" s="64">
        <v>9</v>
      </c>
      <c r="J16" s="64">
        <v>10</v>
      </c>
      <c r="K16" s="64">
        <v>11</v>
      </c>
      <c r="L16" s="64">
        <v>12</v>
      </c>
      <c r="M16" s="64">
        <v>13</v>
      </c>
      <c r="N16" s="64">
        <v>14</v>
      </c>
      <c r="O16" s="64">
        <v>15</v>
      </c>
    </row>
    <row r="17" spans="1:17" ht="60">
      <c r="A17" s="26">
        <v>1</v>
      </c>
      <c r="B17" s="27" t="s">
        <v>34</v>
      </c>
      <c r="C17" s="27"/>
      <c r="D17" s="6" t="s">
        <v>33</v>
      </c>
      <c r="E17" s="6"/>
      <c r="F17" s="28"/>
      <c r="G17" s="6"/>
      <c r="H17" s="28"/>
      <c r="I17" s="6"/>
      <c r="J17" s="6"/>
      <c r="K17" s="6"/>
      <c r="L17" s="6"/>
      <c r="M17" s="6"/>
      <c r="N17" s="6"/>
      <c r="O17" s="6"/>
    </row>
    <row r="18" spans="1:17">
      <c r="A18" s="29" t="s">
        <v>32</v>
      </c>
      <c r="B18" s="82" t="s">
        <v>31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3"/>
    </row>
    <row r="19" spans="1:17" ht="30" customHeight="1">
      <c r="A19" s="30"/>
      <c r="B19" s="142" t="s">
        <v>30</v>
      </c>
      <c r="C19" s="143"/>
      <c r="D19" s="31"/>
      <c r="E19" s="77"/>
      <c r="F19" s="78"/>
      <c r="G19" s="78"/>
      <c r="H19" s="78"/>
      <c r="I19" s="78"/>
      <c r="J19" s="78"/>
      <c r="K19" s="78"/>
      <c r="L19" s="78"/>
      <c r="M19" s="78"/>
      <c r="N19" s="78"/>
      <c r="O19" s="79"/>
    </row>
    <row r="20" spans="1:17" ht="38.25" customHeight="1">
      <c r="A20" s="113" t="s">
        <v>29</v>
      </c>
      <c r="B20" s="141" t="s">
        <v>62</v>
      </c>
      <c r="C20" s="132" t="s">
        <v>53</v>
      </c>
      <c r="D20" s="32" t="s">
        <v>0</v>
      </c>
      <c r="E20" s="65">
        <f>SUM(E21:E25)</f>
        <v>234430.28</v>
      </c>
      <c r="F20" s="65">
        <f>SUM(F21:F25)</f>
        <v>204639.1</v>
      </c>
      <c r="G20" s="65">
        <f>SUM(G21:G25)</f>
        <v>205930.28</v>
      </c>
      <c r="H20" s="65">
        <f>SUM(H21:H25)</f>
        <v>181839.1</v>
      </c>
      <c r="I20" s="24"/>
      <c r="J20" s="24"/>
      <c r="K20" s="33">
        <f>SUM(K21:K23)</f>
        <v>17100</v>
      </c>
      <c r="L20" s="33">
        <f>SUM(L21:L24)</f>
        <v>22800</v>
      </c>
      <c r="M20" s="32"/>
      <c r="N20" s="32"/>
      <c r="O20" s="95" t="s">
        <v>22</v>
      </c>
    </row>
    <row r="21" spans="1:17" ht="30.75" customHeight="1">
      <c r="A21" s="113"/>
      <c r="B21" s="141"/>
      <c r="C21" s="133"/>
      <c r="D21" s="32">
        <v>2015</v>
      </c>
      <c r="E21" s="1">
        <f t="shared" ref="E21:F23" si="0">SUM(G21+K21)</f>
        <v>63917.38</v>
      </c>
      <c r="F21" s="1">
        <f t="shared" si="0"/>
        <v>44947.1</v>
      </c>
      <c r="G21" s="1">
        <v>58217.38</v>
      </c>
      <c r="H21" s="1">
        <v>39247.1</v>
      </c>
      <c r="I21" s="24"/>
      <c r="J21" s="24"/>
      <c r="K21" s="23">
        <v>5700</v>
      </c>
      <c r="L21" s="23">
        <v>5700</v>
      </c>
      <c r="M21" s="32"/>
      <c r="N21" s="32"/>
      <c r="O21" s="95"/>
    </row>
    <row r="22" spans="1:17" ht="29.25" customHeight="1">
      <c r="A22" s="113"/>
      <c r="B22" s="141"/>
      <c r="C22" s="133"/>
      <c r="D22" s="32">
        <v>2016</v>
      </c>
      <c r="E22" s="1">
        <f t="shared" si="0"/>
        <v>45324.800000000003</v>
      </c>
      <c r="F22" s="1">
        <f t="shared" si="0"/>
        <v>43699.4</v>
      </c>
      <c r="G22" s="1">
        <v>39624.800000000003</v>
      </c>
      <c r="H22" s="1">
        <v>37999.4</v>
      </c>
      <c r="I22" s="24"/>
      <c r="J22" s="24"/>
      <c r="K22" s="23">
        <v>5700</v>
      </c>
      <c r="L22" s="23">
        <v>5700</v>
      </c>
      <c r="M22" s="32"/>
      <c r="N22" s="32"/>
      <c r="O22" s="95"/>
    </row>
    <row r="23" spans="1:17" ht="27.75" customHeight="1">
      <c r="A23" s="113"/>
      <c r="B23" s="141"/>
      <c r="C23" s="133"/>
      <c r="D23" s="32">
        <v>2017</v>
      </c>
      <c r="E23" s="66">
        <f t="shared" si="0"/>
        <v>41761.9</v>
      </c>
      <c r="F23" s="66">
        <f>SUM(H23+L23)</f>
        <v>41039.800000000003</v>
      </c>
      <c r="G23" s="66">
        <v>36061.9</v>
      </c>
      <c r="H23" s="66">
        <v>35339.800000000003</v>
      </c>
      <c r="I23" s="24"/>
      <c r="J23" s="24"/>
      <c r="K23" s="24">
        <v>5700</v>
      </c>
      <c r="L23" s="24">
        <v>5700</v>
      </c>
      <c r="M23" s="32"/>
      <c r="N23" s="32"/>
      <c r="O23" s="95"/>
    </row>
    <row r="24" spans="1:17" ht="26.25" customHeight="1">
      <c r="A24" s="113"/>
      <c r="B24" s="141"/>
      <c r="C24" s="133"/>
      <c r="D24" s="32">
        <v>2018</v>
      </c>
      <c r="E24" s="66">
        <f>SUM(G24+K24)</f>
        <v>41713.1</v>
      </c>
      <c r="F24" s="66">
        <f>SUM(H24+L24)</f>
        <v>40326.400000000001</v>
      </c>
      <c r="G24" s="66">
        <v>36013.1</v>
      </c>
      <c r="H24" s="66">
        <v>34626.400000000001</v>
      </c>
      <c r="I24" s="24"/>
      <c r="J24" s="24"/>
      <c r="K24" s="24">
        <v>5700</v>
      </c>
      <c r="L24" s="24">
        <v>5700</v>
      </c>
      <c r="M24" s="32"/>
      <c r="N24" s="32"/>
      <c r="O24" s="95"/>
    </row>
    <row r="25" spans="1:17" ht="30" customHeight="1">
      <c r="A25" s="113"/>
      <c r="B25" s="141"/>
      <c r="C25" s="134"/>
      <c r="D25" s="34">
        <v>2019</v>
      </c>
      <c r="E25" s="35">
        <f>SUM(G25+K25)</f>
        <v>41713.1</v>
      </c>
      <c r="F25" s="66">
        <f>SUM(H25+L25)</f>
        <v>34626.400000000001</v>
      </c>
      <c r="G25" s="35">
        <v>36013.1</v>
      </c>
      <c r="H25" s="66">
        <v>34626.400000000001</v>
      </c>
      <c r="I25" s="36"/>
      <c r="J25" s="36"/>
      <c r="K25" s="24">
        <v>5700</v>
      </c>
      <c r="L25" s="36"/>
      <c r="M25" s="34"/>
      <c r="N25" s="34"/>
      <c r="O25" s="95"/>
    </row>
    <row r="26" spans="1:17" ht="48" customHeight="1">
      <c r="A26" s="104" t="s">
        <v>28</v>
      </c>
      <c r="B26" s="128" t="s">
        <v>63</v>
      </c>
      <c r="C26" s="132" t="s">
        <v>54</v>
      </c>
      <c r="D26" s="32" t="s">
        <v>0</v>
      </c>
      <c r="E26" s="65">
        <f>SUM(E27:E31)</f>
        <v>54108.97</v>
      </c>
      <c r="F26" s="65">
        <f>SUM(F27:F31)</f>
        <v>47578.7</v>
      </c>
      <c r="G26" s="65">
        <f>SUM(G27:G31)</f>
        <v>54109</v>
      </c>
      <c r="H26" s="65">
        <f>SUM(H27:H31)</f>
        <v>47578.7</v>
      </c>
      <c r="I26" s="24"/>
      <c r="J26" s="24"/>
      <c r="K26" s="24"/>
      <c r="L26" s="24"/>
      <c r="M26" s="32"/>
      <c r="N26" s="32"/>
      <c r="O26" s="95" t="s">
        <v>20</v>
      </c>
    </row>
    <row r="27" spans="1:17" ht="35.25" customHeight="1">
      <c r="A27" s="105"/>
      <c r="B27" s="128"/>
      <c r="C27" s="133"/>
      <c r="D27" s="32">
        <v>2015</v>
      </c>
      <c r="E27" s="1">
        <v>9968.4699999999993</v>
      </c>
      <c r="F27" s="1">
        <v>9083.7999999999993</v>
      </c>
      <c r="G27" s="1">
        <v>9968.5</v>
      </c>
      <c r="H27" s="1">
        <v>9083.7999999999993</v>
      </c>
      <c r="I27" s="24"/>
      <c r="J27" s="24"/>
      <c r="K27" s="24"/>
      <c r="L27" s="24"/>
      <c r="M27" s="32"/>
      <c r="N27" s="32"/>
      <c r="O27" s="95"/>
      <c r="Q27" s="7"/>
    </row>
    <row r="28" spans="1:17" ht="35.25" customHeight="1">
      <c r="A28" s="105"/>
      <c r="B28" s="128"/>
      <c r="C28" s="133"/>
      <c r="D28" s="32">
        <v>2016</v>
      </c>
      <c r="E28" s="1">
        <v>8175.4</v>
      </c>
      <c r="F28" s="1">
        <v>7149</v>
      </c>
      <c r="G28" s="1">
        <v>8175.4</v>
      </c>
      <c r="H28" s="1">
        <v>7149</v>
      </c>
      <c r="I28" s="24"/>
      <c r="J28" s="24"/>
      <c r="K28" s="24"/>
      <c r="L28" s="24"/>
      <c r="M28" s="32"/>
      <c r="N28" s="32"/>
      <c r="O28" s="95"/>
    </row>
    <row r="29" spans="1:17" ht="28.5" customHeight="1">
      <c r="A29" s="105"/>
      <c r="B29" s="128"/>
      <c r="C29" s="133"/>
      <c r="D29" s="32">
        <v>2017</v>
      </c>
      <c r="E29" s="66">
        <v>12428.3</v>
      </c>
      <c r="F29" s="66">
        <v>11286.9</v>
      </c>
      <c r="G29" s="66">
        <v>12428.3</v>
      </c>
      <c r="H29" s="66">
        <v>11286.9</v>
      </c>
      <c r="I29" s="24"/>
      <c r="J29" s="24"/>
      <c r="K29" s="24"/>
      <c r="L29" s="24"/>
      <c r="M29" s="32"/>
      <c r="N29" s="32"/>
      <c r="O29" s="95"/>
    </row>
    <row r="30" spans="1:17" ht="33" customHeight="1">
      <c r="A30" s="105"/>
      <c r="B30" s="128"/>
      <c r="C30" s="133"/>
      <c r="D30" s="32">
        <v>2018</v>
      </c>
      <c r="E30" s="66">
        <v>11768.4</v>
      </c>
      <c r="F30" s="67">
        <v>10029.5</v>
      </c>
      <c r="G30" s="66">
        <v>11768.4</v>
      </c>
      <c r="H30" s="67">
        <v>10029.5</v>
      </c>
      <c r="I30" s="24"/>
      <c r="J30" s="24"/>
      <c r="K30" s="24"/>
      <c r="L30" s="24"/>
      <c r="M30" s="32"/>
      <c r="N30" s="32"/>
      <c r="O30" s="95"/>
    </row>
    <row r="31" spans="1:17" ht="31.5" customHeight="1">
      <c r="A31" s="106"/>
      <c r="B31" s="128"/>
      <c r="C31" s="134"/>
      <c r="D31" s="34">
        <v>2019</v>
      </c>
      <c r="E31" s="68">
        <v>11768.4</v>
      </c>
      <c r="F31" s="66">
        <v>10029.5</v>
      </c>
      <c r="G31" s="68">
        <v>11768.4</v>
      </c>
      <c r="H31" s="68">
        <v>10029.5</v>
      </c>
      <c r="I31" s="36"/>
      <c r="J31" s="36"/>
      <c r="K31" s="36"/>
      <c r="L31" s="36"/>
      <c r="M31" s="34"/>
      <c r="N31" s="34"/>
      <c r="O31" s="95"/>
    </row>
    <row r="32" spans="1:17">
      <c r="A32" s="113"/>
      <c r="B32" s="129" t="s">
        <v>27</v>
      </c>
      <c r="C32" s="138"/>
      <c r="D32" s="32" t="s">
        <v>0</v>
      </c>
      <c r="E32" s="65">
        <f>SUM(E33:E37)</f>
        <v>288539.28000000003</v>
      </c>
      <c r="F32" s="65">
        <f>SUM(F33:F37)</f>
        <v>252217.8</v>
      </c>
      <c r="G32" s="65">
        <f>SUM(G33:G37)</f>
        <v>260039.28000000003</v>
      </c>
      <c r="H32" s="65">
        <f>SUM(H33:H37)</f>
        <v>229417.8</v>
      </c>
      <c r="I32" s="24"/>
      <c r="J32" s="24"/>
      <c r="K32" s="38">
        <f>SUM(K33:K37)</f>
        <v>28500</v>
      </c>
      <c r="L32" s="69">
        <f>SUM(L33:L36)</f>
        <v>22800</v>
      </c>
      <c r="M32" s="32"/>
      <c r="N32" s="32"/>
      <c r="O32" s="87"/>
    </row>
    <row r="33" spans="1:15">
      <c r="A33" s="113"/>
      <c r="B33" s="130"/>
      <c r="C33" s="139"/>
      <c r="D33" s="32">
        <v>2015</v>
      </c>
      <c r="E33" s="1">
        <f t="shared" ref="E33:F37" si="1">SUM(G33+K33)</f>
        <v>73885.88</v>
      </c>
      <c r="F33" s="1">
        <f t="shared" si="1"/>
        <v>54030.899999999994</v>
      </c>
      <c r="G33" s="1">
        <f t="shared" ref="G33:H37" si="2">SUM(G21+G27)</f>
        <v>68185.88</v>
      </c>
      <c r="H33" s="1">
        <f t="shared" si="2"/>
        <v>48330.899999999994</v>
      </c>
      <c r="I33" s="24"/>
      <c r="J33" s="24"/>
      <c r="K33" s="24">
        <v>5700</v>
      </c>
      <c r="L33" s="24">
        <v>5700</v>
      </c>
      <c r="M33" s="32"/>
      <c r="N33" s="32"/>
      <c r="O33" s="88"/>
    </row>
    <row r="34" spans="1:15">
      <c r="A34" s="113"/>
      <c r="B34" s="130"/>
      <c r="C34" s="139"/>
      <c r="D34" s="32">
        <v>2016</v>
      </c>
      <c r="E34" s="1">
        <f t="shared" si="1"/>
        <v>53500.200000000004</v>
      </c>
      <c r="F34" s="1">
        <f t="shared" si="1"/>
        <v>50848.4</v>
      </c>
      <c r="G34" s="1">
        <f t="shared" si="2"/>
        <v>47800.200000000004</v>
      </c>
      <c r="H34" s="1">
        <f t="shared" si="2"/>
        <v>45148.4</v>
      </c>
      <c r="I34" s="24"/>
      <c r="J34" s="24"/>
      <c r="K34" s="24">
        <v>5700</v>
      </c>
      <c r="L34" s="24">
        <v>5700</v>
      </c>
      <c r="M34" s="32"/>
      <c r="N34" s="32"/>
      <c r="O34" s="88"/>
    </row>
    <row r="35" spans="1:15">
      <c r="A35" s="113"/>
      <c r="B35" s="130"/>
      <c r="C35" s="139"/>
      <c r="D35" s="32">
        <v>2017</v>
      </c>
      <c r="E35" s="66">
        <f t="shared" si="1"/>
        <v>54190.2</v>
      </c>
      <c r="F35" s="66">
        <f t="shared" si="1"/>
        <v>52326.700000000004</v>
      </c>
      <c r="G35" s="66">
        <f>SUM(G23+G29)</f>
        <v>48490.2</v>
      </c>
      <c r="H35" s="66">
        <f t="shared" si="2"/>
        <v>46626.700000000004</v>
      </c>
      <c r="I35" s="24"/>
      <c r="J35" s="24"/>
      <c r="K35" s="24">
        <v>5700</v>
      </c>
      <c r="L35" s="24">
        <v>5700</v>
      </c>
      <c r="M35" s="32"/>
      <c r="N35" s="32"/>
      <c r="O35" s="88"/>
    </row>
    <row r="36" spans="1:15">
      <c r="A36" s="113"/>
      <c r="B36" s="130"/>
      <c r="C36" s="139"/>
      <c r="D36" s="32">
        <v>2018</v>
      </c>
      <c r="E36" s="66">
        <f>SUM(G36+K36)</f>
        <v>53481.5</v>
      </c>
      <c r="F36" s="66">
        <f t="shared" si="1"/>
        <v>50355.9</v>
      </c>
      <c r="G36" s="66">
        <f>SUM(G24+G30)</f>
        <v>47781.5</v>
      </c>
      <c r="H36" s="66">
        <f t="shared" si="2"/>
        <v>44655.9</v>
      </c>
      <c r="I36" s="24"/>
      <c r="J36" s="24"/>
      <c r="K36" s="24">
        <v>5700</v>
      </c>
      <c r="L36" s="70">
        <v>5700</v>
      </c>
      <c r="M36" s="32"/>
      <c r="N36" s="32"/>
      <c r="O36" s="88"/>
    </row>
    <row r="37" spans="1:15">
      <c r="A37" s="113"/>
      <c r="B37" s="131"/>
      <c r="C37" s="140"/>
      <c r="D37" s="32">
        <v>2019</v>
      </c>
      <c r="E37" s="66">
        <f>SUM(E25+E31)</f>
        <v>53481.5</v>
      </c>
      <c r="F37" s="66">
        <f t="shared" si="1"/>
        <v>44655.9</v>
      </c>
      <c r="G37" s="66">
        <f>SUM(G25+G31)</f>
        <v>47781.5</v>
      </c>
      <c r="H37" s="66">
        <f t="shared" si="2"/>
        <v>44655.9</v>
      </c>
      <c r="I37" s="24"/>
      <c r="J37" s="24"/>
      <c r="K37" s="24">
        <v>5700</v>
      </c>
      <c r="L37" s="24"/>
      <c r="M37" s="32"/>
      <c r="N37" s="32"/>
      <c r="O37" s="89"/>
    </row>
    <row r="38" spans="1:15" ht="31.5" customHeight="1">
      <c r="A38" s="39" t="s">
        <v>26</v>
      </c>
      <c r="B38" s="123" t="s">
        <v>25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5"/>
    </row>
    <row r="39" spans="1:15" ht="15" customHeight="1">
      <c r="A39" s="39"/>
      <c r="B39" s="142" t="s">
        <v>24</v>
      </c>
      <c r="C39" s="143"/>
      <c r="D39" s="31"/>
      <c r="E39" s="120"/>
      <c r="F39" s="121"/>
      <c r="G39" s="121"/>
      <c r="H39" s="121"/>
      <c r="I39" s="121"/>
      <c r="J39" s="121"/>
      <c r="K39" s="121"/>
      <c r="L39" s="121"/>
      <c r="M39" s="121"/>
      <c r="N39" s="122"/>
      <c r="O39" s="40"/>
    </row>
    <row r="40" spans="1:15">
      <c r="A40" s="113" t="s">
        <v>23</v>
      </c>
      <c r="B40" s="128" t="s">
        <v>64</v>
      </c>
      <c r="C40" s="132" t="s">
        <v>55</v>
      </c>
      <c r="D40" s="32" t="s">
        <v>0</v>
      </c>
      <c r="E40" s="22">
        <f>SUM(E41:E45)</f>
        <v>20150</v>
      </c>
      <c r="F40" s="65">
        <f>SUM(F41:F45)</f>
        <v>15660.41</v>
      </c>
      <c r="G40" s="22">
        <f>SUM(G41:G45)</f>
        <v>20150</v>
      </c>
      <c r="H40" s="65">
        <f>SUM(H41:H45)</f>
        <v>15660.41</v>
      </c>
      <c r="I40" s="24"/>
      <c r="J40" s="24"/>
      <c r="K40" s="24"/>
      <c r="L40" s="24"/>
      <c r="M40" s="32"/>
      <c r="N40" s="32"/>
      <c r="O40" s="99" t="s">
        <v>22</v>
      </c>
    </row>
    <row r="41" spans="1:15">
      <c r="A41" s="113"/>
      <c r="B41" s="128"/>
      <c r="C41" s="133"/>
      <c r="D41" s="32">
        <v>2015</v>
      </c>
      <c r="E41" s="1">
        <v>4150</v>
      </c>
      <c r="F41" s="1">
        <v>3138.21</v>
      </c>
      <c r="G41" s="1">
        <v>4150</v>
      </c>
      <c r="H41" s="1">
        <v>3138.21</v>
      </c>
      <c r="I41" s="24"/>
      <c r="J41" s="24"/>
      <c r="K41" s="24"/>
      <c r="L41" s="24"/>
      <c r="M41" s="32"/>
      <c r="N41" s="32"/>
      <c r="O41" s="109"/>
    </row>
    <row r="42" spans="1:15">
      <c r="A42" s="113"/>
      <c r="B42" s="128"/>
      <c r="C42" s="133"/>
      <c r="D42" s="32">
        <v>2016</v>
      </c>
      <c r="E42" s="1">
        <v>4000</v>
      </c>
      <c r="F42" s="1">
        <v>3105</v>
      </c>
      <c r="G42" s="1">
        <v>4000</v>
      </c>
      <c r="H42" s="1">
        <v>3105</v>
      </c>
      <c r="I42" s="24"/>
      <c r="J42" s="24"/>
      <c r="K42" s="24"/>
      <c r="L42" s="24"/>
      <c r="M42" s="32"/>
      <c r="N42" s="32"/>
      <c r="O42" s="109"/>
    </row>
    <row r="43" spans="1:15">
      <c r="A43" s="113"/>
      <c r="B43" s="128"/>
      <c r="C43" s="133"/>
      <c r="D43" s="32">
        <v>2017</v>
      </c>
      <c r="E43" s="1">
        <v>4000</v>
      </c>
      <c r="F43" s="1">
        <v>3150</v>
      </c>
      <c r="G43" s="1">
        <v>4000</v>
      </c>
      <c r="H43" s="1">
        <v>3150</v>
      </c>
      <c r="I43" s="24"/>
      <c r="J43" s="24"/>
      <c r="K43" s="24"/>
      <c r="L43" s="24"/>
      <c r="M43" s="32"/>
      <c r="N43" s="32"/>
      <c r="O43" s="109"/>
    </row>
    <row r="44" spans="1:15">
      <c r="A44" s="113"/>
      <c r="B44" s="128"/>
      <c r="C44" s="133"/>
      <c r="D44" s="32">
        <v>2018</v>
      </c>
      <c r="E44" s="1">
        <v>4000</v>
      </c>
      <c r="F44" s="66">
        <v>3133.6</v>
      </c>
      <c r="G44" s="1">
        <v>4000</v>
      </c>
      <c r="H44" s="66">
        <v>3133.6</v>
      </c>
      <c r="I44" s="24"/>
      <c r="J44" s="24"/>
      <c r="K44" s="24"/>
      <c r="L44" s="24"/>
      <c r="M44" s="32"/>
      <c r="N44" s="32"/>
      <c r="O44" s="109"/>
    </row>
    <row r="45" spans="1:15">
      <c r="A45" s="113"/>
      <c r="B45" s="128"/>
      <c r="C45" s="134"/>
      <c r="D45" s="34">
        <v>2019</v>
      </c>
      <c r="E45" s="1">
        <v>4000</v>
      </c>
      <c r="F45" s="68">
        <v>3133.6</v>
      </c>
      <c r="G45" s="1">
        <v>4000</v>
      </c>
      <c r="H45" s="71">
        <v>3133.6</v>
      </c>
      <c r="I45" s="36"/>
      <c r="J45" s="36"/>
      <c r="K45" s="36"/>
      <c r="L45" s="36"/>
      <c r="M45" s="34"/>
      <c r="N45" s="34"/>
      <c r="O45" s="101"/>
    </row>
    <row r="46" spans="1:15" ht="40.5" customHeight="1">
      <c r="A46" s="104" t="s">
        <v>21</v>
      </c>
      <c r="B46" s="128" t="s">
        <v>65</v>
      </c>
      <c r="C46" s="132" t="s">
        <v>56</v>
      </c>
      <c r="D46" s="32" t="s">
        <v>0</v>
      </c>
      <c r="E46" s="65">
        <f t="shared" ref="E46:L46" si="3">SUM(E47:E51)</f>
        <v>53264.100000000006</v>
      </c>
      <c r="F46" s="65">
        <f t="shared" si="3"/>
        <v>37425.17</v>
      </c>
      <c r="G46" s="65">
        <f t="shared" si="3"/>
        <v>28255.199999999997</v>
      </c>
      <c r="H46" s="65">
        <f t="shared" si="3"/>
        <v>16061.57</v>
      </c>
      <c r="I46" s="65">
        <f t="shared" si="3"/>
        <v>15975.599999999999</v>
      </c>
      <c r="J46" s="22">
        <f t="shared" si="3"/>
        <v>13280.3</v>
      </c>
      <c r="K46" s="65">
        <f t="shared" si="3"/>
        <v>9033.2999999999993</v>
      </c>
      <c r="L46" s="22">
        <f t="shared" si="3"/>
        <v>8083.2999999999993</v>
      </c>
      <c r="M46" s="32"/>
      <c r="N46" s="32"/>
      <c r="O46" s="99" t="s">
        <v>20</v>
      </c>
    </row>
    <row r="47" spans="1:15" ht="33.75" customHeight="1">
      <c r="A47" s="105"/>
      <c r="B47" s="128"/>
      <c r="C47" s="133"/>
      <c r="D47" s="32">
        <v>2015</v>
      </c>
      <c r="E47" s="1">
        <f>SUM(G47+K47+I47)</f>
        <v>17892.900000000001</v>
      </c>
      <c r="F47" s="1">
        <f>SUM(H47+L47+J47)</f>
        <v>15660.970000000001</v>
      </c>
      <c r="G47" s="1">
        <v>5627.3</v>
      </c>
      <c r="H47" s="1">
        <v>3395.37</v>
      </c>
      <c r="I47" s="1">
        <v>6911.7</v>
      </c>
      <c r="J47" s="1">
        <v>6911.7</v>
      </c>
      <c r="K47" s="1">
        <v>5353.9</v>
      </c>
      <c r="L47" s="1">
        <v>5353.9</v>
      </c>
      <c r="M47" s="32"/>
      <c r="N47" s="32"/>
      <c r="O47" s="109"/>
    </row>
    <row r="48" spans="1:15" ht="30" customHeight="1">
      <c r="A48" s="105"/>
      <c r="B48" s="128"/>
      <c r="C48" s="133"/>
      <c r="D48" s="32">
        <v>2016</v>
      </c>
      <c r="E48" s="1">
        <f>SUM(G48+I48+K48)</f>
        <v>14884.699999999999</v>
      </c>
      <c r="F48" s="1">
        <f>SUM(H48+J48+L48)</f>
        <v>12636.5</v>
      </c>
      <c r="G48" s="1">
        <v>5786.7</v>
      </c>
      <c r="H48" s="1">
        <v>3538.5</v>
      </c>
      <c r="I48" s="23">
        <v>6368.6</v>
      </c>
      <c r="J48" s="23">
        <v>6368.6</v>
      </c>
      <c r="K48" s="1">
        <v>2729.4</v>
      </c>
      <c r="L48" s="1">
        <v>2729.4</v>
      </c>
      <c r="M48" s="32"/>
      <c r="N48" s="32"/>
      <c r="O48" s="109"/>
    </row>
    <row r="49" spans="1:15" ht="33" customHeight="1">
      <c r="A49" s="105"/>
      <c r="B49" s="128"/>
      <c r="C49" s="133"/>
      <c r="D49" s="32">
        <v>2017</v>
      </c>
      <c r="E49" s="66">
        <f>SUM(G49+I49+K49)</f>
        <v>9432.9000000000015</v>
      </c>
      <c r="F49" s="66">
        <v>3584.3</v>
      </c>
      <c r="G49" s="66">
        <v>5787.6</v>
      </c>
      <c r="H49" s="66">
        <v>3584.3</v>
      </c>
      <c r="I49" s="67">
        <v>2695.3</v>
      </c>
      <c r="J49" s="24">
        <v>0</v>
      </c>
      <c r="K49" s="66">
        <v>950</v>
      </c>
      <c r="L49" s="1">
        <v>0</v>
      </c>
      <c r="M49" s="32"/>
      <c r="N49" s="32"/>
      <c r="O49" s="109"/>
    </row>
    <row r="50" spans="1:15" ht="34.5" customHeight="1">
      <c r="A50" s="105"/>
      <c r="B50" s="128"/>
      <c r="C50" s="133"/>
      <c r="D50" s="32">
        <v>2018</v>
      </c>
      <c r="E50" s="1">
        <v>5526.8</v>
      </c>
      <c r="F50" s="66">
        <v>2771.7</v>
      </c>
      <c r="G50" s="1">
        <v>5526.8</v>
      </c>
      <c r="H50" s="66">
        <v>2771.7</v>
      </c>
      <c r="I50" s="24">
        <v>0</v>
      </c>
      <c r="J50" s="24"/>
      <c r="K50" s="1">
        <v>0</v>
      </c>
      <c r="L50" s="1"/>
      <c r="M50" s="32"/>
      <c r="N50" s="32"/>
      <c r="O50" s="109"/>
    </row>
    <row r="51" spans="1:15" ht="31.5" customHeight="1">
      <c r="A51" s="106"/>
      <c r="B51" s="128"/>
      <c r="C51" s="134"/>
      <c r="D51" s="41">
        <v>2019</v>
      </c>
      <c r="E51" s="1">
        <v>5526.8</v>
      </c>
      <c r="F51" s="68">
        <v>2771.7</v>
      </c>
      <c r="G51" s="1">
        <v>5526.8</v>
      </c>
      <c r="H51" s="68">
        <v>2771.7</v>
      </c>
      <c r="I51" s="24">
        <v>0</v>
      </c>
      <c r="J51" s="36"/>
      <c r="K51" s="1">
        <v>0</v>
      </c>
      <c r="L51" s="35"/>
      <c r="M51" s="34"/>
      <c r="N51" s="34"/>
      <c r="O51" s="101"/>
    </row>
    <row r="52" spans="1:15" ht="26.25" customHeight="1">
      <c r="A52" s="104"/>
      <c r="B52" s="114" t="s">
        <v>19</v>
      </c>
      <c r="C52" s="87"/>
      <c r="D52" s="32" t="s">
        <v>0</v>
      </c>
      <c r="E52" s="65">
        <f t="shared" ref="E52:L52" si="4">SUM(E53:E57)</f>
        <v>73414.099999999991</v>
      </c>
      <c r="F52" s="65">
        <f t="shared" si="4"/>
        <v>53085.58</v>
      </c>
      <c r="G52" s="65">
        <f t="shared" si="4"/>
        <v>48405.2</v>
      </c>
      <c r="H52" s="65">
        <f t="shared" si="4"/>
        <v>31721.98</v>
      </c>
      <c r="I52" s="65">
        <f t="shared" si="4"/>
        <v>15975.599999999999</v>
      </c>
      <c r="J52" s="22">
        <f t="shared" si="4"/>
        <v>13280.3</v>
      </c>
      <c r="K52" s="65">
        <f t="shared" si="4"/>
        <v>9033.2999999999993</v>
      </c>
      <c r="L52" s="22">
        <f t="shared" si="4"/>
        <v>8083.2999999999993</v>
      </c>
      <c r="M52" s="32"/>
      <c r="N52" s="32"/>
      <c r="O52" s="99"/>
    </row>
    <row r="53" spans="1:15">
      <c r="A53" s="105"/>
      <c r="B53" s="115"/>
      <c r="C53" s="88"/>
      <c r="D53" s="32">
        <v>2015</v>
      </c>
      <c r="E53" s="1">
        <f>SUM(G53+K53+I53)</f>
        <v>22042.899999999998</v>
      </c>
      <c r="F53" s="1">
        <f>SUM(H53+L53+J53)</f>
        <v>18799.18</v>
      </c>
      <c r="G53" s="1">
        <f>SUM(G41+G47)</f>
        <v>9777.2999999999993</v>
      </c>
      <c r="H53" s="1">
        <f t="shared" ref="G53:H56" si="5">SUM(H41+H47)</f>
        <v>6533.58</v>
      </c>
      <c r="I53" s="24">
        <v>6911.7</v>
      </c>
      <c r="J53" s="24">
        <v>6911.7</v>
      </c>
      <c r="K53" s="42">
        <v>5353.9</v>
      </c>
      <c r="L53" s="42">
        <v>5353.9</v>
      </c>
      <c r="M53" s="32"/>
      <c r="N53" s="32"/>
      <c r="O53" s="109"/>
    </row>
    <row r="54" spans="1:15">
      <c r="A54" s="105"/>
      <c r="B54" s="115"/>
      <c r="C54" s="88"/>
      <c r="D54" s="32">
        <v>2016</v>
      </c>
      <c r="E54" s="1">
        <f t="shared" ref="E54:F57" si="6">SUM(E42+E48)</f>
        <v>18884.699999999997</v>
      </c>
      <c r="F54" s="1">
        <f t="shared" si="6"/>
        <v>15741.5</v>
      </c>
      <c r="G54" s="1">
        <f t="shared" si="5"/>
        <v>9786.7000000000007</v>
      </c>
      <c r="H54" s="1">
        <f t="shared" si="5"/>
        <v>6643.5</v>
      </c>
      <c r="I54" s="24">
        <f>SUM(I48)</f>
        <v>6368.6</v>
      </c>
      <c r="J54" s="24">
        <f>SUM(J48)</f>
        <v>6368.6</v>
      </c>
      <c r="K54" s="24">
        <f>SUM(K48)</f>
        <v>2729.4</v>
      </c>
      <c r="L54" s="24">
        <f>SUM(L48)</f>
        <v>2729.4</v>
      </c>
      <c r="M54" s="32"/>
      <c r="N54" s="32"/>
      <c r="O54" s="109"/>
    </row>
    <row r="55" spans="1:15">
      <c r="A55" s="105"/>
      <c r="B55" s="115"/>
      <c r="C55" s="88"/>
      <c r="D55" s="32">
        <v>2017</v>
      </c>
      <c r="E55" s="66">
        <f t="shared" si="6"/>
        <v>13432.900000000001</v>
      </c>
      <c r="F55" s="66">
        <f t="shared" si="6"/>
        <v>6734.3</v>
      </c>
      <c r="G55" s="66">
        <f t="shared" si="5"/>
        <v>9787.6</v>
      </c>
      <c r="H55" s="66">
        <f t="shared" si="5"/>
        <v>6734.3</v>
      </c>
      <c r="I55" s="70">
        <v>2695.3</v>
      </c>
      <c r="J55" s="24">
        <v>0</v>
      </c>
      <c r="K55" s="72">
        <v>950</v>
      </c>
      <c r="L55" s="42">
        <v>0</v>
      </c>
      <c r="M55" s="32"/>
      <c r="N55" s="32"/>
      <c r="O55" s="109"/>
    </row>
    <row r="56" spans="1:15">
      <c r="A56" s="105"/>
      <c r="B56" s="115"/>
      <c r="C56" s="88"/>
      <c r="D56" s="32">
        <v>2018</v>
      </c>
      <c r="E56" s="1">
        <f t="shared" si="6"/>
        <v>9526.7999999999993</v>
      </c>
      <c r="F56" s="66">
        <f t="shared" si="6"/>
        <v>5905.2999999999993</v>
      </c>
      <c r="G56" s="1">
        <f>SUM(G44+G50)</f>
        <v>9526.7999999999993</v>
      </c>
      <c r="H56" s="66">
        <f t="shared" si="5"/>
        <v>5905.2999999999993</v>
      </c>
      <c r="I56" s="24">
        <v>0</v>
      </c>
      <c r="J56" s="24"/>
      <c r="K56" s="42">
        <v>0</v>
      </c>
      <c r="L56" s="42"/>
      <c r="M56" s="32"/>
      <c r="N56" s="32"/>
      <c r="O56" s="109"/>
    </row>
    <row r="57" spans="1:15">
      <c r="A57" s="106"/>
      <c r="B57" s="116"/>
      <c r="C57" s="89"/>
      <c r="D57" s="32">
        <v>2019</v>
      </c>
      <c r="E57" s="1">
        <f>SUM(E45+E51)</f>
        <v>9526.7999999999993</v>
      </c>
      <c r="F57" s="66">
        <f t="shared" si="6"/>
        <v>5905.2999999999993</v>
      </c>
      <c r="G57" s="1">
        <f>SUM(G45+G51)</f>
        <v>9526.7999999999993</v>
      </c>
      <c r="H57" s="66">
        <f>SUM(H45+H51)</f>
        <v>5905.2999999999993</v>
      </c>
      <c r="I57" s="24">
        <v>0</v>
      </c>
      <c r="J57" s="24"/>
      <c r="K57" s="42">
        <v>0</v>
      </c>
      <c r="L57" s="42"/>
      <c r="M57" s="32"/>
      <c r="N57" s="32"/>
      <c r="O57" s="101"/>
    </row>
    <row r="58" spans="1:15" ht="24.75" customHeight="1">
      <c r="A58" s="64" t="s">
        <v>18</v>
      </c>
      <c r="B58" s="93" t="s">
        <v>17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</row>
    <row r="59" spans="1:15" ht="30" customHeight="1">
      <c r="A59" s="62"/>
      <c r="B59" s="126" t="s">
        <v>16</v>
      </c>
      <c r="C59" s="127"/>
      <c r="D59" s="43"/>
      <c r="E59" s="90"/>
      <c r="F59" s="91"/>
      <c r="G59" s="91"/>
      <c r="H59" s="91"/>
      <c r="I59" s="91"/>
      <c r="J59" s="91"/>
      <c r="K59" s="91"/>
      <c r="L59" s="91"/>
      <c r="M59" s="91"/>
      <c r="N59" s="91"/>
      <c r="O59" s="92"/>
    </row>
    <row r="60" spans="1:15">
      <c r="A60" s="104" t="s">
        <v>15</v>
      </c>
      <c r="B60" s="110" t="s">
        <v>66</v>
      </c>
      <c r="C60" s="117" t="s">
        <v>57</v>
      </c>
      <c r="D60" s="32" t="s">
        <v>0</v>
      </c>
      <c r="E60" s="22">
        <f>SUM(E61:E65)</f>
        <v>20462.7</v>
      </c>
      <c r="F60" s="65">
        <f>SUM(F61:F65)</f>
        <v>16458.400000000001</v>
      </c>
      <c r="G60" s="22">
        <f>SUM(G61:G65)</f>
        <v>20462.7</v>
      </c>
      <c r="H60" s="65">
        <f>SUM(H61:H65)</f>
        <v>16458.400000000001</v>
      </c>
      <c r="I60" s="23"/>
      <c r="J60" s="23"/>
      <c r="K60" s="23"/>
      <c r="L60" s="23"/>
      <c r="M60" s="44"/>
      <c r="N60" s="32"/>
      <c r="O60" s="99" t="s">
        <v>13</v>
      </c>
    </row>
    <row r="61" spans="1:15">
      <c r="A61" s="105"/>
      <c r="B61" s="111"/>
      <c r="C61" s="118"/>
      <c r="D61" s="32">
        <v>2015</v>
      </c>
      <c r="E61" s="1">
        <v>4168.2</v>
      </c>
      <c r="F61" s="1">
        <v>3243.2</v>
      </c>
      <c r="G61" s="1">
        <v>4168.2</v>
      </c>
      <c r="H61" s="1">
        <v>3243.2</v>
      </c>
      <c r="I61" s="23"/>
      <c r="J61" s="23"/>
      <c r="K61" s="23"/>
      <c r="L61" s="23"/>
      <c r="M61" s="44"/>
      <c r="N61" s="32"/>
      <c r="O61" s="109"/>
    </row>
    <row r="62" spans="1:15">
      <c r="A62" s="105"/>
      <c r="B62" s="111"/>
      <c r="C62" s="118"/>
      <c r="D62" s="32">
        <v>2016</v>
      </c>
      <c r="E62" s="1">
        <v>4291</v>
      </c>
      <c r="F62" s="1">
        <v>2918.2</v>
      </c>
      <c r="G62" s="1">
        <v>4291</v>
      </c>
      <c r="H62" s="1">
        <v>2918.2</v>
      </c>
      <c r="I62" s="23"/>
      <c r="J62" s="23"/>
      <c r="K62" s="23"/>
      <c r="L62" s="23"/>
      <c r="M62" s="44"/>
      <c r="N62" s="32"/>
      <c r="O62" s="109"/>
    </row>
    <row r="63" spans="1:15">
      <c r="A63" s="105"/>
      <c r="B63" s="111"/>
      <c r="C63" s="118"/>
      <c r="D63" s="32">
        <v>2017</v>
      </c>
      <c r="E63" s="1">
        <v>4291</v>
      </c>
      <c r="F63" s="66">
        <v>3454</v>
      </c>
      <c r="G63" s="1">
        <v>4291</v>
      </c>
      <c r="H63" s="66">
        <v>3454</v>
      </c>
      <c r="I63" s="23"/>
      <c r="J63" s="23"/>
      <c r="K63" s="23"/>
      <c r="L63" s="23"/>
      <c r="M63" s="44"/>
      <c r="N63" s="32"/>
      <c r="O63" s="109"/>
    </row>
    <row r="64" spans="1:15">
      <c r="A64" s="105"/>
      <c r="B64" s="111"/>
      <c r="C64" s="118"/>
      <c r="D64" s="32">
        <v>2018</v>
      </c>
      <c r="E64" s="1">
        <v>4291</v>
      </c>
      <c r="F64" s="66">
        <v>3421.5</v>
      </c>
      <c r="G64" s="1">
        <v>4291</v>
      </c>
      <c r="H64" s="66">
        <v>3421.5</v>
      </c>
      <c r="I64" s="23"/>
      <c r="J64" s="23"/>
      <c r="K64" s="23"/>
      <c r="L64" s="23"/>
      <c r="M64" s="44"/>
      <c r="N64" s="32"/>
      <c r="O64" s="109"/>
    </row>
    <row r="65" spans="1:17">
      <c r="A65" s="106"/>
      <c r="B65" s="112"/>
      <c r="C65" s="119"/>
      <c r="D65" s="34">
        <v>2019</v>
      </c>
      <c r="E65" s="35">
        <v>3421.5</v>
      </c>
      <c r="F65" s="68">
        <v>3421.5</v>
      </c>
      <c r="G65" s="35">
        <v>3421.5</v>
      </c>
      <c r="H65" s="68">
        <v>3421.5</v>
      </c>
      <c r="I65" s="45"/>
      <c r="J65" s="45"/>
      <c r="K65" s="45"/>
      <c r="L65" s="45"/>
      <c r="M65" s="46"/>
      <c r="N65" s="34"/>
      <c r="O65" s="101"/>
    </row>
    <row r="66" spans="1:17" ht="30" customHeight="1">
      <c r="A66" s="104" t="s">
        <v>14</v>
      </c>
      <c r="B66" s="110" t="s">
        <v>67</v>
      </c>
      <c r="C66" s="117" t="s">
        <v>58</v>
      </c>
      <c r="D66" s="32" t="s">
        <v>0</v>
      </c>
      <c r="E66" s="65">
        <f>SUM(E67:E71)</f>
        <v>1787288.2999999998</v>
      </c>
      <c r="F66" s="65">
        <f>SUM(F67:F71)</f>
        <v>1465216.2</v>
      </c>
      <c r="G66" s="65">
        <f>SUM(G67:G71)</f>
        <v>1380660.2999999998</v>
      </c>
      <c r="H66" s="65">
        <f>SUM(H67:H71)</f>
        <v>1257607.8999999999</v>
      </c>
      <c r="I66" s="23"/>
      <c r="J66" s="23"/>
      <c r="K66" s="73">
        <f>SUM(K67:K71)</f>
        <v>406628</v>
      </c>
      <c r="L66" s="33">
        <f>SUM(L67:L71)</f>
        <v>207608.3</v>
      </c>
      <c r="M66" s="44"/>
      <c r="N66" s="44"/>
      <c r="O66" s="99" t="s">
        <v>13</v>
      </c>
    </row>
    <row r="67" spans="1:17">
      <c r="A67" s="105"/>
      <c r="B67" s="111"/>
      <c r="C67" s="118"/>
      <c r="D67" s="32">
        <v>2015</v>
      </c>
      <c r="E67" s="1">
        <f>SUM(G67+K67+M67)</f>
        <v>328254.8</v>
      </c>
      <c r="F67" s="1">
        <f>SUM(H67+L67+N67)</f>
        <v>296119</v>
      </c>
      <c r="G67" s="1">
        <v>255626.8</v>
      </c>
      <c r="H67" s="1">
        <v>230377</v>
      </c>
      <c r="I67" s="23"/>
      <c r="J67" s="23"/>
      <c r="K67" s="23">
        <v>72628</v>
      </c>
      <c r="L67" s="23">
        <v>65742</v>
      </c>
      <c r="M67" s="44"/>
      <c r="N67" s="44"/>
      <c r="O67" s="109"/>
    </row>
    <row r="68" spans="1:17">
      <c r="A68" s="105"/>
      <c r="B68" s="111"/>
      <c r="C68" s="118"/>
      <c r="D68" s="32">
        <v>2016</v>
      </c>
      <c r="E68" s="1">
        <f>SUM(G68+K68)</f>
        <v>400555.3</v>
      </c>
      <c r="F68" s="1">
        <f>SUM(H68+L68)</f>
        <v>300559</v>
      </c>
      <c r="G68" s="1">
        <v>301431.3</v>
      </c>
      <c r="H68" s="1">
        <v>248806.5</v>
      </c>
      <c r="I68" s="23"/>
      <c r="J68" s="23"/>
      <c r="K68" s="23">
        <v>99124</v>
      </c>
      <c r="L68" s="23">
        <v>51752.5</v>
      </c>
      <c r="M68" s="44"/>
      <c r="N68" s="32"/>
      <c r="O68" s="109"/>
      <c r="Q68" s="7"/>
    </row>
    <row r="69" spans="1:17">
      <c r="A69" s="105"/>
      <c r="B69" s="111"/>
      <c r="C69" s="118"/>
      <c r="D69" s="32">
        <v>2017</v>
      </c>
      <c r="E69" s="66">
        <f>SUM(G69+K69)</f>
        <v>366235.8</v>
      </c>
      <c r="F69" s="66">
        <f>SUM(H69+L69+N69)</f>
        <v>313683.90000000002</v>
      </c>
      <c r="G69" s="66">
        <v>279111.8</v>
      </c>
      <c r="H69" s="66">
        <v>268627</v>
      </c>
      <c r="I69" s="23"/>
      <c r="J69" s="23"/>
      <c r="K69" s="67">
        <v>87124</v>
      </c>
      <c r="L69" s="23">
        <v>45056.9</v>
      </c>
      <c r="M69" s="44"/>
      <c r="N69" s="32"/>
      <c r="O69" s="109"/>
      <c r="Q69" s="7"/>
    </row>
    <row r="70" spans="1:17">
      <c r="A70" s="105"/>
      <c r="B70" s="111"/>
      <c r="C70" s="118"/>
      <c r="D70" s="32">
        <v>2018</v>
      </c>
      <c r="E70" s="66">
        <f>SUM(G70+K70)</f>
        <v>360765.7</v>
      </c>
      <c r="F70" s="66">
        <f>SUM(H70+L70+N70)</f>
        <v>299955.60000000003</v>
      </c>
      <c r="G70" s="66">
        <v>273641.7</v>
      </c>
      <c r="H70" s="66">
        <v>254898.7</v>
      </c>
      <c r="I70" s="23"/>
      <c r="J70" s="23"/>
      <c r="K70" s="67">
        <v>87124</v>
      </c>
      <c r="L70" s="23">
        <v>45056.9</v>
      </c>
      <c r="M70" s="44"/>
      <c r="N70" s="32"/>
      <c r="O70" s="109"/>
      <c r="Q70" s="7"/>
    </row>
    <row r="71" spans="1:17">
      <c r="A71" s="106"/>
      <c r="B71" s="112"/>
      <c r="C71" s="119"/>
      <c r="D71" s="34">
        <v>2019</v>
      </c>
      <c r="E71" s="68">
        <f>SUM(G71+K71)</f>
        <v>331476.7</v>
      </c>
      <c r="F71" s="66">
        <f>SUM(H71+L71+N71)</f>
        <v>254898.7</v>
      </c>
      <c r="G71" s="68">
        <v>270848.7</v>
      </c>
      <c r="H71" s="68">
        <v>254898.7</v>
      </c>
      <c r="I71" s="45"/>
      <c r="J71" s="45"/>
      <c r="K71" s="74">
        <v>60628</v>
      </c>
      <c r="L71" s="45"/>
      <c r="M71" s="46"/>
      <c r="N71" s="34"/>
      <c r="O71" s="101"/>
    </row>
    <row r="72" spans="1:17" ht="31.5" customHeight="1">
      <c r="A72" s="104" t="s">
        <v>12</v>
      </c>
      <c r="B72" s="110" t="s">
        <v>68</v>
      </c>
      <c r="C72" s="117" t="s">
        <v>59</v>
      </c>
      <c r="D72" s="32" t="s">
        <v>0</v>
      </c>
      <c r="E72" s="22">
        <f>SUM(E73:E77)</f>
        <v>68063.100000000006</v>
      </c>
      <c r="F72" s="65">
        <f>SUM(F73:F77)</f>
        <v>65808.800000000003</v>
      </c>
      <c r="G72" s="22">
        <f>SUM(G73:G77)</f>
        <v>68063.100000000006</v>
      </c>
      <c r="H72" s="65">
        <f>SUM(H73:H77)</f>
        <v>65808.800000000003</v>
      </c>
      <c r="I72" s="23"/>
      <c r="J72" s="23"/>
      <c r="K72" s="23"/>
      <c r="L72" s="23"/>
      <c r="M72" s="44"/>
      <c r="N72" s="32"/>
      <c r="O72" s="99" t="s">
        <v>74</v>
      </c>
    </row>
    <row r="73" spans="1:17" ht="27" customHeight="1">
      <c r="A73" s="105"/>
      <c r="B73" s="111"/>
      <c r="C73" s="118"/>
      <c r="D73" s="32">
        <v>2015</v>
      </c>
      <c r="E73" s="1">
        <v>13667.6</v>
      </c>
      <c r="F73" s="1">
        <v>13501.8</v>
      </c>
      <c r="G73" s="1">
        <v>13667.6</v>
      </c>
      <c r="H73" s="1">
        <v>13501.8</v>
      </c>
      <c r="I73" s="23"/>
      <c r="J73" s="23"/>
      <c r="K73" s="23"/>
      <c r="L73" s="23"/>
      <c r="M73" s="44"/>
      <c r="N73" s="32"/>
      <c r="O73" s="107"/>
    </row>
    <row r="74" spans="1:17" ht="26.25" customHeight="1">
      <c r="A74" s="105"/>
      <c r="B74" s="111"/>
      <c r="C74" s="118"/>
      <c r="D74" s="32">
        <v>2016</v>
      </c>
      <c r="E74" s="1">
        <v>13674.6</v>
      </c>
      <c r="F74" s="1">
        <v>13324.6</v>
      </c>
      <c r="G74" s="1">
        <v>13674.6</v>
      </c>
      <c r="H74" s="1">
        <v>13324.6</v>
      </c>
      <c r="I74" s="23"/>
      <c r="J74" s="23"/>
      <c r="K74" s="23"/>
      <c r="L74" s="23"/>
      <c r="M74" s="44"/>
      <c r="N74" s="32"/>
      <c r="O74" s="107"/>
      <c r="Q74" s="3"/>
    </row>
    <row r="75" spans="1:17" ht="24" customHeight="1">
      <c r="A75" s="105"/>
      <c r="B75" s="111"/>
      <c r="C75" s="118"/>
      <c r="D75" s="32">
        <v>2017</v>
      </c>
      <c r="E75" s="1">
        <v>13674.6</v>
      </c>
      <c r="F75" s="66">
        <v>13324.6</v>
      </c>
      <c r="G75" s="1">
        <v>13674.6</v>
      </c>
      <c r="H75" s="66">
        <v>13324.6</v>
      </c>
      <c r="I75" s="23"/>
      <c r="J75" s="23"/>
      <c r="K75" s="23"/>
      <c r="L75" s="23"/>
      <c r="M75" s="44"/>
      <c r="N75" s="32"/>
      <c r="O75" s="107"/>
      <c r="Q75" s="3"/>
    </row>
    <row r="76" spans="1:17" ht="26.25" customHeight="1">
      <c r="A76" s="105"/>
      <c r="B76" s="111"/>
      <c r="C76" s="118"/>
      <c r="D76" s="32">
        <v>2018</v>
      </c>
      <c r="E76" s="1">
        <v>13524.6</v>
      </c>
      <c r="F76" s="66">
        <v>12828.9</v>
      </c>
      <c r="G76" s="1">
        <v>13524.6</v>
      </c>
      <c r="H76" s="66">
        <v>12828.9</v>
      </c>
      <c r="I76" s="23"/>
      <c r="J76" s="23"/>
      <c r="K76" s="23"/>
      <c r="L76" s="23"/>
      <c r="M76" s="44"/>
      <c r="N76" s="32"/>
      <c r="O76" s="107"/>
    </row>
    <row r="77" spans="1:17" ht="31.5" customHeight="1">
      <c r="A77" s="106"/>
      <c r="B77" s="112"/>
      <c r="C77" s="119"/>
      <c r="D77" s="34">
        <v>2019</v>
      </c>
      <c r="E77" s="35">
        <v>13521.7</v>
      </c>
      <c r="F77" s="68">
        <v>12828.9</v>
      </c>
      <c r="G77" s="35">
        <v>13521.7</v>
      </c>
      <c r="H77" s="68">
        <v>12828.9</v>
      </c>
      <c r="I77" s="45"/>
      <c r="J77" s="45"/>
      <c r="K77" s="45"/>
      <c r="L77" s="45"/>
      <c r="M77" s="46"/>
      <c r="N77" s="34"/>
      <c r="O77" s="108"/>
    </row>
    <row r="78" spans="1:17">
      <c r="A78" s="104"/>
      <c r="B78" s="110" t="s">
        <v>11</v>
      </c>
      <c r="C78" s="87"/>
      <c r="D78" s="32" t="s">
        <v>0</v>
      </c>
      <c r="E78" s="65">
        <f>SUM(E79:E83)</f>
        <v>1875814.1</v>
      </c>
      <c r="F78" s="65">
        <f>SUM(F79:F83)</f>
        <v>1547483.4000000001</v>
      </c>
      <c r="G78" s="65">
        <f>SUM(G79:G83)</f>
        <v>1469186.1</v>
      </c>
      <c r="H78" s="65">
        <f>SUM(H79:H83)</f>
        <v>1339875.1000000001</v>
      </c>
      <c r="I78" s="23"/>
      <c r="J78" s="23"/>
      <c r="K78" s="73">
        <f>SUM(K79:K83)</f>
        <v>406628</v>
      </c>
      <c r="L78" s="33">
        <f>SUM(L79:L83)</f>
        <v>207608.3</v>
      </c>
      <c r="M78" s="47"/>
      <c r="N78" s="47"/>
      <c r="O78" s="99"/>
    </row>
    <row r="79" spans="1:17">
      <c r="A79" s="105"/>
      <c r="B79" s="111"/>
      <c r="C79" s="88"/>
      <c r="D79" s="32">
        <v>2015</v>
      </c>
      <c r="E79" s="1">
        <f>SUM(G79+K79+M79)</f>
        <v>346090.6</v>
      </c>
      <c r="F79" s="1">
        <f>SUM(F61+F67+F73)</f>
        <v>312864</v>
      </c>
      <c r="G79" s="1">
        <f>SUM(G61+G67+G73)</f>
        <v>273462.59999999998</v>
      </c>
      <c r="H79" s="1">
        <f>SUM(H61+H67+H73)</f>
        <v>247122</v>
      </c>
      <c r="I79" s="23"/>
      <c r="J79" s="23"/>
      <c r="K79" s="23">
        <v>72628</v>
      </c>
      <c r="L79" s="23">
        <v>65742</v>
      </c>
      <c r="M79" s="44"/>
      <c r="N79" s="44"/>
      <c r="O79" s="107"/>
      <c r="Q79" s="7"/>
    </row>
    <row r="80" spans="1:17">
      <c r="A80" s="105"/>
      <c r="B80" s="111"/>
      <c r="C80" s="88"/>
      <c r="D80" s="32">
        <v>2016</v>
      </c>
      <c r="E80" s="1">
        <f>SUM(G80+K80)</f>
        <v>418520.89999999997</v>
      </c>
      <c r="F80" s="1">
        <f t="shared" ref="F80:H83" si="7">SUM(F62+F68+F74)</f>
        <v>316801.8</v>
      </c>
      <c r="G80" s="1">
        <f>SUM(G62+G68+G74)</f>
        <v>319396.89999999997</v>
      </c>
      <c r="H80" s="1">
        <f>SUM(H62+H68+H74)</f>
        <v>265049.3</v>
      </c>
      <c r="I80" s="23"/>
      <c r="J80" s="23"/>
      <c r="K80" s="23">
        <v>99124</v>
      </c>
      <c r="L80" s="23">
        <v>51752.5</v>
      </c>
      <c r="M80" s="44"/>
      <c r="N80" s="32"/>
      <c r="O80" s="107"/>
    </row>
    <row r="81" spans="1:15">
      <c r="A81" s="105"/>
      <c r="B81" s="111"/>
      <c r="C81" s="88"/>
      <c r="D81" s="32">
        <v>2017</v>
      </c>
      <c r="E81" s="66">
        <f>SUM(G81+K81)</f>
        <v>384201.39999999997</v>
      </c>
      <c r="F81" s="66">
        <f t="shared" si="7"/>
        <v>330462.5</v>
      </c>
      <c r="G81" s="66">
        <f t="shared" si="7"/>
        <v>297077.39999999997</v>
      </c>
      <c r="H81" s="66">
        <f t="shared" si="7"/>
        <v>285405.59999999998</v>
      </c>
      <c r="I81" s="23"/>
      <c r="J81" s="23"/>
      <c r="K81" s="67">
        <v>87124</v>
      </c>
      <c r="L81" s="23">
        <v>45056.9</v>
      </c>
      <c r="M81" s="44"/>
      <c r="N81" s="32"/>
      <c r="O81" s="107"/>
    </row>
    <row r="82" spans="1:15">
      <c r="A82" s="105"/>
      <c r="B82" s="111"/>
      <c r="C82" s="88"/>
      <c r="D82" s="32">
        <v>2018</v>
      </c>
      <c r="E82" s="66">
        <f>SUM(G82+K82)</f>
        <v>378581.3</v>
      </c>
      <c r="F82" s="66">
        <f t="shared" si="7"/>
        <v>316206.00000000006</v>
      </c>
      <c r="G82" s="66">
        <f t="shared" si="7"/>
        <v>291457.3</v>
      </c>
      <c r="H82" s="66">
        <f t="shared" si="7"/>
        <v>271149.10000000003</v>
      </c>
      <c r="I82" s="23"/>
      <c r="J82" s="23"/>
      <c r="K82" s="67">
        <v>87124</v>
      </c>
      <c r="L82" s="23">
        <v>45056.9</v>
      </c>
      <c r="M82" s="44"/>
      <c r="N82" s="32"/>
      <c r="O82" s="107"/>
    </row>
    <row r="83" spans="1:15">
      <c r="A83" s="106"/>
      <c r="B83" s="112"/>
      <c r="C83" s="89"/>
      <c r="D83" s="32">
        <v>2019</v>
      </c>
      <c r="E83" s="66">
        <f>SUM(G83+K83)</f>
        <v>348419.9</v>
      </c>
      <c r="F83" s="66">
        <f t="shared" si="7"/>
        <v>271149.10000000003</v>
      </c>
      <c r="G83" s="66">
        <f t="shared" si="7"/>
        <v>287791.90000000002</v>
      </c>
      <c r="H83" s="66">
        <f t="shared" si="7"/>
        <v>271149.10000000003</v>
      </c>
      <c r="I83" s="23"/>
      <c r="J83" s="23"/>
      <c r="K83" s="67">
        <v>60628</v>
      </c>
      <c r="L83" s="23"/>
      <c r="M83" s="44"/>
      <c r="N83" s="32"/>
      <c r="O83" s="108"/>
    </row>
    <row r="84" spans="1:15" ht="42" customHeight="1">
      <c r="A84" s="62"/>
      <c r="B84" s="93" t="s">
        <v>10</v>
      </c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</row>
    <row r="85" spans="1:15" ht="42" customHeight="1">
      <c r="A85" s="64"/>
      <c r="B85" s="144" t="s">
        <v>9</v>
      </c>
      <c r="C85" s="145"/>
      <c r="D85" s="48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3"/>
    </row>
    <row r="86" spans="1:15">
      <c r="A86" s="104" t="s">
        <v>8</v>
      </c>
      <c r="B86" s="111" t="s">
        <v>69</v>
      </c>
      <c r="C86" s="117" t="s">
        <v>60</v>
      </c>
      <c r="D86" s="32" t="s">
        <v>0</v>
      </c>
      <c r="E86" s="22">
        <f>SUM(E87:E91)</f>
        <v>26504.9</v>
      </c>
      <c r="F86" s="65">
        <f>SUM(F87:F91)</f>
        <v>25381</v>
      </c>
      <c r="G86" s="22">
        <f>SUM(G87:G91)</f>
        <v>24395.350000000002</v>
      </c>
      <c r="H86" s="65">
        <f>SUM(H87:H91)</f>
        <v>23849.4</v>
      </c>
      <c r="I86" s="22"/>
      <c r="J86" s="22"/>
      <c r="K86" s="22">
        <f>SUM(K87:K91)</f>
        <v>2109.5500000000002</v>
      </c>
      <c r="L86" s="65">
        <f>SUM(L87:L91)</f>
        <v>1531.6</v>
      </c>
      <c r="M86" s="49"/>
      <c r="N86" s="50"/>
      <c r="O86" s="87" t="s">
        <v>75</v>
      </c>
    </row>
    <row r="87" spans="1:15">
      <c r="A87" s="105"/>
      <c r="B87" s="111"/>
      <c r="C87" s="118"/>
      <c r="D87" s="32">
        <v>2015</v>
      </c>
      <c r="E87" s="1">
        <f t="shared" ref="E87:F91" si="8">SUM(G87+K87)</f>
        <v>5416.25</v>
      </c>
      <c r="F87" s="1">
        <f t="shared" si="8"/>
        <v>4955.4000000000005</v>
      </c>
      <c r="G87" s="1">
        <v>4967.55</v>
      </c>
      <c r="H87" s="1">
        <v>4551.3</v>
      </c>
      <c r="I87" s="51"/>
      <c r="J87" s="1"/>
      <c r="K87" s="1">
        <v>448.7</v>
      </c>
      <c r="L87" s="1">
        <v>404.1</v>
      </c>
      <c r="M87" s="52"/>
      <c r="N87" s="53"/>
      <c r="O87" s="88"/>
    </row>
    <row r="88" spans="1:15" ht="15.75">
      <c r="A88" s="105"/>
      <c r="B88" s="111"/>
      <c r="C88" s="118"/>
      <c r="D88" s="32">
        <v>2016</v>
      </c>
      <c r="E88" s="1">
        <f t="shared" si="8"/>
        <v>5305.65</v>
      </c>
      <c r="F88" s="1">
        <f t="shared" si="8"/>
        <v>5172.5999999999995</v>
      </c>
      <c r="G88" s="1">
        <v>4856.95</v>
      </c>
      <c r="H88" s="1">
        <v>4852.8999999999996</v>
      </c>
      <c r="I88" s="51"/>
      <c r="J88" s="1"/>
      <c r="K88" s="1">
        <v>448.7</v>
      </c>
      <c r="L88" s="1">
        <v>319.7</v>
      </c>
      <c r="M88" s="54"/>
      <c r="N88" s="53"/>
      <c r="O88" s="88"/>
    </row>
    <row r="89" spans="1:15" ht="15.75">
      <c r="A89" s="105"/>
      <c r="B89" s="111"/>
      <c r="C89" s="118"/>
      <c r="D89" s="32">
        <v>2017</v>
      </c>
      <c r="E89" s="1">
        <f t="shared" si="8"/>
        <v>5261</v>
      </c>
      <c r="F89" s="1">
        <f t="shared" si="8"/>
        <v>5260.9</v>
      </c>
      <c r="G89" s="1">
        <v>4856.95</v>
      </c>
      <c r="H89" s="1">
        <v>4857</v>
      </c>
      <c r="I89" s="51"/>
      <c r="J89" s="1"/>
      <c r="K89" s="1">
        <v>404.05</v>
      </c>
      <c r="L89" s="66">
        <v>403.9</v>
      </c>
      <c r="M89" s="54"/>
      <c r="N89" s="53"/>
      <c r="O89" s="88"/>
    </row>
    <row r="90" spans="1:15" ht="15.75">
      <c r="A90" s="105"/>
      <c r="B90" s="111"/>
      <c r="C90" s="118"/>
      <c r="D90" s="32">
        <v>2018</v>
      </c>
      <c r="E90" s="1">
        <f>SUM(G90+K90)</f>
        <v>5261</v>
      </c>
      <c r="F90" s="66">
        <f t="shared" si="8"/>
        <v>5198</v>
      </c>
      <c r="G90" s="1">
        <v>4856.95</v>
      </c>
      <c r="H90" s="66">
        <v>4794.1000000000004</v>
      </c>
      <c r="I90" s="1"/>
      <c r="J90" s="1"/>
      <c r="K90" s="1">
        <v>404.05</v>
      </c>
      <c r="L90" s="66">
        <v>403.9</v>
      </c>
      <c r="M90" s="54"/>
      <c r="N90" s="53"/>
      <c r="O90" s="88"/>
    </row>
    <row r="91" spans="1:15" ht="15.75">
      <c r="A91" s="106"/>
      <c r="B91" s="112"/>
      <c r="C91" s="118"/>
      <c r="D91" s="34">
        <v>2019</v>
      </c>
      <c r="E91" s="1">
        <f>SUM(G91+K91)</f>
        <v>5261</v>
      </c>
      <c r="F91" s="66">
        <f t="shared" si="8"/>
        <v>4794.1000000000004</v>
      </c>
      <c r="G91" s="1">
        <v>4856.95</v>
      </c>
      <c r="H91" s="68">
        <v>4794.1000000000004</v>
      </c>
      <c r="I91" s="1"/>
      <c r="J91" s="35"/>
      <c r="K91" s="1">
        <v>404.05</v>
      </c>
      <c r="L91" s="35"/>
      <c r="M91" s="55"/>
      <c r="N91" s="56"/>
      <c r="O91" s="88"/>
    </row>
    <row r="92" spans="1:15" ht="29.25" customHeight="1">
      <c r="A92" s="104" t="s">
        <v>7</v>
      </c>
      <c r="B92" s="110" t="s">
        <v>70</v>
      </c>
      <c r="C92" s="118"/>
      <c r="D92" s="32" t="s">
        <v>0</v>
      </c>
      <c r="E92" s="22">
        <f>SUM(E93:E97)</f>
        <v>26504.95</v>
      </c>
      <c r="F92" s="65">
        <f>SUM(F93:F97)</f>
        <v>25380.699999999997</v>
      </c>
      <c r="G92" s="22">
        <f>SUM(G93:G97)</f>
        <v>24395.350000000002</v>
      </c>
      <c r="H92" s="65">
        <f>SUM(H93:H97)</f>
        <v>23849</v>
      </c>
      <c r="I92" s="22"/>
      <c r="J92" s="22"/>
      <c r="K92" s="22">
        <f>SUM(K93:K97)</f>
        <v>2109.6</v>
      </c>
      <c r="L92" s="65">
        <f>SUM(L93:L97)</f>
        <v>1531.7</v>
      </c>
      <c r="M92" s="44"/>
      <c r="N92" s="32"/>
      <c r="O92" s="88"/>
    </row>
    <row r="93" spans="1:15" ht="27" customHeight="1">
      <c r="A93" s="105"/>
      <c r="B93" s="111"/>
      <c r="C93" s="118"/>
      <c r="D93" s="32">
        <v>2015</v>
      </c>
      <c r="E93" s="57">
        <f t="shared" ref="E93:F97" si="9">SUM(G93+K93)</f>
        <v>5416.25</v>
      </c>
      <c r="F93" s="57">
        <f>SUM(H93+L93)</f>
        <v>4955.3</v>
      </c>
      <c r="G93" s="1">
        <v>4967.55</v>
      </c>
      <c r="H93" s="1">
        <v>4551.3</v>
      </c>
      <c r="I93" s="51"/>
      <c r="J93" s="1"/>
      <c r="K93" s="1">
        <v>448.7</v>
      </c>
      <c r="L93" s="1">
        <v>404</v>
      </c>
      <c r="M93" s="44"/>
      <c r="N93" s="32"/>
      <c r="O93" s="88"/>
    </row>
    <row r="94" spans="1:15" ht="29.25" customHeight="1">
      <c r="A94" s="105"/>
      <c r="B94" s="111"/>
      <c r="C94" s="118"/>
      <c r="D94" s="32">
        <v>2016</v>
      </c>
      <c r="E94" s="1">
        <f t="shared" si="9"/>
        <v>5305.65</v>
      </c>
      <c r="F94" s="57">
        <f>SUM(H94+L94)</f>
        <v>5172.5</v>
      </c>
      <c r="G94" s="1">
        <v>4856.95</v>
      </c>
      <c r="H94" s="1">
        <v>4852.8</v>
      </c>
      <c r="I94" s="51"/>
      <c r="J94" s="1"/>
      <c r="K94" s="1">
        <v>448.7</v>
      </c>
      <c r="L94" s="1">
        <v>319.7</v>
      </c>
      <c r="M94" s="44"/>
      <c r="N94" s="32"/>
      <c r="O94" s="88"/>
    </row>
    <row r="95" spans="1:15" ht="24" customHeight="1">
      <c r="A95" s="105"/>
      <c r="B95" s="111"/>
      <c r="C95" s="118"/>
      <c r="D95" s="32">
        <v>2017</v>
      </c>
      <c r="E95" s="1">
        <f t="shared" si="9"/>
        <v>5261</v>
      </c>
      <c r="F95" s="57">
        <f t="shared" si="9"/>
        <v>5260.9</v>
      </c>
      <c r="G95" s="1">
        <v>4856.95</v>
      </c>
      <c r="H95" s="1">
        <v>4856.8999999999996</v>
      </c>
      <c r="I95" s="51"/>
      <c r="J95" s="1"/>
      <c r="K95" s="1">
        <v>404.05</v>
      </c>
      <c r="L95" s="66">
        <v>404</v>
      </c>
      <c r="M95" s="44"/>
      <c r="N95" s="32"/>
      <c r="O95" s="88"/>
    </row>
    <row r="96" spans="1:15" ht="24" customHeight="1">
      <c r="A96" s="105"/>
      <c r="B96" s="111"/>
      <c r="C96" s="118"/>
      <c r="D96" s="32">
        <v>2018</v>
      </c>
      <c r="E96" s="1">
        <f>SUM(G96+K96)</f>
        <v>5261</v>
      </c>
      <c r="F96" s="75">
        <f t="shared" si="9"/>
        <v>5198</v>
      </c>
      <c r="G96" s="1">
        <v>4856.95</v>
      </c>
      <c r="H96" s="66">
        <v>4794</v>
      </c>
      <c r="I96" s="1"/>
      <c r="J96" s="1"/>
      <c r="K96" s="1">
        <v>404.05</v>
      </c>
      <c r="L96" s="66">
        <v>404</v>
      </c>
      <c r="M96" s="44"/>
      <c r="N96" s="32"/>
      <c r="O96" s="88"/>
    </row>
    <row r="97" spans="1:15" ht="24.75" customHeight="1">
      <c r="A97" s="105"/>
      <c r="B97" s="111"/>
      <c r="C97" s="118"/>
      <c r="D97" s="34">
        <v>2019</v>
      </c>
      <c r="E97" s="1">
        <f>SUM(G97+K97)</f>
        <v>5261.05</v>
      </c>
      <c r="F97" s="75">
        <f t="shared" si="9"/>
        <v>4794</v>
      </c>
      <c r="G97" s="1">
        <v>4856.95</v>
      </c>
      <c r="H97" s="68">
        <v>4794</v>
      </c>
      <c r="I97" s="23"/>
      <c r="J97" s="45"/>
      <c r="K97" s="45">
        <v>404.1</v>
      </c>
      <c r="L97" s="45"/>
      <c r="M97" s="46"/>
      <c r="N97" s="34"/>
      <c r="O97" s="89"/>
    </row>
    <row r="98" spans="1:15" ht="25.5" customHeight="1">
      <c r="A98" s="104" t="s">
        <v>4</v>
      </c>
      <c r="B98" s="110" t="s">
        <v>71</v>
      </c>
      <c r="C98" s="118"/>
      <c r="D98" s="53" t="s">
        <v>0</v>
      </c>
      <c r="E98" s="22">
        <f>SUM(E99:E103)</f>
        <v>111542</v>
      </c>
      <c r="F98" s="65">
        <f>SUM(F99:F103)</f>
        <v>109723.5</v>
      </c>
      <c r="G98" s="22">
        <f>SUM(G99:G103)</f>
        <v>111542</v>
      </c>
      <c r="H98" s="65">
        <f>SUM(H99:H103)</f>
        <v>109723.5</v>
      </c>
      <c r="I98" s="22"/>
      <c r="J98" s="1"/>
      <c r="K98" s="1"/>
      <c r="L98" s="1"/>
      <c r="M98" s="52"/>
      <c r="N98" s="53"/>
      <c r="O98" s="95" t="s">
        <v>76</v>
      </c>
    </row>
    <row r="99" spans="1:15" ht="28.5" customHeight="1">
      <c r="A99" s="105"/>
      <c r="B99" s="111"/>
      <c r="C99" s="118"/>
      <c r="D99" s="32">
        <v>2015</v>
      </c>
      <c r="E99" s="1">
        <v>22078.400000000001</v>
      </c>
      <c r="F99" s="1">
        <v>21852.799999999999</v>
      </c>
      <c r="G99" s="1">
        <v>22078.400000000001</v>
      </c>
      <c r="H99" s="1">
        <v>21852.799999999999</v>
      </c>
      <c r="I99" s="1"/>
      <c r="J99" s="1"/>
      <c r="K99" s="1"/>
      <c r="L99" s="1"/>
      <c r="M99" s="52"/>
      <c r="N99" s="53"/>
      <c r="O99" s="95"/>
    </row>
    <row r="100" spans="1:15" ht="24.75" customHeight="1">
      <c r="A100" s="105"/>
      <c r="B100" s="111"/>
      <c r="C100" s="118"/>
      <c r="D100" s="32">
        <v>2016</v>
      </c>
      <c r="E100" s="1">
        <v>22365.9</v>
      </c>
      <c r="F100" s="1">
        <v>21878.400000000001</v>
      </c>
      <c r="G100" s="1">
        <v>22365.9</v>
      </c>
      <c r="H100" s="1">
        <v>21878.400000000001</v>
      </c>
      <c r="I100" s="1"/>
      <c r="J100" s="1"/>
      <c r="K100" s="1"/>
      <c r="L100" s="1"/>
      <c r="M100" s="52"/>
      <c r="N100" s="53"/>
      <c r="O100" s="95"/>
    </row>
    <row r="101" spans="1:15" ht="27" customHeight="1">
      <c r="A101" s="105"/>
      <c r="B101" s="111"/>
      <c r="C101" s="118"/>
      <c r="D101" s="32">
        <v>2017</v>
      </c>
      <c r="E101" s="1">
        <v>22365.9</v>
      </c>
      <c r="F101" s="66">
        <v>22165.9</v>
      </c>
      <c r="G101" s="1">
        <v>22365.9</v>
      </c>
      <c r="H101" s="66">
        <v>22165.9</v>
      </c>
      <c r="I101" s="1"/>
      <c r="J101" s="1"/>
      <c r="K101" s="1"/>
      <c r="L101" s="1"/>
      <c r="M101" s="52"/>
      <c r="N101" s="53"/>
      <c r="O101" s="95"/>
    </row>
    <row r="102" spans="1:15" ht="27.75" customHeight="1">
      <c r="A102" s="105"/>
      <c r="B102" s="111"/>
      <c r="C102" s="118"/>
      <c r="D102" s="32">
        <v>2018</v>
      </c>
      <c r="E102" s="1">
        <v>22365.9</v>
      </c>
      <c r="F102" s="66">
        <v>21913.200000000001</v>
      </c>
      <c r="G102" s="1">
        <v>22365.9</v>
      </c>
      <c r="H102" s="66">
        <v>21913.200000000001</v>
      </c>
      <c r="I102" s="1"/>
      <c r="J102" s="1"/>
      <c r="K102" s="1"/>
      <c r="L102" s="1"/>
      <c r="M102" s="52"/>
      <c r="N102" s="53"/>
      <c r="O102" s="95"/>
    </row>
    <row r="103" spans="1:15" ht="28.5" customHeight="1">
      <c r="A103" s="106"/>
      <c r="B103" s="112"/>
      <c r="C103" s="119"/>
      <c r="D103" s="34">
        <v>2019</v>
      </c>
      <c r="E103" s="1">
        <v>22365.9</v>
      </c>
      <c r="F103" s="68">
        <v>21913.200000000001</v>
      </c>
      <c r="G103" s="1">
        <v>22365.9</v>
      </c>
      <c r="H103" s="68">
        <v>21913.200000000001</v>
      </c>
      <c r="I103" s="35"/>
      <c r="J103" s="35"/>
      <c r="K103" s="35"/>
      <c r="L103" s="35"/>
      <c r="M103" s="58"/>
      <c r="N103" s="56"/>
      <c r="O103" s="95"/>
    </row>
    <row r="104" spans="1:15" ht="19.5" customHeight="1">
      <c r="A104" s="135"/>
      <c r="B104" s="110" t="s">
        <v>6</v>
      </c>
      <c r="C104" s="87"/>
      <c r="D104" s="32" t="s">
        <v>0</v>
      </c>
      <c r="E104" s="22">
        <f>SUM(E105:E109)</f>
        <v>164551.84999999998</v>
      </c>
      <c r="F104" s="65">
        <f>SUM(F105:F109)</f>
        <v>160485.20000000001</v>
      </c>
      <c r="G104" s="22">
        <f>SUM(G105:G109)</f>
        <v>160332.70000000001</v>
      </c>
      <c r="H104" s="65">
        <f>SUM(H105:H109)</f>
        <v>157421.90000000002</v>
      </c>
      <c r="I104" s="22"/>
      <c r="J104" s="22"/>
      <c r="K104" s="22">
        <f>SUM(K105:K109)</f>
        <v>4219.1000000000004</v>
      </c>
      <c r="L104" s="65">
        <f>SUM(L105:L109)</f>
        <v>3063.3</v>
      </c>
      <c r="M104" s="49"/>
      <c r="N104" s="50"/>
      <c r="O104" s="95"/>
    </row>
    <row r="105" spans="1:15" ht="15.75">
      <c r="A105" s="136"/>
      <c r="B105" s="111"/>
      <c r="C105" s="88"/>
      <c r="D105" s="32">
        <v>2015</v>
      </c>
      <c r="E105" s="1">
        <f t="shared" ref="E105:H109" si="10">SUM(E87+E93+E99)</f>
        <v>32910.9</v>
      </c>
      <c r="F105" s="1">
        <f t="shared" si="10"/>
        <v>31763.5</v>
      </c>
      <c r="G105" s="1">
        <f t="shared" si="10"/>
        <v>32013.5</v>
      </c>
      <c r="H105" s="1">
        <f t="shared" si="10"/>
        <v>30955.4</v>
      </c>
      <c r="I105" s="1"/>
      <c r="J105" s="1"/>
      <c r="K105" s="1">
        <f>SUM(K87+K93)</f>
        <v>897.4</v>
      </c>
      <c r="L105" s="1">
        <f>SUM(L87+L93)</f>
        <v>808.1</v>
      </c>
      <c r="M105" s="54"/>
      <c r="N105" s="53"/>
      <c r="O105" s="95"/>
    </row>
    <row r="106" spans="1:15" ht="15.75">
      <c r="A106" s="136"/>
      <c r="B106" s="111"/>
      <c r="C106" s="88"/>
      <c r="D106" s="32">
        <v>2016</v>
      </c>
      <c r="E106" s="1">
        <f t="shared" si="10"/>
        <v>32977.199999999997</v>
      </c>
      <c r="F106" s="1">
        <f t="shared" si="10"/>
        <v>32223.5</v>
      </c>
      <c r="G106" s="1">
        <f t="shared" si="10"/>
        <v>32079.800000000003</v>
      </c>
      <c r="H106" s="1">
        <f t="shared" si="10"/>
        <v>31584.100000000002</v>
      </c>
      <c r="I106" s="1"/>
      <c r="J106" s="1"/>
      <c r="K106" s="1">
        <f>SUM(K88+K94)</f>
        <v>897.4</v>
      </c>
      <c r="L106" s="1">
        <f>SUM(L88+L94)</f>
        <v>639.4</v>
      </c>
      <c r="M106" s="54"/>
      <c r="N106" s="53"/>
      <c r="O106" s="95"/>
    </row>
    <row r="107" spans="1:15" ht="15.75">
      <c r="A107" s="136"/>
      <c r="B107" s="111"/>
      <c r="C107" s="88"/>
      <c r="D107" s="32">
        <v>2017</v>
      </c>
      <c r="E107" s="1">
        <f t="shared" si="10"/>
        <v>32887.9</v>
      </c>
      <c r="F107" s="66">
        <f t="shared" si="10"/>
        <v>32687.7</v>
      </c>
      <c r="G107" s="1">
        <f t="shared" si="10"/>
        <v>32079.800000000003</v>
      </c>
      <c r="H107" s="66">
        <f t="shared" si="10"/>
        <v>31879.800000000003</v>
      </c>
      <c r="I107" s="1"/>
      <c r="J107" s="1"/>
      <c r="K107" s="1">
        <v>808.1</v>
      </c>
      <c r="L107" s="66">
        <f>SUM(L89+L95)</f>
        <v>807.9</v>
      </c>
      <c r="M107" s="54"/>
      <c r="N107" s="53"/>
      <c r="O107" s="95"/>
    </row>
    <row r="108" spans="1:15" ht="15.75">
      <c r="A108" s="136"/>
      <c r="B108" s="111"/>
      <c r="C108" s="88"/>
      <c r="D108" s="32">
        <v>2018</v>
      </c>
      <c r="E108" s="1">
        <f>SUM(E90+E96+E102)</f>
        <v>32887.9</v>
      </c>
      <c r="F108" s="66">
        <f t="shared" si="10"/>
        <v>32309.200000000001</v>
      </c>
      <c r="G108" s="1">
        <f>SUM(G90+G96+G102)</f>
        <v>32079.800000000003</v>
      </c>
      <c r="H108" s="66">
        <f t="shared" si="10"/>
        <v>31501.300000000003</v>
      </c>
      <c r="I108" s="1"/>
      <c r="J108" s="1"/>
      <c r="K108" s="1">
        <v>808.1</v>
      </c>
      <c r="L108" s="66">
        <f>SUM(L90+L96)</f>
        <v>807.9</v>
      </c>
      <c r="M108" s="54"/>
      <c r="N108" s="53"/>
      <c r="O108" s="95"/>
    </row>
    <row r="109" spans="1:15" ht="15.75">
      <c r="A109" s="137"/>
      <c r="B109" s="112"/>
      <c r="C109" s="89"/>
      <c r="D109" s="34">
        <v>2019</v>
      </c>
      <c r="E109" s="1">
        <f>SUM(E91+E97+E103)</f>
        <v>32887.949999999997</v>
      </c>
      <c r="F109" s="66">
        <f t="shared" si="10"/>
        <v>31501.300000000003</v>
      </c>
      <c r="G109" s="1">
        <f>SUM(G91+G97+G103)</f>
        <v>32079.800000000003</v>
      </c>
      <c r="H109" s="66">
        <f t="shared" si="10"/>
        <v>31501.300000000003</v>
      </c>
      <c r="I109" s="35"/>
      <c r="J109" s="35"/>
      <c r="K109" s="1">
        <v>808.1</v>
      </c>
      <c r="L109" s="35"/>
      <c r="M109" s="55"/>
      <c r="N109" s="56"/>
      <c r="O109" s="95"/>
    </row>
    <row r="110" spans="1:15" ht="36" customHeight="1">
      <c r="A110" s="62"/>
      <c r="B110" s="93" t="s">
        <v>72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</row>
    <row r="111" spans="1:15" ht="41.25" customHeight="1">
      <c r="A111" s="64"/>
      <c r="B111" s="93" t="s">
        <v>5</v>
      </c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3"/>
    </row>
    <row r="112" spans="1:15" ht="25.5" customHeight="1">
      <c r="A112" s="104" t="s">
        <v>51</v>
      </c>
      <c r="B112" s="110" t="s">
        <v>73</v>
      </c>
      <c r="C112" s="117" t="s">
        <v>61</v>
      </c>
      <c r="D112" s="53" t="s">
        <v>0</v>
      </c>
      <c r="E112" s="22">
        <f>SUM(E113:E117)</f>
        <v>419378.5</v>
      </c>
      <c r="F112" s="22">
        <f>SUM(F113:F117)</f>
        <v>381476.80000000005</v>
      </c>
      <c r="G112" s="22"/>
      <c r="H112" s="22"/>
      <c r="I112" s="22"/>
      <c r="J112" s="22"/>
      <c r="K112" s="22">
        <f>SUM(K113:K117)</f>
        <v>419378.5</v>
      </c>
      <c r="L112" s="22">
        <f>SUM(L113:L117)</f>
        <v>381476.80000000005</v>
      </c>
      <c r="M112" s="49"/>
      <c r="N112" s="53"/>
      <c r="O112" s="95" t="s">
        <v>3</v>
      </c>
    </row>
    <row r="113" spans="1:15" ht="27" customHeight="1">
      <c r="A113" s="105"/>
      <c r="B113" s="111"/>
      <c r="C113" s="118"/>
      <c r="D113" s="32">
        <v>2015</v>
      </c>
      <c r="E113" s="59">
        <v>108236.4</v>
      </c>
      <c r="F113" s="59">
        <v>102609.8</v>
      </c>
      <c r="G113" s="1"/>
      <c r="H113" s="1"/>
      <c r="I113" s="1"/>
      <c r="J113" s="1"/>
      <c r="K113" s="59">
        <v>108236.4</v>
      </c>
      <c r="L113" s="59">
        <v>102609.8</v>
      </c>
      <c r="M113" s="52"/>
      <c r="N113" s="53"/>
      <c r="O113" s="95"/>
    </row>
    <row r="114" spans="1:15" ht="24.75" customHeight="1">
      <c r="A114" s="105"/>
      <c r="B114" s="111"/>
      <c r="C114" s="118"/>
      <c r="D114" s="32">
        <v>2016</v>
      </c>
      <c r="E114" s="59">
        <v>117591.4</v>
      </c>
      <c r="F114" s="59">
        <v>106781.6</v>
      </c>
      <c r="G114" s="1"/>
      <c r="H114" s="1"/>
      <c r="I114" s="1"/>
      <c r="J114" s="1"/>
      <c r="K114" s="59">
        <v>117591.4</v>
      </c>
      <c r="L114" s="59">
        <v>106781.6</v>
      </c>
      <c r="M114" s="52"/>
      <c r="N114" s="53"/>
      <c r="O114" s="95"/>
    </row>
    <row r="115" spans="1:15" ht="21.75" customHeight="1">
      <c r="A115" s="105"/>
      <c r="B115" s="111"/>
      <c r="C115" s="118"/>
      <c r="D115" s="32">
        <v>2017</v>
      </c>
      <c r="E115" s="59">
        <v>109502.6</v>
      </c>
      <c r="F115" s="59">
        <v>88037.3</v>
      </c>
      <c r="G115" s="1"/>
      <c r="H115" s="1"/>
      <c r="I115" s="1"/>
      <c r="J115" s="1"/>
      <c r="K115" s="59">
        <v>109502.6</v>
      </c>
      <c r="L115" s="59">
        <v>88037.3</v>
      </c>
      <c r="M115" s="52"/>
      <c r="N115" s="53"/>
      <c r="O115" s="95"/>
    </row>
    <row r="116" spans="1:15" ht="21" customHeight="1">
      <c r="A116" s="105"/>
      <c r="B116" s="111"/>
      <c r="C116" s="118"/>
      <c r="D116" s="32">
        <v>2018</v>
      </c>
      <c r="E116" s="1">
        <v>84048.1</v>
      </c>
      <c r="F116" s="1">
        <v>84048.1</v>
      </c>
      <c r="G116" s="1"/>
      <c r="H116" s="1"/>
      <c r="I116" s="1"/>
      <c r="J116" s="1"/>
      <c r="K116" s="1">
        <v>84048.1</v>
      </c>
      <c r="L116" s="1">
        <v>84048.1</v>
      </c>
      <c r="M116" s="52"/>
      <c r="N116" s="53"/>
      <c r="O116" s="95"/>
    </row>
    <row r="117" spans="1:15" ht="24" customHeight="1">
      <c r="A117" s="106"/>
      <c r="B117" s="112"/>
      <c r="C117" s="119"/>
      <c r="D117" s="34">
        <v>2019</v>
      </c>
      <c r="E117" s="35"/>
      <c r="F117" s="35"/>
      <c r="G117" s="35"/>
      <c r="H117" s="35"/>
      <c r="I117" s="35"/>
      <c r="J117" s="35"/>
      <c r="K117" s="35"/>
      <c r="L117" s="35"/>
      <c r="M117" s="58"/>
      <c r="N117" s="56"/>
      <c r="O117" s="95"/>
    </row>
    <row r="118" spans="1:15" ht="19.5" customHeight="1">
      <c r="A118" s="135"/>
      <c r="B118" s="110" t="s">
        <v>2</v>
      </c>
      <c r="C118" s="87"/>
      <c r="D118" s="32" t="s">
        <v>0</v>
      </c>
      <c r="E118" s="22">
        <f>SUM(E119:E123)</f>
        <v>419378.5</v>
      </c>
      <c r="F118" s="22">
        <f>SUM(F119:F123)</f>
        <v>381476.80000000005</v>
      </c>
      <c r="G118" s="22"/>
      <c r="H118" s="22"/>
      <c r="I118" s="22"/>
      <c r="J118" s="22"/>
      <c r="K118" s="22">
        <f>SUM(K119:K123)</f>
        <v>419378.5</v>
      </c>
      <c r="L118" s="22">
        <f>SUM(L119:L123)</f>
        <v>381476.80000000005</v>
      </c>
      <c r="M118" s="49"/>
      <c r="N118" s="49"/>
      <c r="O118" s="95"/>
    </row>
    <row r="119" spans="1:15" ht="15.75">
      <c r="A119" s="136"/>
      <c r="B119" s="111"/>
      <c r="C119" s="88"/>
      <c r="D119" s="32">
        <v>2015</v>
      </c>
      <c r="E119" s="59">
        <v>108236.4</v>
      </c>
      <c r="F119" s="59">
        <v>102609.8</v>
      </c>
      <c r="G119" s="1"/>
      <c r="H119" s="1"/>
      <c r="I119" s="1"/>
      <c r="J119" s="1"/>
      <c r="K119" s="59">
        <v>108236.4</v>
      </c>
      <c r="L119" s="59">
        <v>102609.8</v>
      </c>
      <c r="M119" s="54"/>
      <c r="N119" s="53"/>
      <c r="O119" s="95"/>
    </row>
    <row r="120" spans="1:15" ht="15.75">
      <c r="A120" s="136"/>
      <c r="B120" s="111"/>
      <c r="C120" s="88"/>
      <c r="D120" s="32">
        <v>2016</v>
      </c>
      <c r="E120" s="59">
        <v>117591.4</v>
      </c>
      <c r="F120" s="59">
        <v>106781.6</v>
      </c>
      <c r="G120" s="1"/>
      <c r="H120" s="1"/>
      <c r="I120" s="1"/>
      <c r="J120" s="1"/>
      <c r="K120" s="59">
        <v>117591.4</v>
      </c>
      <c r="L120" s="59">
        <v>106781.6</v>
      </c>
      <c r="M120" s="54"/>
      <c r="N120" s="53"/>
      <c r="O120" s="95"/>
    </row>
    <row r="121" spans="1:15" ht="15.75">
      <c r="A121" s="136"/>
      <c r="B121" s="111"/>
      <c r="C121" s="88"/>
      <c r="D121" s="32">
        <v>2017</v>
      </c>
      <c r="E121" s="59">
        <v>109502.6</v>
      </c>
      <c r="F121" s="59">
        <v>88037.3</v>
      </c>
      <c r="G121" s="1"/>
      <c r="H121" s="1"/>
      <c r="I121" s="1"/>
      <c r="J121" s="1"/>
      <c r="K121" s="59">
        <v>109502.6</v>
      </c>
      <c r="L121" s="59">
        <v>88037.3</v>
      </c>
      <c r="M121" s="54"/>
      <c r="N121" s="53"/>
      <c r="O121" s="95"/>
    </row>
    <row r="122" spans="1:15" ht="15.75">
      <c r="A122" s="136"/>
      <c r="B122" s="111"/>
      <c r="C122" s="88"/>
      <c r="D122" s="32">
        <v>2018</v>
      </c>
      <c r="E122" s="1">
        <v>84048.1</v>
      </c>
      <c r="F122" s="1">
        <v>84048.1</v>
      </c>
      <c r="G122" s="1"/>
      <c r="H122" s="1"/>
      <c r="I122" s="1"/>
      <c r="J122" s="1"/>
      <c r="K122" s="1">
        <v>84048.1</v>
      </c>
      <c r="L122" s="1">
        <v>84048.1</v>
      </c>
      <c r="M122" s="54"/>
      <c r="N122" s="53"/>
      <c r="O122" s="95"/>
    </row>
    <row r="123" spans="1:15" ht="15.75">
      <c r="A123" s="137"/>
      <c r="B123" s="112"/>
      <c r="C123" s="89"/>
      <c r="D123" s="34">
        <v>2019</v>
      </c>
      <c r="E123" s="37"/>
      <c r="F123" s="35"/>
      <c r="G123" s="37"/>
      <c r="H123" s="35"/>
      <c r="I123" s="35"/>
      <c r="J123" s="35"/>
      <c r="K123" s="35"/>
      <c r="L123" s="35"/>
      <c r="M123" s="55"/>
      <c r="N123" s="56"/>
      <c r="O123" s="95"/>
    </row>
    <row r="124" spans="1:15">
      <c r="A124" s="104"/>
      <c r="B124" s="87" t="s">
        <v>1</v>
      </c>
      <c r="C124" s="87"/>
      <c r="D124" s="60" t="s">
        <v>0</v>
      </c>
      <c r="E124" s="65">
        <f t="shared" ref="E124:L124" si="11">SUM(E125:E129)</f>
        <v>2813302.48</v>
      </c>
      <c r="F124" s="65">
        <f t="shared" si="11"/>
        <v>2394748.7799999998</v>
      </c>
      <c r="G124" s="65">
        <f t="shared" si="11"/>
        <v>1937963.2799999998</v>
      </c>
      <c r="H124" s="65">
        <f t="shared" si="11"/>
        <v>1758436.78</v>
      </c>
      <c r="I124" s="65">
        <f t="shared" si="11"/>
        <v>15975.599999999999</v>
      </c>
      <c r="J124" s="22">
        <f t="shared" si="11"/>
        <v>13280.3</v>
      </c>
      <c r="K124" s="73">
        <f t="shared" si="11"/>
        <v>862058.9</v>
      </c>
      <c r="L124" s="73">
        <f t="shared" si="11"/>
        <v>623031.70000000007</v>
      </c>
      <c r="M124" s="49"/>
      <c r="N124" s="49"/>
      <c r="O124" s="87"/>
    </row>
    <row r="125" spans="1:15">
      <c r="A125" s="105"/>
      <c r="B125" s="88"/>
      <c r="C125" s="88"/>
      <c r="D125" s="61">
        <v>2015</v>
      </c>
      <c r="E125" s="1">
        <f>SUM(G125+K125+I125)</f>
        <v>583166.67999999993</v>
      </c>
      <c r="F125" s="1">
        <f>SUM(H125+L125+J125)</f>
        <v>520067.38000000006</v>
      </c>
      <c r="G125" s="1">
        <f>SUM(G33+G53+G79+G105+G119)</f>
        <v>383439.27999999997</v>
      </c>
      <c r="H125" s="1">
        <f>SUM(H105+H79+H53+H33)</f>
        <v>332941.88</v>
      </c>
      <c r="I125" s="1">
        <v>6911.7</v>
      </c>
      <c r="J125" s="1">
        <v>6911.7</v>
      </c>
      <c r="K125" s="23">
        <f>SUM(K33+K79+K105+K119+K53)</f>
        <v>192815.69999999998</v>
      </c>
      <c r="L125" s="23">
        <f>SUM(L33+L79+L105+L119+L53)</f>
        <v>180213.80000000002</v>
      </c>
      <c r="M125" s="52"/>
      <c r="N125" s="52"/>
      <c r="O125" s="88"/>
    </row>
    <row r="126" spans="1:15">
      <c r="A126" s="105"/>
      <c r="B126" s="88"/>
      <c r="C126" s="88"/>
      <c r="D126" s="61">
        <v>2016</v>
      </c>
      <c r="E126" s="1">
        <f>SUM(G126+K126+I126)</f>
        <v>641474.39999999991</v>
      </c>
      <c r="F126" s="1">
        <f>SUM(H126+L126+J126)</f>
        <v>522396.79999999993</v>
      </c>
      <c r="G126" s="1">
        <f>SUM(G34+G54+G80+G106+G120)</f>
        <v>409063.6</v>
      </c>
      <c r="H126" s="1">
        <f>SUM(H34+H54+H80+H106)</f>
        <v>348425.3</v>
      </c>
      <c r="I126" s="1">
        <f>SUM(I54)</f>
        <v>6368.6</v>
      </c>
      <c r="J126" s="1">
        <f>SUM(J54)</f>
        <v>6368.6</v>
      </c>
      <c r="K126" s="23">
        <f>SUM(K34+K80+K106+K120+K54)</f>
        <v>226042.19999999998</v>
      </c>
      <c r="L126" s="23">
        <f>SUM(L34+L80+L106+L120+L54)</f>
        <v>167602.9</v>
      </c>
      <c r="M126" s="52"/>
      <c r="N126" s="53"/>
      <c r="O126" s="88"/>
    </row>
    <row r="127" spans="1:15">
      <c r="A127" s="105"/>
      <c r="B127" s="88"/>
      <c r="C127" s="88"/>
      <c r="D127" s="61">
        <v>2017</v>
      </c>
      <c r="E127" s="66">
        <f t="shared" ref="E127:F129" si="12">SUM(G127+K127)</f>
        <v>591519.69999999995</v>
      </c>
      <c r="F127" s="66">
        <f t="shared" si="12"/>
        <v>510248.5</v>
      </c>
      <c r="G127" s="66">
        <f>SUM(G35+G55+G81+G107+G121)</f>
        <v>387434.99999999994</v>
      </c>
      <c r="H127" s="66">
        <f>SUM(H35+H55+H81+H107)</f>
        <v>370646.39999999997</v>
      </c>
      <c r="I127" s="66">
        <f>SUM(I49)</f>
        <v>2695.3</v>
      </c>
      <c r="J127" s="1">
        <v>0</v>
      </c>
      <c r="K127" s="67">
        <f>SUM(K81+K107+K121+K55+K35)</f>
        <v>204084.7</v>
      </c>
      <c r="L127" s="67">
        <f>SUM(L35+L81+L107+L121)</f>
        <v>139602.1</v>
      </c>
      <c r="M127" s="52"/>
      <c r="N127" s="53"/>
      <c r="O127" s="88"/>
    </row>
    <row r="128" spans="1:15">
      <c r="A128" s="105"/>
      <c r="B128" s="88"/>
      <c r="C128" s="88"/>
      <c r="D128" s="61">
        <v>2018</v>
      </c>
      <c r="E128" s="66">
        <f t="shared" si="12"/>
        <v>558525.6</v>
      </c>
      <c r="F128" s="66">
        <f t="shared" si="12"/>
        <v>488824.50000000006</v>
      </c>
      <c r="G128" s="66">
        <f>SUM(G36+G56+G82+G108+G122)</f>
        <v>380845.39999999997</v>
      </c>
      <c r="H128" s="66">
        <f>SUM(H36+H56+H82+H108)</f>
        <v>353211.60000000003</v>
      </c>
      <c r="I128" s="1">
        <v>0</v>
      </c>
      <c r="J128" s="1"/>
      <c r="K128" s="67">
        <f>SUM(K82+K108+K122+K36)</f>
        <v>177680.2</v>
      </c>
      <c r="L128" s="67">
        <f>SUM(L36+L82+L108+L122)</f>
        <v>135612.90000000002</v>
      </c>
      <c r="M128" s="52"/>
      <c r="N128" s="53"/>
      <c r="O128" s="88"/>
    </row>
    <row r="129" spans="1:15">
      <c r="A129" s="106"/>
      <c r="B129" s="89"/>
      <c r="C129" s="89"/>
      <c r="D129" s="61">
        <v>2019</v>
      </c>
      <c r="E129" s="66">
        <f>SUM(G129+K129)</f>
        <v>438616.1</v>
      </c>
      <c r="F129" s="66">
        <f t="shared" si="12"/>
        <v>353211.60000000003</v>
      </c>
      <c r="G129" s="66">
        <f>SUM(G37+G57+G83+G109+G123)</f>
        <v>377180</v>
      </c>
      <c r="H129" s="66">
        <f>SUM(H37+H57+H83+H109)</f>
        <v>353211.60000000003</v>
      </c>
      <c r="I129" s="1">
        <v>0</v>
      </c>
      <c r="J129" s="1"/>
      <c r="K129" s="67">
        <f>SUM(K83+K109+K123)</f>
        <v>61436.1</v>
      </c>
      <c r="L129" s="23"/>
      <c r="M129" s="52"/>
      <c r="N129" s="53"/>
      <c r="O129" s="89"/>
    </row>
    <row r="130" spans="1:15">
      <c r="A130" s="8"/>
      <c r="B130" s="9"/>
      <c r="C130" s="9"/>
      <c r="D130" s="9"/>
      <c r="E130" s="10"/>
      <c r="F130" s="11"/>
      <c r="G130" s="10"/>
      <c r="H130" s="11"/>
      <c r="I130" s="12"/>
      <c r="J130" s="12"/>
      <c r="K130" s="13"/>
      <c r="L130" s="13"/>
      <c r="M130" s="12"/>
      <c r="N130" s="12"/>
      <c r="O130" s="14"/>
    </row>
    <row r="131" spans="1:15">
      <c r="A131" s="8"/>
      <c r="B131" s="9"/>
      <c r="C131" s="9"/>
      <c r="D131" s="9"/>
      <c r="E131" s="10"/>
      <c r="F131" s="11"/>
      <c r="G131" s="10"/>
      <c r="H131" s="11"/>
      <c r="I131" s="12"/>
      <c r="J131" s="12"/>
      <c r="K131" s="13"/>
      <c r="L131" s="13"/>
      <c r="M131" s="12"/>
      <c r="N131" s="12"/>
      <c r="O131" s="14"/>
    </row>
    <row r="132" spans="1:15">
      <c r="A132" s="8"/>
      <c r="B132" s="9"/>
      <c r="C132" s="9"/>
      <c r="D132" s="9"/>
      <c r="E132" s="10"/>
      <c r="F132" s="11"/>
      <c r="G132" s="15"/>
      <c r="H132" s="11"/>
      <c r="I132" s="15"/>
      <c r="J132" s="15"/>
      <c r="K132" s="15"/>
      <c r="L132" s="15"/>
      <c r="M132" s="12"/>
      <c r="N132" s="12"/>
      <c r="O132" s="14"/>
    </row>
    <row r="133" spans="1:15">
      <c r="A133" s="8"/>
      <c r="B133" s="9"/>
      <c r="C133" s="9"/>
      <c r="D133" s="9"/>
      <c r="E133" s="15"/>
      <c r="F133" s="11"/>
      <c r="G133" s="15"/>
      <c r="H133" s="11"/>
      <c r="I133" s="15"/>
      <c r="J133" s="15"/>
      <c r="K133" s="15"/>
      <c r="L133" s="15"/>
      <c r="M133" s="15"/>
      <c r="N133" s="15"/>
      <c r="O133" s="14"/>
    </row>
    <row r="134" spans="1:15">
      <c r="A134" s="8"/>
      <c r="B134" s="9"/>
      <c r="C134" s="9"/>
      <c r="D134" s="16"/>
      <c r="E134" s="15"/>
      <c r="F134" s="11"/>
      <c r="G134" s="15"/>
      <c r="H134" s="11"/>
      <c r="I134" s="17"/>
      <c r="J134" s="12"/>
      <c r="K134" s="15"/>
      <c r="L134" s="15"/>
      <c r="M134" s="15"/>
      <c r="N134" s="15"/>
      <c r="O134" s="14"/>
    </row>
    <row r="135" spans="1:15">
      <c r="A135" s="8"/>
      <c r="B135" s="9"/>
      <c r="C135" s="9"/>
      <c r="D135" s="9"/>
      <c r="E135" s="15"/>
      <c r="F135" s="11"/>
      <c r="G135" s="15"/>
      <c r="H135" s="11"/>
      <c r="I135" s="17"/>
      <c r="J135" s="11"/>
      <c r="K135" s="15"/>
      <c r="L135" s="15"/>
      <c r="M135" s="15"/>
      <c r="N135" s="15"/>
      <c r="O135" s="14"/>
    </row>
    <row r="136" spans="1:15">
      <c r="A136" s="8"/>
      <c r="B136" s="9"/>
      <c r="C136" s="9"/>
      <c r="D136" s="9"/>
      <c r="E136" s="15"/>
      <c r="F136" s="11"/>
      <c r="G136" s="15"/>
      <c r="H136" s="11"/>
      <c r="I136" s="17"/>
      <c r="J136" s="12"/>
      <c r="K136" s="15"/>
      <c r="L136" s="15"/>
      <c r="M136" s="15"/>
      <c r="N136" s="15"/>
      <c r="O136" s="14"/>
    </row>
    <row r="137" spans="1:15">
      <c r="A137" s="8"/>
      <c r="B137" s="9"/>
      <c r="C137" s="9"/>
      <c r="D137" s="9"/>
      <c r="E137" s="15"/>
      <c r="F137" s="11"/>
      <c r="G137" s="10"/>
      <c r="H137" s="11"/>
      <c r="I137" s="12"/>
      <c r="J137" s="12"/>
      <c r="K137" s="15"/>
      <c r="L137" s="15"/>
      <c r="M137" s="15"/>
      <c r="N137" s="15"/>
      <c r="O137" s="14"/>
    </row>
    <row r="138" spans="1:15">
      <c r="A138" s="8"/>
      <c r="B138" s="9"/>
      <c r="C138" s="9"/>
      <c r="D138" s="9"/>
      <c r="E138" s="15"/>
      <c r="F138" s="11"/>
      <c r="G138" s="15"/>
      <c r="H138" s="11"/>
      <c r="I138" s="12"/>
      <c r="J138" s="12"/>
      <c r="K138" s="15"/>
      <c r="L138" s="15"/>
      <c r="M138" s="15"/>
      <c r="N138" s="15"/>
      <c r="O138" s="14"/>
    </row>
    <row r="139" spans="1:15">
      <c r="A139" s="8"/>
      <c r="B139" s="9"/>
      <c r="C139" s="9"/>
      <c r="D139" s="9"/>
      <c r="E139" s="10"/>
      <c r="F139" s="11"/>
      <c r="G139" s="10"/>
      <c r="H139" s="11"/>
      <c r="I139" s="12"/>
      <c r="J139" s="12"/>
      <c r="K139" s="18"/>
      <c r="L139" s="13"/>
      <c r="M139" s="12"/>
      <c r="N139" s="12"/>
      <c r="O139" s="14"/>
    </row>
    <row r="140" spans="1:15">
      <c r="A140" s="8"/>
      <c r="B140" s="9"/>
      <c r="C140" s="9"/>
      <c r="D140" s="9"/>
      <c r="E140" s="15"/>
      <c r="F140" s="11"/>
      <c r="G140" s="10"/>
      <c r="H140" s="11"/>
      <c r="I140" s="17"/>
      <c r="J140" s="12"/>
      <c r="K140" s="13"/>
      <c r="L140" s="13"/>
      <c r="M140" s="12"/>
      <c r="N140" s="12"/>
      <c r="O140" s="14"/>
    </row>
    <row r="141" spans="1:15">
      <c r="A141" s="8"/>
      <c r="B141" s="9"/>
      <c r="C141" s="9"/>
      <c r="D141" s="9"/>
      <c r="E141" s="10"/>
      <c r="F141" s="11"/>
      <c r="G141" s="10"/>
      <c r="H141" s="11"/>
      <c r="I141" s="12"/>
      <c r="J141" s="12"/>
      <c r="K141" s="13"/>
      <c r="L141" s="13"/>
      <c r="M141" s="12"/>
      <c r="N141" s="12"/>
      <c r="O141" s="14"/>
    </row>
    <row r="142" spans="1:15">
      <c r="A142" s="8"/>
      <c r="B142" s="9"/>
      <c r="C142" s="9"/>
      <c r="D142" s="9"/>
      <c r="E142" s="10"/>
      <c r="F142" s="11"/>
      <c r="G142" s="10"/>
      <c r="H142" s="11"/>
      <c r="I142" s="12"/>
      <c r="J142" s="12"/>
      <c r="K142" s="13"/>
      <c r="L142" s="13"/>
      <c r="M142" s="12"/>
      <c r="N142" s="12"/>
      <c r="O142" s="14"/>
    </row>
    <row r="143" spans="1:15">
      <c r="A143" s="8"/>
      <c r="B143" s="9"/>
      <c r="C143" s="9"/>
      <c r="D143" s="9"/>
      <c r="E143" s="10"/>
      <c r="F143" s="11"/>
      <c r="G143" s="10"/>
      <c r="H143" s="11"/>
      <c r="I143" s="12"/>
      <c r="J143" s="12"/>
      <c r="K143" s="13"/>
      <c r="L143" s="13"/>
      <c r="M143" s="12"/>
      <c r="N143" s="12"/>
      <c r="O143" s="14"/>
    </row>
    <row r="144" spans="1:15">
      <c r="A144" s="8"/>
      <c r="B144" s="9"/>
      <c r="C144" s="9"/>
      <c r="D144" s="9"/>
      <c r="E144" s="10"/>
      <c r="F144" s="11"/>
      <c r="G144" s="10"/>
      <c r="H144" s="11"/>
      <c r="I144" s="12"/>
      <c r="J144" s="12"/>
      <c r="K144" s="13"/>
      <c r="L144" s="13"/>
      <c r="M144" s="12"/>
      <c r="N144" s="12"/>
      <c r="O144" s="14"/>
    </row>
    <row r="145" spans="1:15">
      <c r="A145" s="8"/>
      <c r="B145" s="9"/>
      <c r="C145" s="9"/>
      <c r="D145" s="9"/>
      <c r="E145" s="10"/>
      <c r="F145" s="11"/>
      <c r="G145" s="10"/>
      <c r="H145" s="11"/>
      <c r="I145" s="12"/>
      <c r="J145" s="12"/>
      <c r="K145" s="13"/>
      <c r="L145" s="13"/>
      <c r="M145" s="12"/>
      <c r="N145" s="12"/>
      <c r="O145" s="14"/>
    </row>
    <row r="146" spans="1:15">
      <c r="A146" s="8"/>
      <c r="B146" s="9"/>
      <c r="C146" s="9"/>
      <c r="D146" s="9"/>
      <c r="E146" s="10"/>
      <c r="F146" s="11"/>
      <c r="G146" s="10"/>
      <c r="H146" s="11"/>
      <c r="I146" s="12"/>
      <c r="J146" s="12"/>
      <c r="K146" s="13"/>
      <c r="L146" s="13"/>
      <c r="M146" s="12"/>
      <c r="N146" s="12"/>
      <c r="O146" s="14"/>
    </row>
    <row r="147" spans="1:15">
      <c r="A147" s="8"/>
      <c r="B147" s="9"/>
      <c r="C147" s="9"/>
      <c r="D147" s="9"/>
      <c r="E147" s="10"/>
      <c r="F147" s="11"/>
      <c r="G147" s="10"/>
      <c r="H147" s="11"/>
      <c r="I147" s="12"/>
      <c r="J147" s="12"/>
      <c r="K147" s="13"/>
      <c r="L147" s="13"/>
      <c r="M147" s="12"/>
      <c r="N147" s="12"/>
      <c r="O147" s="14"/>
    </row>
    <row r="148" spans="1:15">
      <c r="A148" s="8"/>
      <c r="B148" s="9"/>
      <c r="C148" s="9"/>
      <c r="D148" s="9"/>
      <c r="E148" s="10"/>
      <c r="F148" s="11"/>
      <c r="G148" s="10"/>
      <c r="H148" s="11"/>
      <c r="I148" s="12"/>
      <c r="J148" s="12"/>
      <c r="K148" s="13"/>
      <c r="L148" s="13"/>
      <c r="M148" s="12"/>
      <c r="N148" s="12"/>
      <c r="O148" s="14"/>
    </row>
    <row r="149" spans="1:15">
      <c r="A149" s="8"/>
      <c r="B149" s="9"/>
      <c r="C149" s="9"/>
      <c r="D149" s="9"/>
      <c r="E149" s="10"/>
      <c r="F149" s="11"/>
      <c r="G149" s="10"/>
      <c r="H149" s="11"/>
      <c r="I149" s="12"/>
      <c r="J149" s="12"/>
      <c r="K149" s="13"/>
      <c r="L149" s="13"/>
      <c r="M149" s="12"/>
      <c r="N149" s="12"/>
      <c r="O149" s="14"/>
    </row>
    <row r="150" spans="1:15">
      <c r="A150" s="8"/>
      <c r="B150" s="9"/>
      <c r="C150" s="9"/>
      <c r="D150" s="9"/>
      <c r="E150" s="10"/>
      <c r="F150" s="11"/>
      <c r="G150" s="10"/>
      <c r="H150" s="11"/>
      <c r="I150" s="12"/>
      <c r="J150" s="12"/>
      <c r="K150" s="13"/>
      <c r="L150" s="13"/>
      <c r="M150" s="12"/>
      <c r="N150" s="12"/>
      <c r="O150" s="14"/>
    </row>
    <row r="151" spans="1:15">
      <c r="A151" s="8"/>
      <c r="B151" s="9"/>
      <c r="C151" s="9"/>
      <c r="D151" s="9"/>
      <c r="E151" s="10"/>
      <c r="F151" s="11"/>
      <c r="G151" s="10"/>
      <c r="H151" s="11"/>
      <c r="I151" s="12"/>
      <c r="J151" s="12"/>
      <c r="K151" s="13"/>
      <c r="L151" s="13"/>
      <c r="M151" s="12"/>
      <c r="N151" s="12"/>
      <c r="O151" s="14"/>
    </row>
    <row r="152" spans="1:15">
      <c r="A152" s="8"/>
      <c r="B152" s="9"/>
      <c r="C152" s="9"/>
      <c r="D152" s="9"/>
      <c r="E152" s="10"/>
      <c r="F152" s="11"/>
      <c r="G152" s="10"/>
      <c r="H152" s="11"/>
      <c r="I152" s="12"/>
      <c r="J152" s="12"/>
      <c r="K152" s="13"/>
      <c r="L152" s="13"/>
      <c r="M152" s="12"/>
      <c r="N152" s="12"/>
      <c r="O152" s="14"/>
    </row>
    <row r="153" spans="1:15">
      <c r="A153" s="8"/>
      <c r="B153" s="9"/>
      <c r="C153" s="9"/>
      <c r="D153" s="9"/>
      <c r="E153" s="10"/>
      <c r="F153" s="11"/>
      <c r="G153" s="10"/>
      <c r="H153" s="11"/>
      <c r="I153" s="12"/>
      <c r="J153" s="12"/>
      <c r="K153" s="13"/>
      <c r="L153" s="13"/>
      <c r="M153" s="12"/>
      <c r="N153" s="12"/>
      <c r="O153" s="14"/>
    </row>
    <row r="154" spans="1:15">
      <c r="A154" s="8"/>
      <c r="B154" s="9"/>
      <c r="C154" s="9"/>
      <c r="D154" s="9"/>
      <c r="E154" s="10"/>
      <c r="F154" s="11"/>
      <c r="G154" s="10"/>
      <c r="H154" s="11"/>
      <c r="I154" s="12"/>
      <c r="J154" s="12"/>
      <c r="K154" s="13"/>
      <c r="L154" s="13"/>
      <c r="M154" s="12"/>
      <c r="N154" s="12"/>
      <c r="O154" s="14"/>
    </row>
    <row r="155" spans="1:15">
      <c r="A155" s="8"/>
      <c r="B155" s="9"/>
      <c r="C155" s="9"/>
      <c r="D155" s="9"/>
      <c r="E155" s="10"/>
      <c r="F155" s="11"/>
      <c r="G155" s="10"/>
      <c r="H155" s="11"/>
      <c r="I155" s="12"/>
      <c r="J155" s="12"/>
      <c r="K155" s="13"/>
      <c r="L155" s="13"/>
      <c r="M155" s="12"/>
      <c r="N155" s="12"/>
      <c r="O155" s="14"/>
    </row>
    <row r="156" spans="1:15">
      <c r="A156" s="8"/>
      <c r="B156" s="9"/>
      <c r="C156" s="9"/>
      <c r="D156" s="9"/>
      <c r="E156" s="10"/>
      <c r="F156" s="11"/>
      <c r="G156" s="10"/>
      <c r="H156" s="11"/>
      <c r="I156" s="12"/>
      <c r="J156" s="12"/>
      <c r="K156" s="13"/>
      <c r="L156" s="13"/>
      <c r="M156" s="12"/>
      <c r="N156" s="12"/>
      <c r="O156" s="14"/>
    </row>
    <row r="157" spans="1:15">
      <c r="A157" s="8"/>
      <c r="B157" s="9"/>
      <c r="C157" s="9"/>
      <c r="D157" s="9"/>
      <c r="E157" s="10"/>
      <c r="F157" s="11"/>
      <c r="G157" s="10"/>
      <c r="H157" s="11"/>
      <c r="I157" s="12"/>
      <c r="J157" s="12"/>
      <c r="K157" s="13"/>
      <c r="L157" s="13"/>
      <c r="M157" s="12"/>
      <c r="N157" s="12"/>
      <c r="O157" s="14"/>
    </row>
    <row r="158" spans="1:15">
      <c r="A158" s="8"/>
      <c r="B158" s="9"/>
      <c r="C158" s="9"/>
      <c r="D158" s="9"/>
      <c r="E158" s="10"/>
      <c r="F158" s="11"/>
      <c r="G158" s="10"/>
      <c r="H158" s="11"/>
      <c r="I158" s="12"/>
      <c r="J158" s="12"/>
      <c r="K158" s="13"/>
      <c r="L158" s="13"/>
      <c r="M158" s="12"/>
      <c r="N158" s="12"/>
      <c r="O158" s="14"/>
    </row>
    <row r="159" spans="1:15">
      <c r="A159" s="8"/>
      <c r="B159" s="9"/>
      <c r="C159" s="9"/>
      <c r="D159" s="9"/>
      <c r="E159" s="10"/>
      <c r="F159" s="11"/>
      <c r="G159" s="10"/>
      <c r="H159" s="11"/>
      <c r="I159" s="12"/>
      <c r="J159" s="12"/>
      <c r="K159" s="13"/>
      <c r="L159" s="13"/>
      <c r="M159" s="12"/>
      <c r="N159" s="12"/>
      <c r="O159" s="14"/>
    </row>
    <row r="160" spans="1:15">
      <c r="A160" s="8"/>
      <c r="B160" s="9"/>
      <c r="C160" s="9"/>
      <c r="D160" s="9"/>
      <c r="E160" s="10"/>
      <c r="F160" s="11"/>
      <c r="G160" s="10"/>
      <c r="H160" s="11"/>
      <c r="I160" s="12"/>
      <c r="J160" s="12"/>
      <c r="K160" s="13"/>
      <c r="L160" s="13"/>
      <c r="M160" s="12"/>
      <c r="N160" s="12"/>
      <c r="O160" s="14"/>
    </row>
    <row r="161" spans="1:15">
      <c r="A161" s="8"/>
      <c r="B161" s="9"/>
      <c r="C161" s="9"/>
      <c r="D161" s="9"/>
      <c r="E161" s="10"/>
      <c r="F161" s="11"/>
      <c r="G161" s="10"/>
      <c r="H161" s="11"/>
      <c r="I161" s="12"/>
      <c r="J161" s="12"/>
      <c r="K161" s="13"/>
      <c r="L161" s="13"/>
      <c r="M161" s="12"/>
      <c r="N161" s="12"/>
      <c r="O161" s="14"/>
    </row>
    <row r="162" spans="1:15">
      <c r="A162" s="8"/>
      <c r="B162" s="9"/>
      <c r="C162" s="9"/>
      <c r="D162" s="9"/>
      <c r="E162" s="10"/>
      <c r="F162" s="11"/>
      <c r="G162" s="10"/>
      <c r="H162" s="11"/>
      <c r="I162" s="12"/>
      <c r="J162" s="12"/>
      <c r="K162" s="13"/>
      <c r="L162" s="13"/>
      <c r="M162" s="12"/>
      <c r="N162" s="12"/>
      <c r="O162" s="14"/>
    </row>
    <row r="163" spans="1:15">
      <c r="A163" s="8"/>
      <c r="B163" s="9"/>
      <c r="C163" s="9"/>
      <c r="D163" s="9"/>
      <c r="E163" s="10"/>
      <c r="F163" s="11"/>
      <c r="G163" s="10"/>
      <c r="H163" s="11"/>
      <c r="I163" s="12"/>
      <c r="J163" s="12"/>
      <c r="K163" s="13"/>
      <c r="L163" s="13"/>
      <c r="M163" s="12"/>
      <c r="N163" s="12"/>
      <c r="O163" s="14"/>
    </row>
    <row r="164" spans="1:15">
      <c r="A164" s="8"/>
      <c r="B164" s="9"/>
      <c r="C164" s="9"/>
      <c r="D164" s="9"/>
      <c r="E164" s="10"/>
      <c r="F164" s="11"/>
      <c r="G164" s="10"/>
      <c r="H164" s="11"/>
      <c r="I164" s="12"/>
      <c r="J164" s="12"/>
      <c r="K164" s="13"/>
      <c r="L164" s="13"/>
      <c r="M164" s="12"/>
      <c r="N164" s="12"/>
      <c r="O164" s="14"/>
    </row>
    <row r="165" spans="1:15">
      <c r="A165" s="8"/>
      <c r="B165" s="9"/>
      <c r="C165" s="9"/>
      <c r="D165" s="9"/>
      <c r="E165" s="10"/>
      <c r="F165" s="11"/>
      <c r="G165" s="10"/>
      <c r="H165" s="11"/>
      <c r="I165" s="12"/>
      <c r="J165" s="12"/>
      <c r="K165" s="13"/>
      <c r="L165" s="13"/>
      <c r="M165" s="12"/>
      <c r="N165" s="12"/>
      <c r="O165" s="14"/>
    </row>
    <row r="166" spans="1:15">
      <c r="A166" s="8"/>
      <c r="B166" s="9"/>
      <c r="C166" s="9"/>
      <c r="D166" s="9"/>
      <c r="E166" s="10"/>
      <c r="F166" s="11"/>
      <c r="G166" s="10"/>
      <c r="H166" s="11"/>
      <c r="I166" s="12"/>
      <c r="J166" s="12"/>
      <c r="K166" s="13"/>
      <c r="L166" s="13"/>
      <c r="M166" s="12"/>
      <c r="N166" s="12"/>
      <c r="O166" s="14"/>
    </row>
    <row r="167" spans="1:15">
      <c r="A167" s="8"/>
      <c r="B167" s="9"/>
      <c r="C167" s="9"/>
      <c r="D167" s="9"/>
      <c r="E167" s="10"/>
      <c r="F167" s="11"/>
      <c r="G167" s="10"/>
      <c r="H167" s="11"/>
      <c r="I167" s="12"/>
      <c r="J167" s="12"/>
      <c r="K167" s="13"/>
      <c r="L167" s="13"/>
      <c r="M167" s="12"/>
      <c r="N167" s="12"/>
      <c r="O167" s="14"/>
    </row>
    <row r="168" spans="1:15">
      <c r="A168" s="8"/>
      <c r="B168" s="9"/>
      <c r="C168" s="9"/>
      <c r="D168" s="9"/>
      <c r="E168" s="10"/>
      <c r="F168" s="11"/>
      <c r="G168" s="10"/>
      <c r="H168" s="11"/>
      <c r="I168" s="12"/>
      <c r="J168" s="12"/>
      <c r="K168" s="13"/>
      <c r="L168" s="13"/>
      <c r="M168" s="12"/>
      <c r="N168" s="12"/>
      <c r="O168" s="14"/>
    </row>
    <row r="169" spans="1:15">
      <c r="A169" s="8"/>
      <c r="B169" s="9"/>
      <c r="C169" s="9"/>
      <c r="D169" s="9"/>
      <c r="E169" s="10"/>
      <c r="F169" s="11"/>
      <c r="G169" s="10"/>
      <c r="H169" s="11"/>
      <c r="I169" s="12"/>
      <c r="J169" s="12"/>
      <c r="K169" s="13"/>
      <c r="L169" s="13"/>
      <c r="M169" s="12"/>
      <c r="N169" s="12"/>
      <c r="O169" s="14"/>
    </row>
    <row r="170" spans="1:15">
      <c r="A170" s="8"/>
      <c r="B170" s="9"/>
      <c r="C170" s="9"/>
      <c r="D170" s="9"/>
      <c r="E170" s="10"/>
      <c r="F170" s="11"/>
      <c r="G170" s="10"/>
      <c r="H170" s="11"/>
      <c r="I170" s="12"/>
      <c r="J170" s="12"/>
      <c r="K170" s="13"/>
      <c r="L170" s="13"/>
      <c r="M170" s="12"/>
      <c r="N170" s="12"/>
      <c r="O170" s="14"/>
    </row>
    <row r="171" spans="1:15">
      <c r="A171" s="8"/>
      <c r="B171" s="9"/>
      <c r="C171" s="9"/>
      <c r="D171" s="9"/>
      <c r="E171" s="10"/>
      <c r="F171" s="11"/>
      <c r="G171" s="10"/>
      <c r="H171" s="11"/>
      <c r="I171" s="12"/>
      <c r="J171" s="12"/>
      <c r="K171" s="13"/>
      <c r="L171" s="13"/>
      <c r="M171" s="12"/>
      <c r="N171" s="12"/>
      <c r="O171" s="14"/>
    </row>
    <row r="172" spans="1:15">
      <c r="A172" s="8"/>
      <c r="B172" s="9"/>
      <c r="C172" s="9"/>
      <c r="D172" s="9"/>
      <c r="E172" s="10"/>
      <c r="F172" s="11"/>
      <c r="G172" s="10"/>
      <c r="H172" s="11"/>
      <c r="I172" s="12"/>
      <c r="J172" s="12"/>
      <c r="K172" s="13"/>
      <c r="L172" s="13"/>
      <c r="M172" s="12"/>
      <c r="N172" s="12"/>
      <c r="O172" s="14"/>
    </row>
    <row r="173" spans="1:15">
      <c r="A173" s="8"/>
      <c r="B173" s="9"/>
      <c r="C173" s="9"/>
      <c r="D173" s="9"/>
      <c r="E173" s="10"/>
      <c r="F173" s="11"/>
      <c r="G173" s="10"/>
      <c r="H173" s="11"/>
      <c r="I173" s="12"/>
      <c r="J173" s="12"/>
      <c r="K173" s="13"/>
      <c r="L173" s="13"/>
      <c r="M173" s="12"/>
      <c r="N173" s="12"/>
      <c r="O173" s="14"/>
    </row>
    <row r="174" spans="1:15">
      <c r="A174" s="8"/>
      <c r="B174" s="9"/>
      <c r="C174" s="9"/>
      <c r="D174" s="9"/>
      <c r="E174" s="10"/>
      <c r="F174" s="11"/>
      <c r="G174" s="10"/>
      <c r="H174" s="11"/>
      <c r="I174" s="12"/>
      <c r="J174" s="12"/>
      <c r="K174" s="13"/>
      <c r="L174" s="13"/>
      <c r="M174" s="12"/>
      <c r="N174" s="12"/>
      <c r="O174" s="14"/>
    </row>
    <row r="175" spans="1:15">
      <c r="A175" s="8"/>
      <c r="B175" s="9"/>
      <c r="C175" s="9"/>
      <c r="D175" s="9"/>
      <c r="E175" s="10"/>
      <c r="F175" s="11"/>
      <c r="G175" s="10"/>
      <c r="H175" s="11"/>
      <c r="I175" s="12"/>
      <c r="J175" s="12"/>
      <c r="K175" s="13"/>
      <c r="L175" s="13"/>
      <c r="M175" s="12"/>
      <c r="N175" s="12"/>
      <c r="O175" s="14"/>
    </row>
    <row r="176" spans="1:15">
      <c r="A176" s="8"/>
      <c r="B176" s="9"/>
      <c r="C176" s="9"/>
      <c r="D176" s="9"/>
      <c r="E176" s="10"/>
      <c r="F176" s="11"/>
      <c r="G176" s="10"/>
      <c r="H176" s="11"/>
      <c r="I176" s="12"/>
      <c r="J176" s="12"/>
      <c r="K176" s="13"/>
      <c r="L176" s="13"/>
      <c r="M176" s="12"/>
      <c r="N176" s="12"/>
      <c r="O176" s="14"/>
    </row>
    <row r="177" spans="1:15">
      <c r="A177" s="8"/>
      <c r="B177" s="9"/>
      <c r="C177" s="9"/>
      <c r="D177" s="9"/>
      <c r="E177" s="10"/>
      <c r="F177" s="11"/>
      <c r="G177" s="10"/>
      <c r="H177" s="11"/>
      <c r="I177" s="12"/>
      <c r="J177" s="12"/>
      <c r="K177" s="13"/>
      <c r="L177" s="13"/>
      <c r="M177" s="12"/>
      <c r="N177" s="12"/>
      <c r="O177" s="14"/>
    </row>
    <row r="178" spans="1:15">
      <c r="A178" s="8"/>
      <c r="B178" s="9"/>
      <c r="C178" s="9"/>
      <c r="D178" s="9"/>
      <c r="E178" s="10"/>
      <c r="F178" s="11"/>
      <c r="G178" s="10"/>
      <c r="H178" s="11"/>
      <c r="I178" s="12"/>
      <c r="J178" s="12"/>
      <c r="K178" s="13"/>
      <c r="L178" s="13"/>
      <c r="M178" s="12"/>
      <c r="N178" s="12"/>
      <c r="O178" s="14"/>
    </row>
    <row r="179" spans="1:15">
      <c r="A179" s="8"/>
      <c r="B179" s="9"/>
      <c r="C179" s="9"/>
      <c r="D179" s="9"/>
      <c r="E179" s="10"/>
      <c r="F179" s="11"/>
      <c r="G179" s="10"/>
      <c r="H179" s="11"/>
      <c r="I179" s="12"/>
      <c r="J179" s="12"/>
      <c r="K179" s="13"/>
      <c r="L179" s="13"/>
      <c r="M179" s="12"/>
      <c r="N179" s="12"/>
      <c r="O179" s="14"/>
    </row>
    <row r="180" spans="1:15">
      <c r="A180" s="8"/>
      <c r="B180" s="9"/>
      <c r="C180" s="9"/>
      <c r="D180" s="9"/>
      <c r="E180" s="10"/>
      <c r="F180" s="11"/>
      <c r="G180" s="10"/>
      <c r="H180" s="11"/>
      <c r="I180" s="12"/>
      <c r="J180" s="12"/>
      <c r="K180" s="13"/>
      <c r="L180" s="13"/>
      <c r="M180" s="12"/>
      <c r="N180" s="12"/>
      <c r="O180" s="14"/>
    </row>
    <row r="181" spans="1:15">
      <c r="A181" s="8"/>
      <c r="B181" s="9"/>
      <c r="C181" s="9"/>
      <c r="D181" s="9"/>
      <c r="E181" s="10"/>
      <c r="F181" s="11"/>
      <c r="G181" s="10"/>
      <c r="H181" s="11"/>
      <c r="I181" s="12"/>
      <c r="J181" s="12"/>
      <c r="K181" s="13"/>
      <c r="L181" s="13"/>
      <c r="M181" s="12"/>
      <c r="N181" s="12"/>
      <c r="O181" s="14"/>
    </row>
    <row r="182" spans="1:15">
      <c r="A182" s="8"/>
      <c r="B182" s="9"/>
      <c r="C182" s="9"/>
      <c r="D182" s="9"/>
      <c r="E182" s="10"/>
      <c r="F182" s="11"/>
      <c r="G182" s="10"/>
      <c r="H182" s="11"/>
      <c r="I182" s="12"/>
      <c r="J182" s="12"/>
      <c r="K182" s="13"/>
      <c r="L182" s="13"/>
      <c r="M182" s="12"/>
      <c r="N182" s="12"/>
      <c r="O182" s="14"/>
    </row>
    <row r="183" spans="1:15">
      <c r="A183" s="8"/>
      <c r="B183" s="9"/>
      <c r="C183" s="9"/>
      <c r="D183" s="9"/>
      <c r="E183" s="10"/>
      <c r="F183" s="11"/>
      <c r="G183" s="10"/>
      <c r="H183" s="11"/>
      <c r="I183" s="12"/>
      <c r="J183" s="12"/>
      <c r="K183" s="13"/>
      <c r="L183" s="13"/>
      <c r="M183" s="12"/>
      <c r="N183" s="12"/>
      <c r="O183" s="14"/>
    </row>
    <row r="184" spans="1:15">
      <c r="A184" s="8"/>
      <c r="B184" s="9"/>
      <c r="C184" s="9"/>
      <c r="D184" s="9"/>
      <c r="E184" s="10"/>
      <c r="F184" s="11"/>
      <c r="G184" s="10"/>
      <c r="H184" s="11"/>
      <c r="I184" s="12"/>
      <c r="J184" s="12"/>
      <c r="K184" s="13"/>
      <c r="L184" s="13"/>
      <c r="M184" s="12"/>
      <c r="N184" s="12"/>
      <c r="O184" s="14"/>
    </row>
    <row r="185" spans="1:15">
      <c r="A185" s="8"/>
      <c r="B185" s="19"/>
      <c r="C185" s="19"/>
      <c r="D185" s="20"/>
      <c r="E185" s="10"/>
      <c r="F185" s="11"/>
      <c r="G185" s="10"/>
      <c r="H185" s="11"/>
      <c r="I185" s="12"/>
      <c r="J185" s="12"/>
      <c r="K185" s="13"/>
      <c r="L185" s="13"/>
      <c r="M185" s="12"/>
      <c r="N185" s="12"/>
      <c r="O185" s="14"/>
    </row>
    <row r="186" spans="1:15">
      <c r="A186" s="8"/>
      <c r="B186" s="19"/>
      <c r="C186" s="19"/>
      <c r="D186" s="20"/>
      <c r="E186" s="10"/>
      <c r="F186" s="11"/>
      <c r="G186" s="10"/>
      <c r="H186" s="11"/>
      <c r="I186" s="12"/>
      <c r="J186" s="12"/>
      <c r="K186" s="13"/>
      <c r="L186" s="13"/>
      <c r="M186" s="12"/>
      <c r="N186" s="12"/>
      <c r="O186" s="14"/>
    </row>
    <row r="187" spans="1:15">
      <c r="A187" s="12"/>
      <c r="B187" s="21"/>
      <c r="C187" s="21"/>
      <c r="D187" s="12"/>
      <c r="E187" s="12"/>
      <c r="F187" s="11"/>
      <c r="G187" s="12"/>
      <c r="H187" s="11"/>
      <c r="I187" s="12"/>
      <c r="J187" s="12"/>
      <c r="K187" s="13"/>
      <c r="L187" s="13"/>
      <c r="M187" s="12"/>
      <c r="N187" s="12"/>
      <c r="O187" s="12"/>
    </row>
    <row r="188" spans="1:15">
      <c r="A188" s="12"/>
      <c r="B188" s="21"/>
      <c r="C188" s="21"/>
      <c r="D188" s="12"/>
      <c r="E188" s="12"/>
      <c r="F188" s="11"/>
      <c r="G188" s="12"/>
      <c r="H188" s="11"/>
      <c r="I188" s="12"/>
      <c r="J188" s="12"/>
      <c r="K188" s="13"/>
      <c r="L188" s="13"/>
      <c r="M188" s="12"/>
      <c r="N188" s="12"/>
      <c r="O188" s="12"/>
    </row>
    <row r="189" spans="1:15">
      <c r="A189" s="12"/>
      <c r="B189" s="21"/>
      <c r="C189" s="21"/>
      <c r="D189" s="12"/>
      <c r="E189" s="12"/>
      <c r="F189" s="11"/>
      <c r="G189" s="12"/>
      <c r="H189" s="11"/>
      <c r="I189" s="12"/>
      <c r="J189" s="12"/>
      <c r="K189" s="13"/>
      <c r="L189" s="13"/>
      <c r="M189" s="12"/>
      <c r="N189" s="12"/>
      <c r="O189" s="12"/>
    </row>
    <row r="190" spans="1:15">
      <c r="A190" s="12"/>
      <c r="B190" s="21"/>
      <c r="C190" s="21"/>
      <c r="D190" s="12"/>
      <c r="E190" s="12"/>
      <c r="F190" s="11"/>
      <c r="G190" s="12"/>
      <c r="H190" s="11"/>
      <c r="I190" s="12"/>
      <c r="J190" s="12"/>
      <c r="K190" s="13"/>
      <c r="L190" s="13"/>
      <c r="M190" s="12"/>
      <c r="N190" s="12"/>
      <c r="O190" s="12"/>
    </row>
    <row r="191" spans="1:15">
      <c r="A191" s="12"/>
      <c r="B191" s="12"/>
      <c r="C191" s="12"/>
      <c r="D191" s="12"/>
      <c r="E191" s="12"/>
      <c r="F191" s="11"/>
      <c r="G191" s="12"/>
      <c r="H191" s="11"/>
      <c r="I191" s="12"/>
      <c r="J191" s="12"/>
      <c r="K191" s="13"/>
      <c r="L191" s="13"/>
      <c r="M191" s="12"/>
      <c r="N191" s="12"/>
      <c r="O191" s="12"/>
    </row>
    <row r="192" spans="1:15">
      <c r="A192" s="12"/>
      <c r="B192" s="12"/>
      <c r="C192" s="12"/>
      <c r="D192" s="12"/>
      <c r="E192" s="12"/>
      <c r="F192" s="11"/>
      <c r="G192" s="12"/>
      <c r="H192" s="11"/>
      <c r="I192" s="12"/>
      <c r="J192" s="12"/>
      <c r="K192" s="13"/>
      <c r="L192" s="13"/>
      <c r="M192" s="12"/>
      <c r="N192" s="12"/>
      <c r="O192" s="12"/>
    </row>
    <row r="193" spans="1:15">
      <c r="A193" s="12"/>
      <c r="B193" s="12"/>
      <c r="C193" s="12"/>
      <c r="D193" s="12"/>
      <c r="E193" s="12"/>
      <c r="F193" s="11"/>
      <c r="G193" s="12"/>
      <c r="H193" s="11"/>
      <c r="I193" s="12"/>
      <c r="J193" s="12"/>
      <c r="K193" s="13"/>
      <c r="L193" s="13"/>
      <c r="M193" s="12"/>
      <c r="N193" s="12"/>
      <c r="O193" s="12"/>
    </row>
    <row r="194" spans="1:15">
      <c r="A194" s="12"/>
      <c r="B194" s="12"/>
      <c r="C194" s="12"/>
      <c r="D194" s="12"/>
      <c r="E194" s="12"/>
      <c r="F194" s="11"/>
      <c r="G194" s="12"/>
      <c r="H194" s="11"/>
      <c r="I194" s="12"/>
      <c r="J194" s="12"/>
      <c r="K194" s="13"/>
      <c r="L194" s="13"/>
      <c r="M194" s="12"/>
      <c r="N194" s="12"/>
      <c r="O194" s="12"/>
    </row>
    <row r="195" spans="1:15">
      <c r="A195" s="12"/>
      <c r="B195" s="12"/>
      <c r="C195" s="12"/>
      <c r="D195" s="12"/>
      <c r="E195" s="12"/>
      <c r="F195" s="11"/>
      <c r="G195" s="12"/>
      <c r="H195" s="11"/>
      <c r="I195" s="12"/>
      <c r="J195" s="12"/>
      <c r="K195" s="13"/>
      <c r="L195" s="13"/>
      <c r="M195" s="12"/>
      <c r="N195" s="12"/>
      <c r="O195" s="12"/>
    </row>
    <row r="196" spans="1:15">
      <c r="A196" s="12"/>
      <c r="B196" s="12"/>
      <c r="C196" s="12"/>
      <c r="D196" s="12"/>
      <c r="E196" s="12"/>
      <c r="F196" s="11"/>
      <c r="G196" s="12"/>
      <c r="H196" s="11"/>
      <c r="I196" s="12"/>
      <c r="J196" s="12"/>
      <c r="K196" s="13"/>
      <c r="L196" s="13"/>
      <c r="M196" s="12"/>
      <c r="N196" s="12"/>
      <c r="O196" s="12"/>
    </row>
    <row r="197" spans="1:15">
      <c r="A197" s="12"/>
      <c r="B197" s="12"/>
      <c r="C197" s="12"/>
      <c r="D197" s="12"/>
      <c r="E197" s="12"/>
      <c r="F197" s="11"/>
      <c r="G197" s="12"/>
      <c r="H197" s="11"/>
      <c r="I197" s="12"/>
      <c r="J197" s="12"/>
      <c r="K197" s="13"/>
      <c r="L197" s="13"/>
      <c r="M197" s="12"/>
      <c r="N197" s="12"/>
      <c r="O197" s="12"/>
    </row>
    <row r="198" spans="1:15">
      <c r="A198" s="12"/>
      <c r="B198" s="12"/>
      <c r="C198" s="12"/>
      <c r="D198" s="12"/>
      <c r="E198" s="12"/>
      <c r="F198" s="11"/>
      <c r="G198" s="12"/>
      <c r="H198" s="11"/>
      <c r="I198" s="12"/>
      <c r="J198" s="12"/>
      <c r="K198" s="13"/>
      <c r="L198" s="13"/>
      <c r="M198" s="12"/>
      <c r="N198" s="12"/>
      <c r="O198" s="12"/>
    </row>
    <row r="199" spans="1:15">
      <c r="A199" s="12"/>
      <c r="B199" s="12"/>
      <c r="C199" s="12"/>
      <c r="D199" s="12"/>
      <c r="E199" s="12"/>
      <c r="F199" s="11"/>
      <c r="G199" s="12"/>
      <c r="H199" s="11"/>
      <c r="I199" s="12"/>
      <c r="J199" s="12"/>
      <c r="K199" s="13"/>
      <c r="L199" s="13"/>
      <c r="M199" s="12"/>
      <c r="N199" s="12"/>
      <c r="O199" s="12"/>
    </row>
    <row r="200" spans="1:15">
      <c r="A200" s="12"/>
      <c r="B200" s="12"/>
      <c r="C200" s="12"/>
      <c r="D200" s="12"/>
      <c r="E200" s="12"/>
      <c r="F200" s="11"/>
      <c r="G200" s="12"/>
      <c r="H200" s="11"/>
      <c r="I200" s="12"/>
      <c r="J200" s="12"/>
      <c r="K200" s="13"/>
      <c r="L200" s="13"/>
      <c r="M200" s="12"/>
      <c r="N200" s="12"/>
      <c r="O200" s="12"/>
    </row>
    <row r="201" spans="1:15">
      <c r="A201" s="12"/>
      <c r="B201" s="12"/>
      <c r="C201" s="12"/>
      <c r="D201" s="12"/>
      <c r="E201" s="12"/>
      <c r="F201" s="11"/>
      <c r="G201" s="12"/>
      <c r="H201" s="11"/>
      <c r="I201" s="12"/>
      <c r="J201" s="12"/>
      <c r="K201" s="13"/>
      <c r="L201" s="13"/>
      <c r="M201" s="12"/>
      <c r="N201" s="12"/>
      <c r="O201" s="12"/>
    </row>
    <row r="202" spans="1:15">
      <c r="A202" s="12"/>
      <c r="B202" s="12"/>
      <c r="C202" s="12"/>
      <c r="D202" s="12"/>
      <c r="E202" s="12"/>
      <c r="F202" s="11"/>
      <c r="G202" s="12"/>
      <c r="H202" s="11"/>
      <c r="I202" s="12"/>
      <c r="J202" s="12"/>
      <c r="K202" s="13"/>
      <c r="L202" s="13"/>
      <c r="M202" s="12"/>
      <c r="N202" s="12"/>
      <c r="O202" s="12"/>
    </row>
    <row r="203" spans="1:15">
      <c r="A203" s="12"/>
      <c r="B203" s="12"/>
      <c r="C203" s="12"/>
      <c r="D203" s="12"/>
      <c r="E203" s="12"/>
      <c r="F203" s="11"/>
      <c r="G203" s="12"/>
      <c r="H203" s="11"/>
      <c r="I203" s="12"/>
      <c r="J203" s="12"/>
      <c r="K203" s="13"/>
      <c r="L203" s="13"/>
      <c r="M203" s="12"/>
      <c r="N203" s="12"/>
    </row>
    <row r="204" spans="1:15">
      <c r="A204" s="12"/>
      <c r="B204" s="12"/>
      <c r="C204" s="12"/>
      <c r="D204" s="12"/>
      <c r="E204" s="12"/>
      <c r="F204" s="11"/>
      <c r="G204" s="12"/>
      <c r="H204" s="11"/>
      <c r="I204" s="12"/>
      <c r="J204" s="12"/>
      <c r="K204" s="13"/>
      <c r="L204" s="13"/>
      <c r="M204" s="12"/>
      <c r="N204" s="12"/>
    </row>
    <row r="205" spans="1:15">
      <c r="A205" s="12"/>
      <c r="B205" s="12"/>
      <c r="C205" s="12"/>
      <c r="D205" s="12"/>
      <c r="E205" s="12"/>
      <c r="F205" s="11"/>
      <c r="G205" s="12"/>
      <c r="H205" s="11"/>
      <c r="I205" s="12"/>
      <c r="J205" s="12"/>
      <c r="K205" s="13"/>
      <c r="L205" s="13"/>
      <c r="M205" s="12"/>
      <c r="N205" s="12"/>
    </row>
    <row r="206" spans="1:15">
      <c r="A206" s="12"/>
      <c r="B206" s="12"/>
      <c r="C206" s="12"/>
      <c r="D206" s="12"/>
      <c r="E206" s="12"/>
      <c r="F206" s="11"/>
      <c r="G206" s="12"/>
      <c r="H206" s="11"/>
      <c r="I206" s="12"/>
      <c r="J206" s="12"/>
      <c r="K206" s="13"/>
      <c r="L206" s="13"/>
      <c r="M206" s="12"/>
      <c r="N206" s="12"/>
    </row>
    <row r="207" spans="1:15">
      <c r="A207" s="12"/>
      <c r="B207" s="12"/>
      <c r="C207" s="12"/>
      <c r="D207" s="12"/>
      <c r="E207" s="12"/>
      <c r="F207" s="11"/>
      <c r="G207" s="12"/>
      <c r="H207" s="11"/>
      <c r="I207" s="12"/>
      <c r="J207" s="12"/>
      <c r="K207" s="13"/>
      <c r="L207" s="13"/>
      <c r="M207" s="12"/>
      <c r="N207" s="12"/>
    </row>
    <row r="208" spans="1:15">
      <c r="A208" s="12"/>
      <c r="B208" s="12"/>
      <c r="C208" s="12"/>
      <c r="D208" s="12"/>
      <c r="E208" s="12"/>
      <c r="F208" s="11"/>
      <c r="G208" s="12"/>
      <c r="H208" s="11"/>
      <c r="I208" s="12"/>
      <c r="J208" s="12"/>
      <c r="K208" s="13"/>
      <c r="L208" s="13"/>
      <c r="M208" s="12"/>
      <c r="N208" s="12"/>
    </row>
    <row r="209" spans="1:14">
      <c r="A209" s="12"/>
      <c r="B209" s="12"/>
      <c r="C209" s="12"/>
      <c r="D209" s="12"/>
      <c r="E209" s="12"/>
      <c r="F209" s="11"/>
      <c r="G209" s="12"/>
      <c r="H209" s="11"/>
      <c r="I209" s="12"/>
      <c r="J209" s="12"/>
      <c r="K209" s="13"/>
      <c r="L209" s="13"/>
      <c r="M209" s="12"/>
      <c r="N209" s="12"/>
    </row>
    <row r="210" spans="1:14">
      <c r="A210" s="12"/>
      <c r="B210" s="12"/>
      <c r="C210" s="12"/>
      <c r="D210" s="12"/>
      <c r="E210" s="12"/>
      <c r="F210" s="11"/>
      <c r="G210" s="12"/>
      <c r="H210" s="11"/>
      <c r="I210" s="12"/>
      <c r="J210" s="12"/>
      <c r="K210" s="13"/>
      <c r="L210" s="13"/>
      <c r="M210" s="12"/>
      <c r="N210" s="12"/>
    </row>
    <row r="211" spans="1:14">
      <c r="A211" s="12"/>
      <c r="B211" s="12"/>
      <c r="C211" s="12"/>
      <c r="D211" s="12"/>
      <c r="E211" s="12"/>
      <c r="F211" s="11"/>
      <c r="G211" s="12"/>
      <c r="H211" s="11"/>
      <c r="I211" s="12"/>
      <c r="J211" s="12"/>
      <c r="K211" s="13"/>
      <c r="L211" s="13"/>
      <c r="M211" s="12"/>
      <c r="N211" s="12"/>
    </row>
    <row r="212" spans="1:14">
      <c r="A212" s="12"/>
      <c r="B212" s="12"/>
      <c r="C212" s="12"/>
      <c r="D212" s="12"/>
      <c r="E212" s="12"/>
      <c r="F212" s="11"/>
      <c r="G212" s="12"/>
      <c r="H212" s="11"/>
      <c r="I212" s="12"/>
      <c r="J212" s="12"/>
      <c r="K212" s="13"/>
      <c r="L212" s="13"/>
      <c r="M212" s="12"/>
      <c r="N212" s="12"/>
    </row>
    <row r="213" spans="1:14">
      <c r="A213" s="12"/>
      <c r="B213" s="12"/>
      <c r="C213" s="12"/>
      <c r="D213" s="12"/>
      <c r="E213" s="12"/>
      <c r="F213" s="11"/>
      <c r="G213" s="12"/>
      <c r="H213" s="11"/>
      <c r="I213" s="12"/>
      <c r="J213" s="12"/>
      <c r="K213" s="13"/>
      <c r="L213" s="13"/>
      <c r="M213" s="12"/>
      <c r="N213" s="12"/>
    </row>
    <row r="214" spans="1:14">
      <c r="A214" s="12"/>
      <c r="B214" s="12"/>
      <c r="C214" s="12"/>
      <c r="D214" s="12"/>
      <c r="E214" s="12"/>
      <c r="F214" s="11"/>
      <c r="G214" s="12"/>
      <c r="H214" s="11"/>
      <c r="I214" s="12"/>
      <c r="J214" s="12"/>
      <c r="K214" s="13"/>
      <c r="L214" s="13"/>
      <c r="M214" s="12"/>
      <c r="N214" s="12"/>
    </row>
    <row r="215" spans="1:14">
      <c r="A215" s="12"/>
      <c r="B215" s="12"/>
      <c r="C215" s="12"/>
      <c r="D215" s="12"/>
      <c r="E215" s="12"/>
      <c r="F215" s="11"/>
      <c r="G215" s="12"/>
      <c r="H215" s="11"/>
      <c r="I215" s="12"/>
      <c r="J215" s="12"/>
      <c r="K215" s="13"/>
      <c r="L215" s="13"/>
      <c r="M215" s="12"/>
      <c r="N215" s="12"/>
    </row>
    <row r="216" spans="1:14">
      <c r="A216" s="12"/>
      <c r="B216" s="12"/>
      <c r="C216" s="12"/>
      <c r="D216" s="12"/>
      <c r="E216" s="12"/>
      <c r="F216" s="11"/>
      <c r="G216" s="12"/>
      <c r="H216" s="11"/>
      <c r="I216" s="12"/>
      <c r="J216" s="12"/>
      <c r="K216" s="13"/>
      <c r="L216" s="13"/>
      <c r="M216" s="12"/>
      <c r="N216" s="12"/>
    </row>
    <row r="217" spans="1:14">
      <c r="A217" s="12"/>
      <c r="B217" s="12"/>
      <c r="C217" s="12"/>
      <c r="D217" s="12"/>
      <c r="E217" s="12"/>
      <c r="F217" s="11"/>
      <c r="G217" s="12"/>
      <c r="H217" s="11"/>
      <c r="I217" s="12"/>
      <c r="J217" s="12"/>
      <c r="K217" s="13"/>
      <c r="L217" s="13"/>
      <c r="M217" s="12"/>
      <c r="N217" s="12"/>
    </row>
    <row r="218" spans="1:14">
      <c r="A218" s="12"/>
      <c r="B218" s="12"/>
      <c r="C218" s="12"/>
      <c r="D218" s="12"/>
      <c r="E218" s="12"/>
      <c r="F218" s="11"/>
      <c r="G218" s="12"/>
      <c r="H218" s="11"/>
      <c r="I218" s="12"/>
      <c r="J218" s="12"/>
      <c r="K218" s="13"/>
      <c r="L218" s="13"/>
      <c r="M218" s="12"/>
      <c r="N218" s="12"/>
    </row>
    <row r="219" spans="1:14">
      <c r="A219" s="12"/>
      <c r="B219" s="12"/>
      <c r="C219" s="12"/>
      <c r="D219" s="12"/>
      <c r="E219" s="12"/>
      <c r="F219" s="11"/>
      <c r="G219" s="12"/>
      <c r="H219" s="11"/>
      <c r="I219" s="12"/>
      <c r="J219" s="12"/>
      <c r="K219" s="13"/>
      <c r="L219" s="13"/>
      <c r="M219" s="12"/>
      <c r="N219" s="12"/>
    </row>
    <row r="220" spans="1:14">
      <c r="A220" s="12"/>
      <c r="B220" s="12"/>
      <c r="C220" s="12"/>
      <c r="D220" s="12"/>
      <c r="E220" s="12"/>
      <c r="F220" s="11"/>
      <c r="G220" s="12"/>
      <c r="H220" s="11"/>
      <c r="I220" s="12"/>
      <c r="J220" s="12"/>
      <c r="K220" s="13"/>
      <c r="L220" s="13"/>
      <c r="M220" s="12"/>
      <c r="N220" s="12"/>
    </row>
    <row r="221" spans="1:14">
      <c r="A221" s="12"/>
      <c r="B221" s="12"/>
      <c r="C221" s="12"/>
      <c r="D221" s="12"/>
      <c r="E221" s="12"/>
      <c r="F221" s="11"/>
      <c r="G221" s="12"/>
      <c r="H221" s="11"/>
      <c r="I221" s="12"/>
      <c r="J221" s="12"/>
      <c r="K221" s="13"/>
      <c r="L221" s="13"/>
      <c r="M221" s="12"/>
      <c r="N221" s="12"/>
    </row>
    <row r="222" spans="1:14">
      <c r="A222" s="12"/>
      <c r="B222" s="12"/>
      <c r="C222" s="12"/>
      <c r="D222" s="12"/>
      <c r="E222" s="12"/>
      <c r="F222" s="11"/>
      <c r="G222" s="12"/>
      <c r="H222" s="11"/>
      <c r="I222" s="12"/>
      <c r="J222" s="12"/>
      <c r="K222" s="13"/>
      <c r="L222" s="13"/>
      <c r="M222" s="12"/>
      <c r="N222" s="12"/>
    </row>
    <row r="223" spans="1:14">
      <c r="A223" s="12"/>
      <c r="B223" s="12"/>
      <c r="C223" s="12"/>
      <c r="D223" s="12"/>
      <c r="E223" s="12"/>
      <c r="F223" s="11"/>
      <c r="G223" s="12"/>
      <c r="H223" s="11"/>
      <c r="I223" s="12"/>
      <c r="J223" s="12"/>
      <c r="K223" s="13"/>
      <c r="L223" s="13"/>
      <c r="M223" s="12"/>
      <c r="N223" s="12"/>
    </row>
    <row r="224" spans="1:14">
      <c r="A224" s="12"/>
      <c r="B224" s="12"/>
      <c r="C224" s="12"/>
      <c r="D224" s="12"/>
      <c r="E224" s="12"/>
      <c r="F224" s="11"/>
      <c r="G224" s="12"/>
      <c r="H224" s="11"/>
      <c r="I224" s="12"/>
      <c r="J224" s="12"/>
      <c r="K224" s="13"/>
      <c r="L224" s="13"/>
      <c r="M224" s="12"/>
      <c r="N224" s="12"/>
    </row>
    <row r="225" spans="1:14">
      <c r="A225" s="12"/>
      <c r="B225" s="12"/>
      <c r="C225" s="12"/>
      <c r="D225" s="12"/>
      <c r="E225" s="12"/>
      <c r="F225" s="11"/>
      <c r="G225" s="12"/>
      <c r="H225" s="11"/>
      <c r="I225" s="12"/>
      <c r="J225" s="12"/>
      <c r="K225" s="13"/>
      <c r="L225" s="13"/>
      <c r="M225" s="12"/>
      <c r="N225" s="12"/>
    </row>
    <row r="226" spans="1:14">
      <c r="A226" s="12"/>
      <c r="B226" s="12"/>
      <c r="C226" s="12"/>
      <c r="D226" s="12"/>
      <c r="E226" s="12"/>
      <c r="F226" s="11"/>
      <c r="G226" s="12"/>
      <c r="H226" s="11"/>
      <c r="I226" s="12"/>
      <c r="J226" s="12"/>
      <c r="K226" s="13"/>
      <c r="L226" s="13"/>
      <c r="M226" s="12"/>
      <c r="N226" s="12"/>
    </row>
    <row r="227" spans="1:14">
      <c r="A227" s="12"/>
      <c r="B227" s="12"/>
      <c r="C227" s="12"/>
      <c r="D227" s="12"/>
      <c r="E227" s="12"/>
      <c r="F227" s="11"/>
      <c r="G227" s="12"/>
      <c r="H227" s="11"/>
      <c r="I227" s="12"/>
      <c r="J227" s="12"/>
      <c r="K227" s="13"/>
      <c r="L227" s="13"/>
      <c r="M227" s="12"/>
      <c r="N227" s="12"/>
    </row>
    <row r="228" spans="1:14">
      <c r="A228" s="12"/>
      <c r="B228" s="12"/>
      <c r="C228" s="12"/>
      <c r="D228" s="12"/>
      <c r="E228" s="12"/>
      <c r="F228" s="11"/>
      <c r="G228" s="12"/>
      <c r="H228" s="11"/>
      <c r="I228" s="12"/>
      <c r="J228" s="12"/>
      <c r="K228" s="13"/>
      <c r="L228" s="13"/>
      <c r="M228" s="12"/>
      <c r="N228" s="12"/>
    </row>
    <row r="229" spans="1:14">
      <c r="A229" s="12"/>
      <c r="B229" s="12"/>
      <c r="C229" s="12"/>
      <c r="D229" s="12"/>
      <c r="E229" s="12"/>
      <c r="F229" s="11"/>
      <c r="G229" s="12"/>
      <c r="H229" s="11"/>
      <c r="I229" s="12"/>
      <c r="J229" s="12"/>
      <c r="K229" s="13"/>
      <c r="L229" s="13"/>
      <c r="M229" s="12"/>
      <c r="N229" s="12"/>
    </row>
    <row r="230" spans="1:14">
      <c r="A230" s="12"/>
      <c r="B230" s="12"/>
      <c r="C230" s="12"/>
      <c r="D230" s="12"/>
      <c r="E230" s="12"/>
      <c r="F230" s="11"/>
      <c r="G230" s="12"/>
      <c r="H230" s="11"/>
      <c r="I230" s="12"/>
      <c r="J230" s="12"/>
      <c r="K230" s="13"/>
      <c r="L230" s="13"/>
      <c r="M230" s="12"/>
      <c r="N230" s="12"/>
    </row>
    <row r="231" spans="1:14">
      <c r="A231" s="12"/>
      <c r="B231" s="12"/>
      <c r="C231" s="12"/>
      <c r="D231" s="12"/>
      <c r="E231" s="12"/>
      <c r="F231" s="11"/>
      <c r="G231" s="12"/>
      <c r="H231" s="11"/>
      <c r="I231" s="12"/>
      <c r="J231" s="12"/>
      <c r="K231" s="13"/>
      <c r="L231" s="13"/>
      <c r="M231" s="12"/>
      <c r="N231" s="12"/>
    </row>
    <row r="232" spans="1:14">
      <c r="A232" s="12"/>
      <c r="B232" s="12"/>
      <c r="C232" s="12"/>
      <c r="D232" s="12"/>
      <c r="E232" s="12"/>
      <c r="F232" s="11"/>
      <c r="G232" s="12"/>
      <c r="H232" s="11"/>
      <c r="I232" s="12"/>
      <c r="J232" s="12"/>
      <c r="K232" s="13"/>
      <c r="L232" s="13"/>
      <c r="M232" s="12"/>
      <c r="N232" s="12"/>
    </row>
    <row r="233" spans="1:14">
      <c r="A233" s="12"/>
      <c r="B233" s="12"/>
      <c r="C233" s="12"/>
      <c r="D233" s="12"/>
      <c r="E233" s="12"/>
      <c r="F233" s="11"/>
      <c r="G233" s="12"/>
      <c r="H233" s="11"/>
      <c r="I233" s="12"/>
      <c r="J233" s="12"/>
      <c r="K233" s="13"/>
      <c r="L233" s="13"/>
      <c r="M233" s="12"/>
      <c r="N233" s="12"/>
    </row>
    <row r="234" spans="1:14">
      <c r="A234" s="12"/>
      <c r="B234" s="12"/>
      <c r="C234" s="12"/>
      <c r="D234" s="12"/>
      <c r="E234" s="12"/>
      <c r="F234" s="11"/>
      <c r="G234" s="12"/>
      <c r="H234" s="11"/>
      <c r="I234" s="12"/>
      <c r="J234" s="12"/>
      <c r="K234" s="13"/>
      <c r="L234" s="13"/>
      <c r="M234" s="12"/>
      <c r="N234" s="12"/>
    </row>
    <row r="235" spans="1:14">
      <c r="A235" s="12"/>
      <c r="B235" s="12"/>
      <c r="C235" s="12"/>
      <c r="D235" s="12"/>
      <c r="E235" s="12"/>
      <c r="F235" s="11"/>
      <c r="G235" s="12"/>
      <c r="H235" s="11"/>
      <c r="I235" s="12"/>
      <c r="J235" s="12"/>
      <c r="K235" s="13"/>
      <c r="L235" s="13"/>
      <c r="M235" s="12"/>
      <c r="N235" s="12"/>
    </row>
    <row r="236" spans="1:14">
      <c r="A236" s="12"/>
      <c r="B236" s="12"/>
      <c r="C236" s="12"/>
      <c r="D236" s="12"/>
      <c r="E236" s="12"/>
      <c r="F236" s="11"/>
      <c r="G236" s="12"/>
      <c r="H236" s="11"/>
      <c r="I236" s="12"/>
      <c r="J236" s="12"/>
      <c r="K236" s="13"/>
      <c r="L236" s="13"/>
      <c r="M236" s="12"/>
      <c r="N236" s="12"/>
    </row>
    <row r="237" spans="1:14">
      <c r="A237" s="12"/>
      <c r="B237" s="12"/>
      <c r="C237" s="12"/>
      <c r="D237" s="12"/>
      <c r="E237" s="12"/>
      <c r="F237" s="11"/>
      <c r="G237" s="12"/>
      <c r="H237" s="11"/>
      <c r="I237" s="12"/>
      <c r="J237" s="12"/>
      <c r="K237" s="13"/>
      <c r="L237" s="13"/>
      <c r="M237" s="12"/>
      <c r="N237" s="12"/>
    </row>
    <row r="238" spans="1:14">
      <c r="A238" s="12"/>
      <c r="B238" s="12"/>
      <c r="C238" s="12"/>
      <c r="D238" s="12"/>
      <c r="E238" s="12"/>
      <c r="F238" s="11"/>
      <c r="G238" s="12"/>
      <c r="H238" s="11"/>
      <c r="I238" s="12"/>
      <c r="J238" s="12"/>
      <c r="K238" s="13"/>
      <c r="L238" s="13"/>
      <c r="M238" s="12"/>
      <c r="N238" s="12"/>
    </row>
    <row r="239" spans="1:14">
      <c r="A239" s="12"/>
      <c r="B239" s="12"/>
      <c r="C239" s="12"/>
      <c r="D239" s="12"/>
      <c r="E239" s="12"/>
      <c r="F239" s="11"/>
      <c r="G239" s="12"/>
      <c r="H239" s="11"/>
      <c r="I239" s="12"/>
      <c r="J239" s="12"/>
      <c r="K239" s="13"/>
      <c r="L239" s="13"/>
      <c r="M239" s="12"/>
      <c r="N239" s="12"/>
    </row>
    <row r="240" spans="1:14">
      <c r="A240" s="12"/>
      <c r="B240" s="12"/>
      <c r="C240" s="12"/>
      <c r="D240" s="12"/>
      <c r="E240" s="12"/>
      <c r="F240" s="11"/>
      <c r="G240" s="12"/>
      <c r="H240" s="11"/>
      <c r="I240" s="12"/>
      <c r="J240" s="12"/>
      <c r="K240" s="13"/>
      <c r="L240" s="13"/>
      <c r="M240" s="12"/>
      <c r="N240" s="12"/>
    </row>
    <row r="241" spans="1:14">
      <c r="A241" s="12"/>
      <c r="B241" s="12"/>
      <c r="C241" s="12"/>
      <c r="D241" s="12"/>
      <c r="E241" s="12"/>
      <c r="F241" s="11"/>
      <c r="G241" s="12"/>
      <c r="H241" s="11"/>
      <c r="I241" s="12"/>
      <c r="J241" s="12"/>
      <c r="K241" s="13"/>
      <c r="L241" s="13"/>
      <c r="M241" s="12"/>
      <c r="N241" s="12"/>
    </row>
    <row r="242" spans="1:14">
      <c r="A242" s="12"/>
      <c r="B242" s="12"/>
      <c r="C242" s="12"/>
      <c r="D242" s="12"/>
      <c r="E242" s="12"/>
      <c r="F242" s="11"/>
      <c r="G242" s="12"/>
      <c r="H242" s="11"/>
      <c r="I242" s="12"/>
      <c r="J242" s="12"/>
      <c r="K242" s="13"/>
      <c r="L242" s="13"/>
      <c r="M242" s="12"/>
      <c r="N242" s="12"/>
    </row>
    <row r="243" spans="1:14">
      <c r="A243" s="12"/>
      <c r="B243" s="12"/>
      <c r="C243" s="12"/>
      <c r="D243" s="12"/>
      <c r="E243" s="12"/>
      <c r="F243" s="11"/>
      <c r="G243" s="12"/>
      <c r="H243" s="11"/>
      <c r="I243" s="12"/>
      <c r="J243" s="12"/>
      <c r="K243" s="13"/>
      <c r="L243" s="13"/>
      <c r="M243" s="12"/>
      <c r="N243" s="12"/>
    </row>
    <row r="244" spans="1:14">
      <c r="A244" s="12"/>
      <c r="B244" s="12"/>
      <c r="C244" s="12"/>
      <c r="D244" s="12"/>
      <c r="E244" s="12"/>
      <c r="F244" s="11"/>
      <c r="G244" s="12"/>
      <c r="H244" s="11"/>
      <c r="I244" s="12"/>
      <c r="J244" s="12"/>
      <c r="K244" s="13"/>
      <c r="L244" s="13"/>
      <c r="M244" s="12"/>
      <c r="N244" s="12"/>
    </row>
    <row r="245" spans="1:14">
      <c r="A245" s="12"/>
      <c r="B245" s="12"/>
      <c r="C245" s="12"/>
      <c r="D245" s="12"/>
      <c r="E245" s="12"/>
      <c r="F245" s="11"/>
      <c r="G245" s="12"/>
      <c r="H245" s="11"/>
      <c r="I245" s="12"/>
      <c r="J245" s="12"/>
      <c r="K245" s="13"/>
      <c r="L245" s="13"/>
      <c r="M245" s="12"/>
      <c r="N245" s="12"/>
    </row>
    <row r="246" spans="1:14">
      <c r="A246" s="12"/>
      <c r="B246" s="12"/>
      <c r="C246" s="12"/>
      <c r="D246" s="12"/>
      <c r="E246" s="12"/>
      <c r="F246" s="11"/>
      <c r="G246" s="12"/>
      <c r="H246" s="11"/>
      <c r="I246" s="12"/>
      <c r="J246" s="12"/>
      <c r="K246" s="13"/>
      <c r="L246" s="13"/>
      <c r="M246" s="12"/>
      <c r="N246" s="12"/>
    </row>
    <row r="247" spans="1:14">
      <c r="A247" s="12"/>
      <c r="B247" s="12"/>
      <c r="C247" s="12"/>
      <c r="D247" s="12"/>
      <c r="E247" s="12"/>
      <c r="F247" s="11"/>
      <c r="G247" s="12"/>
      <c r="H247" s="11"/>
      <c r="I247" s="12"/>
      <c r="J247" s="12"/>
      <c r="K247" s="13"/>
      <c r="L247" s="13"/>
      <c r="M247" s="12"/>
      <c r="N247" s="12"/>
    </row>
    <row r="248" spans="1:14">
      <c r="A248" s="12"/>
      <c r="B248" s="12"/>
      <c r="C248" s="12"/>
      <c r="D248" s="12"/>
      <c r="E248" s="12"/>
      <c r="F248" s="11"/>
      <c r="G248" s="12"/>
      <c r="H248" s="11"/>
      <c r="I248" s="12"/>
      <c r="J248" s="12"/>
      <c r="K248" s="13"/>
      <c r="L248" s="13"/>
      <c r="M248" s="12"/>
      <c r="N248" s="12"/>
    </row>
    <row r="249" spans="1:14">
      <c r="A249" s="12"/>
      <c r="B249" s="12"/>
      <c r="C249" s="12"/>
      <c r="D249" s="12"/>
      <c r="E249" s="12"/>
      <c r="F249" s="11"/>
      <c r="G249" s="12"/>
      <c r="H249" s="11"/>
      <c r="I249" s="12"/>
      <c r="J249" s="12"/>
      <c r="K249" s="13"/>
      <c r="L249" s="13"/>
      <c r="M249" s="12"/>
      <c r="N249" s="12"/>
    </row>
    <row r="250" spans="1:14">
      <c r="A250" s="12"/>
      <c r="B250" s="12"/>
      <c r="C250" s="12"/>
      <c r="D250" s="12"/>
      <c r="E250" s="12"/>
      <c r="F250" s="11"/>
      <c r="G250" s="12"/>
      <c r="H250" s="11"/>
      <c r="I250" s="12"/>
      <c r="J250" s="12"/>
      <c r="K250" s="13"/>
      <c r="L250" s="13"/>
      <c r="M250" s="12"/>
      <c r="N250" s="12"/>
    </row>
  </sheetData>
  <mergeCells count="95">
    <mergeCell ref="B19:C19"/>
    <mergeCell ref="C20:C25"/>
    <mergeCell ref="C26:C31"/>
    <mergeCell ref="B39:C39"/>
    <mergeCell ref="C124:C129"/>
    <mergeCell ref="C86:C103"/>
    <mergeCell ref="C112:C117"/>
    <mergeCell ref="B85:C85"/>
    <mergeCell ref="C104:C109"/>
    <mergeCell ref="C118:C123"/>
    <mergeCell ref="B20:B25"/>
    <mergeCell ref="A124:A129"/>
    <mergeCell ref="B110:O110"/>
    <mergeCell ref="A92:A97"/>
    <mergeCell ref="E111:O111"/>
    <mergeCell ref="A112:A117"/>
    <mergeCell ref="B112:B117"/>
    <mergeCell ref="O112:O117"/>
    <mergeCell ref="B92:B97"/>
    <mergeCell ref="B124:B129"/>
    <mergeCell ref="A118:A123"/>
    <mergeCell ref="B118:B123"/>
    <mergeCell ref="O118:O123"/>
    <mergeCell ref="B111:D111"/>
    <mergeCell ref="C40:C45"/>
    <mergeCell ref="C32:C37"/>
    <mergeCell ref="B98:B103"/>
    <mergeCell ref="A98:A103"/>
    <mergeCell ref="B104:B109"/>
    <mergeCell ref="A104:A109"/>
    <mergeCell ref="A40:A45"/>
    <mergeCell ref="B46:B51"/>
    <mergeCell ref="A46:A51"/>
    <mergeCell ref="A52:A57"/>
    <mergeCell ref="B58:O58"/>
    <mergeCell ref="B40:B45"/>
    <mergeCell ref="O40:O45"/>
    <mergeCell ref="B86:B91"/>
    <mergeCell ref="O78:O83"/>
    <mergeCell ref="A72:A77"/>
    <mergeCell ref="A78:A83"/>
    <mergeCell ref="B60:B65"/>
    <mergeCell ref="A86:A91"/>
    <mergeCell ref="A66:A71"/>
    <mergeCell ref="A60:A65"/>
    <mergeCell ref="B78:B83"/>
    <mergeCell ref="C66:C71"/>
    <mergeCell ref="O46:O51"/>
    <mergeCell ref="B26:B31"/>
    <mergeCell ref="O26:O31"/>
    <mergeCell ref="B32:B37"/>
    <mergeCell ref="C46:C51"/>
    <mergeCell ref="O60:O65"/>
    <mergeCell ref="E39:N39"/>
    <mergeCell ref="O32:O37"/>
    <mergeCell ref="B38:O38"/>
    <mergeCell ref="C52:C57"/>
    <mergeCell ref="B59:C59"/>
    <mergeCell ref="C60:C65"/>
    <mergeCell ref="A26:A31"/>
    <mergeCell ref="A13:A15"/>
    <mergeCell ref="B72:B77"/>
    <mergeCell ref="A32:A37"/>
    <mergeCell ref="B66:B71"/>
    <mergeCell ref="O52:O57"/>
    <mergeCell ref="B52:B57"/>
    <mergeCell ref="C72:C77"/>
    <mergeCell ref="A20:A25"/>
    <mergeCell ref="O20:O25"/>
    <mergeCell ref="B10:O10"/>
    <mergeCell ref="K14:L14"/>
    <mergeCell ref="G13:O13"/>
    <mergeCell ref="C13:C15"/>
    <mergeCell ref="M14:N14"/>
    <mergeCell ref="D13:D15"/>
    <mergeCell ref="O124:O129"/>
    <mergeCell ref="E59:O59"/>
    <mergeCell ref="B84:O84"/>
    <mergeCell ref="E85:O85"/>
    <mergeCell ref="O86:O97"/>
    <mergeCell ref="O98:O103"/>
    <mergeCell ref="O104:O109"/>
    <mergeCell ref="O72:O77"/>
    <mergeCell ref="O66:O71"/>
    <mergeCell ref="C78:C83"/>
    <mergeCell ref="K6:O6"/>
    <mergeCell ref="E19:O19"/>
    <mergeCell ref="G14:H14"/>
    <mergeCell ref="B18:O18"/>
    <mergeCell ref="I14:J14"/>
    <mergeCell ref="L1:O2"/>
    <mergeCell ref="B9:O9"/>
    <mergeCell ref="M5:O5"/>
    <mergeCell ref="E13:F14"/>
    <mergeCell ref="B13:B15"/>
  </mergeCells>
  <phoneticPr fontId="0" type="noConversion"/>
  <pageMargins left="0.7" right="0.7" top="0.75" bottom="0.75" header="0.3" footer="0.3"/>
  <pageSetup paperSize="9" scale="60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В. Афанасьева</dc:creator>
  <cp:lastModifiedBy>vitkovskaya</cp:lastModifiedBy>
  <cp:lastPrinted>2016-10-21T04:15:42Z</cp:lastPrinted>
  <dcterms:created xsi:type="dcterms:W3CDTF">2015-10-19T08:42:04Z</dcterms:created>
  <dcterms:modified xsi:type="dcterms:W3CDTF">2017-05-10T02:25:28Z</dcterms:modified>
</cp:coreProperties>
</file>