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60" activeTab="0"/>
  </bookViews>
  <sheets>
    <sheet name="прил.1" sheetId="1" r:id="rId1"/>
  </sheets>
  <definedNames>
    <definedName name="_xlnm.Print_Titles" localSheetId="0">'прил.1'!$10:$12</definedName>
    <definedName name="_xlnm.Print_Area" localSheetId="0">'прил.1'!$A$1:$Q$397</definedName>
  </definedNames>
  <calcPr fullCalcOnLoad="1"/>
</workbook>
</file>

<file path=xl/sharedStrings.xml><?xml version="1.0" encoding="utf-8"?>
<sst xmlns="http://schemas.openxmlformats.org/spreadsheetml/2006/main" count="487" uniqueCount="113">
  <si>
    <t>№</t>
  </si>
  <si>
    <t>Срок исполнения</t>
  </si>
  <si>
    <t>Объем финансирования (тыс. рублей)</t>
  </si>
  <si>
    <t>В том числе, за счет средств</t>
  </si>
  <si>
    <t>Ответственный исполнитель, соисполнители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</si>
  <si>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</si>
  <si>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</si>
  <si>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</si>
  <si>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</si>
  <si>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</si>
  <si>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</si>
  <si>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>всего</t>
  </si>
  <si>
    <t>Департамент образования администрации Города Томска</t>
  </si>
  <si>
    <t>2015 год</t>
  </si>
  <si>
    <t>2016 год</t>
  </si>
  <si>
    <t>2017 год</t>
  </si>
  <si>
    <t>1.1</t>
  </si>
  <si>
    <t>1.2</t>
  </si>
  <si>
    <t>ПЕРЕЧЕНЬ МЕРОПРИЯТИЙ И РЕСУРСНОЕ ОБЕСПЕЧЕНИЕ МУНИЦИПАЛЬНОЙ ПРОГРАММЫ</t>
  </si>
  <si>
    <t>Наименования целей, задач, мероприятий муниципальной программы</t>
  </si>
  <si>
    <t>Задача 3 муниципальной программы: организация каникулярного отдыха и занятости детей.</t>
  </si>
  <si>
    <t>Департамент капитального строительства администрации Города Томска</t>
  </si>
  <si>
    <t>1</t>
  </si>
  <si>
    <t>2</t>
  </si>
  <si>
    <t>3</t>
  </si>
  <si>
    <t>4</t>
  </si>
  <si>
    <t>5</t>
  </si>
  <si>
    <t>ВСЕГО ПО ПРОГРАММЕ</t>
  </si>
  <si>
    <t>Цель муниципальной программы: обеспечение доступного и качественного образования в соответствии с запросами населения и перспективными задачами развития города Томска, Томской области и Российской Федерации.</t>
  </si>
  <si>
    <t>Задача 1 муниципальной программы: обеспечение доступности и равных возможностей получения дошкольного образования, его эффективности и качества.</t>
  </si>
  <si>
    <t>6</t>
  </si>
  <si>
    <t xml:space="preserve">Задача 6 муниципальной программы: эффективная организация предоставления общедоступного и бесплатного дошкольного, начального общего, основного общего, среднего общего образования, дополнительного образования детей по основным образовательным программам в муниципальных образовательных учреждениях </t>
  </si>
  <si>
    <t>2.1</t>
  </si>
  <si>
    <t>2.2</t>
  </si>
  <si>
    <t>3.1</t>
  </si>
  <si>
    <t>3.2</t>
  </si>
  <si>
    <t>4.1</t>
  </si>
  <si>
    <t>4.2</t>
  </si>
  <si>
    <t>4.3</t>
  </si>
  <si>
    <t>5.1</t>
  </si>
  <si>
    <t>5.2</t>
  </si>
  <si>
    <t>5.3</t>
  </si>
  <si>
    <t>Подпрограмма 6 "Организация и обеспечение эффективного функционирования сети учреждений образования"</t>
  </si>
  <si>
    <t>Задача 2 муниципальной программы: обеспечение доступности и равных возможностей на общее образование в пределах федеральных государственных образовательных стандартов.</t>
  </si>
  <si>
    <t>7</t>
  </si>
  <si>
    <t>Задача 7 муниципальной программы: организация предоставления качественного дополнительного образования детям в городе Томске.</t>
  </si>
  <si>
    <t>7.1</t>
  </si>
  <si>
    <t>7.2</t>
  </si>
  <si>
    <t>Мероприятие 1: оказание муниципальных услуг по программам дошкольного образования детей в учреждениях дошкольного образования в соответствии с утвержденными показателями качества.</t>
  </si>
  <si>
    <t>ВСЕГО ПО ЗАДАЧЕ 1</t>
  </si>
  <si>
    <t>Мероприятие 1: оказание муниципальных услуг по предоставлению общего образования, в соответствии с утвержденными показателями качества</t>
  </si>
  <si>
    <t>ВСЕГО ПО ЗАДАЧЕ 2</t>
  </si>
  <si>
    <t>Мероприятие 1: организация каникулярного отдыха детей в лагерях с различных типов и видов</t>
  </si>
  <si>
    <t>Мероприятие 2: организация занятости детей в каникулярное время путем увеличения количества трудоустроенных подростков на рабочие места, создаваемые в  муниципальных образовательных учреждениях города Томска</t>
  </si>
  <si>
    <t>ВСЕГО ПО ЗАДАЧЕ 3</t>
  </si>
  <si>
    <t>Мероприятие 1: расширение общего и культурного кругозора, сферы общения, повышение творческой активности воспитанников, обучающихся, в том числе имеющих ограниченные возможности здоровья, и педагогов образовательных учреждений за рамками образовательных программ.</t>
  </si>
  <si>
    <t>ВСЕГО ПО ЗАДАЧЕ 4</t>
  </si>
  <si>
    <t>ВСЕГО ПО ЗАДАЧЕ 5</t>
  </si>
  <si>
    <t>Департамент капитального строительства администрации Города Томска, департамент управления муниципальной собственностью администрации Города Томска</t>
  </si>
  <si>
    <t>6.1</t>
  </si>
  <si>
    <t>6.2</t>
  </si>
  <si>
    <t>6.3</t>
  </si>
  <si>
    <t>ВСЕГО ПО ЗАДАЧЕ 6</t>
  </si>
  <si>
    <t>Мероприятие 1: оказание муниципальных услуг по предоставлению дополнительного образования детям, в соответствии с утвержденными показателями качества.</t>
  </si>
  <si>
    <t>ВСЕГО ПО ЗАДАЧЕ 7</t>
  </si>
  <si>
    <t>к постановлению администрации Города Томска</t>
  </si>
  <si>
    <t>потр</t>
  </si>
  <si>
    <t>утвержд</t>
  </si>
  <si>
    <t>2018 год</t>
  </si>
  <si>
    <t>2019 год</t>
  </si>
  <si>
    <t>2020 год</t>
  </si>
  <si>
    <t>Мероприятие 2: создание условий для реализации образовательных программ общего образования</t>
  </si>
  <si>
    <t>Мероприятие 3: создание условий для укрепления материально-технической базы, обеспечения здоровья детей и безопасности образовательного пространства</t>
  </si>
  <si>
    <t>Задача 4 муниципальной программы: организация и обеспечение  функционирования и развития сферы образования.</t>
  </si>
  <si>
    <t>Мероприятие 2: информационно-методическое и психолого-медико-педагогическое сопровождение общего и дополнительного образования.</t>
  </si>
  <si>
    <t>Мероприятие 1: создание новых мест в муниципальных дошкольных образовательных учреждениях с целью обеспечения 100% доступности дошкольного образования для детей в возрасте от 3-х до 7-ми лет.</t>
  </si>
  <si>
    <t>Мероприятие 2: создание в Городе Томске (исходя из прогнозируемой потребности) новых мест в муниципальных общеобразовательных учреждениях.</t>
  </si>
  <si>
    <t>Мероприятие 3: сохранение существующих мест в муниципальных образовательных учреждениях.</t>
  </si>
  <si>
    <t>2021 год</t>
  </si>
  <si>
    <t>2022 год</t>
  </si>
  <si>
    <t>2023 год</t>
  </si>
  <si>
    <t>2024 год</t>
  </si>
  <si>
    <t>2025 год</t>
  </si>
  <si>
    <t>"Развитие образования" на 2015 - 2025 годы"</t>
  </si>
  <si>
    <t>Приложение 2 к муниципальной программе "Развитие образования" на 2015 - 2025 годы"</t>
  </si>
  <si>
    <t>Подпрограмма 1 "Функционирование и развитие дошкольного образования" на 2015 - 2025 годы"</t>
  </si>
  <si>
    <t>Подпрограмма 3 "Организация отдыха детей в каникулярное время" на 2015 - 2025 годы"</t>
  </si>
  <si>
    <t>Подпрограмма 4 "Сопровождение функционирования и развития сферы образования" на 2015 - 2025 годы"</t>
  </si>
  <si>
    <t>Подпрограмма 5 "Строительство, реконструкция, капитальный ремонт объектов образования" на 2015 - 2025 годы"</t>
  </si>
  <si>
    <t>Подпрограмма 7 "Функционирование и развитие дополнительного образования детей" на 2015 - 2025 годы"</t>
  </si>
  <si>
    <t>Подпрограмма 8 "Создание в муниципальном образовании «Город Томск»  (исходя из прогнозируемой потребности) новых мест в общеобразовательных учреждениях" на 2016 - 2025 годы"</t>
  </si>
  <si>
    <t>8.1</t>
  </si>
  <si>
    <t>8.2</t>
  </si>
  <si>
    <t>ВСЕГО ПО ЗАДАЧЕ 8</t>
  </si>
  <si>
    <t>Мероприятие 2: Исключение организации обучения детей в зданиях школ с износом 50% и выше</t>
  </si>
  <si>
    <t>5.4</t>
  </si>
  <si>
    <t>Мероприятие 4:
сохранение существующих муниципальных учреждений по обслуживанию муниципальных дошкольных образовательных учреждений г. Томска.</t>
  </si>
  <si>
    <t>Подпрограмма 2 "Функционирование и развитие общего образования в общеобразовательных учреждениях" на 2015 - 2025 годы"</t>
  </si>
  <si>
    <t>*обеспечение деятельности департамента образования Города Томска, являющегося ответственным исполнителем муниципальной программы</t>
  </si>
  <si>
    <t>Мероприятие 1: обеспечение доступности* и обязательности образования</t>
  </si>
  <si>
    <t>Код бюджетной классификации (КЦСР, КВР)</t>
  </si>
  <si>
    <t xml:space="preserve">Задача 5 муниципальной программы: создание условий для предоставления детям города Томска общего образования. </t>
  </si>
  <si>
    <t>Мероприятие 1: Создание новых мест в общеобразовательных организациях в соответствии с прогнозируемой потребностью и современными требованиями к условиям обучения;</t>
  </si>
  <si>
    <t>Департамент образования администрации Города Томска, управление физической культуры и спорта администрации Города Томска.</t>
  </si>
  <si>
    <t>Мероприятие 2: создание необходимых условий для повышения качества образования</t>
  </si>
  <si>
    <t>8</t>
  </si>
  <si>
    <t>Задача 8 муниципальной программы: создание в муниципальном образовании «Город Томск» новых мест в муниципальных и частных общеобразовательных учреждениях (далее школы) в соответствии с прогнозируемой потребностью и современными требованиями к условиям обучения и обеспечение односменного режима обучения обучающихся 1-11 (12-х) классов школ, за исключением обучающихся по очно-заочной и заочной формам обучения</t>
  </si>
  <si>
    <t>Основное мероприятие " Организация и обеспечение эффективного исполнения функций в области образования"</t>
  </si>
  <si>
    <t xml:space="preserve">Мероприятие 2 подпрограммы: создание условий для  функционирования и  развития системы дошкольного образования в городе Томске. </t>
  </si>
  <si>
    <t>Мероприятие 3: обеспечение  экономического, бухгалтерского сопровождения сферы образования.</t>
  </si>
  <si>
    <t>Мероприятие 2: создание условий для реализации образовательных программ дополнительного образования.</t>
  </si>
  <si>
    <t>Приложение 6</t>
  </si>
  <si>
    <t xml:space="preserve"> от 14.04.2017 № 258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</si>
</sst>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_ ;[Red]\-#,##0.0\ "/>
    <numFmt numFmtId="194" formatCode="#,##0.000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i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83">
    <xf numFmtId="0" fontId="0" fillId="0" borderId="0" xfId="0" applyAlignment="1">
      <alignment/>
    </xf>
    <xf numFmtId="188" fontId="21" fillId="0" borderId="10" xfId="0" applyNumberFormat="1" applyFont="1" applyFill="1" applyBorder="1" applyAlignment="1">
      <alignment horizontal="center" vertical="center" wrapText="1"/>
    </xf>
    <xf numFmtId="0" fontId="21" fillId="0" borderId="11" xfId="0" applyNumberFormat="1" applyFont="1" applyFill="1" applyBorder="1" applyAlignment="1">
      <alignment horizontal="center" vertical="center" wrapText="1"/>
    </xf>
    <xf numFmtId="0" fontId="21" fillId="0" borderId="12" xfId="0" applyNumberFormat="1" applyFont="1" applyFill="1" applyBorder="1" applyAlignment="1">
      <alignment horizontal="center" vertical="center" wrapText="1"/>
    </xf>
    <xf numFmtId="0" fontId="21" fillId="0" borderId="13" xfId="0" applyNumberFormat="1" applyFont="1" applyFill="1" applyBorder="1" applyAlignment="1">
      <alignment horizontal="center" vertical="center" wrapText="1"/>
    </xf>
    <xf numFmtId="0" fontId="21" fillId="0" borderId="14" xfId="0" applyNumberFormat="1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188" fontId="21" fillId="0" borderId="10" xfId="54" applyNumberFormat="1" applyFont="1" applyFill="1" applyBorder="1" applyAlignment="1">
      <alignment horizontal="center" vertical="center" wrapText="1"/>
      <protection/>
    </xf>
    <xf numFmtId="188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1" fillId="0" borderId="16" xfId="0" applyNumberFormat="1" applyFont="1" applyFill="1" applyBorder="1" applyAlignment="1">
      <alignment horizontal="center" vertical="center" wrapText="1"/>
    </xf>
    <xf numFmtId="0" fontId="21" fillId="0" borderId="17" xfId="0" applyNumberFormat="1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4" fontId="21" fillId="0" borderId="0" xfId="0" applyNumberFormat="1" applyFont="1" applyFill="1" applyBorder="1" applyAlignment="1">
      <alignment horizontal="center" vertical="center"/>
    </xf>
    <xf numFmtId="49" fontId="23" fillId="0" borderId="0" xfId="54" applyNumberFormat="1" applyFont="1" applyFill="1">
      <alignment/>
      <protection/>
    </xf>
    <xf numFmtId="0" fontId="23" fillId="0" borderId="0" xfId="54" applyFont="1" applyFill="1">
      <alignment/>
      <protection/>
    </xf>
    <xf numFmtId="0" fontId="21" fillId="0" borderId="0" xfId="0" applyFont="1" applyFill="1" applyAlignment="1">
      <alignment/>
    </xf>
    <xf numFmtId="188" fontId="23" fillId="0" borderId="0" xfId="54" applyNumberFormat="1" applyFont="1" applyFill="1">
      <alignment/>
      <protection/>
    </xf>
    <xf numFmtId="49" fontId="23" fillId="0" borderId="0" xfId="54" applyNumberFormat="1" applyFont="1" applyFill="1" applyAlignment="1">
      <alignment horizontal="center" vertical="center"/>
      <protection/>
    </xf>
    <xf numFmtId="0" fontId="23" fillId="0" borderId="0" xfId="54" applyFont="1" applyFill="1" applyAlignment="1">
      <alignment horizontal="center" vertical="center"/>
      <protection/>
    </xf>
    <xf numFmtId="49" fontId="21" fillId="0" borderId="10" xfId="54" applyNumberFormat="1" applyFont="1" applyFill="1" applyBorder="1" applyAlignment="1">
      <alignment horizontal="center" vertical="center" wrapText="1"/>
      <protection/>
    </xf>
    <xf numFmtId="0" fontId="21" fillId="0" borderId="10" xfId="54" applyFont="1" applyFill="1" applyBorder="1" applyAlignment="1">
      <alignment horizontal="center" vertical="center" wrapText="1"/>
      <protection/>
    </xf>
    <xf numFmtId="0" fontId="21" fillId="0" borderId="11" xfId="54" applyFont="1" applyFill="1" applyBorder="1" applyAlignment="1">
      <alignment horizontal="center" vertical="center" wrapText="1"/>
      <protection/>
    </xf>
    <xf numFmtId="0" fontId="21" fillId="0" borderId="12" xfId="54" applyFont="1" applyFill="1" applyBorder="1" applyAlignment="1">
      <alignment horizontal="center" vertical="center" wrapText="1"/>
      <protection/>
    </xf>
    <xf numFmtId="0" fontId="21" fillId="0" borderId="13" xfId="54" applyFont="1" applyFill="1" applyBorder="1" applyAlignment="1">
      <alignment horizontal="center" vertical="center" wrapText="1"/>
      <protection/>
    </xf>
    <xf numFmtId="49" fontId="25" fillId="0" borderId="10" xfId="54" applyNumberFormat="1" applyFont="1" applyFill="1" applyBorder="1" applyAlignment="1">
      <alignment horizontal="center" vertical="center" wrapText="1"/>
      <protection/>
    </xf>
    <xf numFmtId="49" fontId="21" fillId="0" borderId="13" xfId="54" applyNumberFormat="1" applyFont="1" applyFill="1" applyBorder="1" applyAlignment="1">
      <alignment horizontal="center" vertical="center" wrapText="1"/>
      <protection/>
    </xf>
    <xf numFmtId="0" fontId="21" fillId="0" borderId="1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188" fontId="21" fillId="0" borderId="18" xfId="0" applyNumberFormat="1" applyFont="1" applyFill="1" applyBorder="1" applyAlignment="1">
      <alignment horizontal="center" vertical="center" wrapText="1"/>
    </xf>
    <xf numFmtId="0" fontId="25" fillId="0" borderId="19" xfId="54" applyFont="1" applyFill="1" applyBorder="1" applyAlignment="1">
      <alignment horizontal="center" vertical="center" wrapText="1"/>
      <protection/>
    </xf>
    <xf numFmtId="0" fontId="25" fillId="0" borderId="17" xfId="54" applyFont="1" applyFill="1" applyBorder="1" applyAlignment="1">
      <alignment horizontal="center" vertical="center" wrapText="1"/>
      <protection/>
    </xf>
    <xf numFmtId="49" fontId="25" fillId="0" borderId="11" xfId="54" applyNumberFormat="1" applyFont="1" applyFill="1" applyBorder="1" applyAlignment="1">
      <alignment horizontal="center" vertical="center" wrapText="1"/>
      <protection/>
    </xf>
    <xf numFmtId="193" fontId="0" fillId="0" borderId="0" xfId="0" applyNumberFormat="1" applyFont="1" applyFill="1" applyAlignment="1">
      <alignment/>
    </xf>
    <xf numFmtId="4" fontId="23" fillId="0" borderId="0" xfId="54" applyNumberFormat="1" applyFont="1" applyFill="1">
      <alignment/>
      <protection/>
    </xf>
    <xf numFmtId="188" fontId="22" fillId="0" borderId="0" xfId="53" applyNumberFormat="1" applyFont="1" applyFill="1" applyBorder="1" applyAlignment="1" applyProtection="1">
      <alignment horizontal="right" vertical="center" wrapText="1"/>
      <protection locked="0"/>
    </xf>
    <xf numFmtId="0" fontId="21" fillId="0" borderId="20" xfId="54" applyFont="1" applyFill="1" applyBorder="1" applyAlignment="1">
      <alignment horizontal="left" vertical="center" wrapText="1"/>
      <protection/>
    </xf>
    <xf numFmtId="0" fontId="21" fillId="0" borderId="15" xfId="54" applyFont="1" applyFill="1" applyBorder="1" applyAlignment="1">
      <alignment horizontal="left" vertical="center" wrapText="1"/>
      <protection/>
    </xf>
    <xf numFmtId="0" fontId="21" fillId="0" borderId="21" xfId="54" applyFont="1" applyFill="1" applyBorder="1" applyAlignment="1">
      <alignment horizontal="center" vertical="center" wrapText="1"/>
      <protection/>
    </xf>
    <xf numFmtId="0" fontId="21" fillId="0" borderId="14" xfId="54" applyFont="1" applyFill="1" applyBorder="1" applyAlignment="1">
      <alignment horizontal="center" vertical="center" wrapText="1"/>
      <protection/>
    </xf>
    <xf numFmtId="0" fontId="21" fillId="0" borderId="22" xfId="54" applyFont="1" applyFill="1" applyBorder="1" applyAlignment="1">
      <alignment horizontal="center" vertical="center" wrapText="1"/>
      <protection/>
    </xf>
    <xf numFmtId="0" fontId="21" fillId="0" borderId="16" xfId="54" applyFont="1" applyFill="1" applyBorder="1" applyAlignment="1">
      <alignment horizontal="center" vertical="center" wrapText="1"/>
      <protection/>
    </xf>
    <xf numFmtId="0" fontId="21" fillId="0" borderId="19" xfId="54" applyFont="1" applyFill="1" applyBorder="1" applyAlignment="1">
      <alignment horizontal="center" vertical="center" wrapText="1"/>
      <protection/>
    </xf>
    <xf numFmtId="0" fontId="21" fillId="0" borderId="17" xfId="54" applyFont="1" applyFill="1" applyBorder="1" applyAlignment="1">
      <alignment horizontal="center" vertical="center" wrapText="1"/>
      <protection/>
    </xf>
    <xf numFmtId="0" fontId="25" fillId="0" borderId="13" xfId="54" applyFont="1" applyFill="1" applyBorder="1" applyAlignment="1">
      <alignment horizontal="center" vertical="center" wrapText="1"/>
      <protection/>
    </xf>
    <xf numFmtId="0" fontId="21" fillId="0" borderId="0" xfId="54" applyFont="1" applyFill="1" applyAlignment="1">
      <alignment horizontal="left" vertical="center" wrapText="1"/>
      <protection/>
    </xf>
    <xf numFmtId="0" fontId="24" fillId="0" borderId="0" xfId="54" applyFont="1" applyFill="1" applyAlignment="1">
      <alignment horizontal="center" vertical="center"/>
      <protection/>
    </xf>
    <xf numFmtId="0" fontId="21" fillId="0" borderId="21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1" xfId="0" applyNumberFormat="1" applyFont="1" applyFill="1" applyBorder="1" applyAlignment="1">
      <alignment horizontal="center" vertical="center" wrapText="1"/>
    </xf>
    <xf numFmtId="0" fontId="21" fillId="0" borderId="12" xfId="0" applyNumberFormat="1" applyFont="1" applyFill="1" applyBorder="1" applyAlignment="1">
      <alignment horizontal="center" vertical="center" wrapText="1"/>
    </xf>
    <xf numFmtId="0" fontId="21" fillId="0" borderId="13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21" fillId="0" borderId="12" xfId="0" applyNumberFormat="1" applyFont="1" applyFill="1" applyBorder="1" applyAlignment="1">
      <alignment horizontal="center" vertical="center" wrapText="1"/>
    </xf>
    <xf numFmtId="49" fontId="21" fillId="0" borderId="13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8" xfId="54" applyFont="1" applyFill="1" applyBorder="1" applyAlignment="1">
      <alignment horizontal="left" vertical="center" wrapText="1"/>
      <protection/>
    </xf>
    <xf numFmtId="49" fontId="21" fillId="0" borderId="10" xfId="54" applyNumberFormat="1" applyFont="1" applyFill="1" applyBorder="1" applyAlignment="1">
      <alignment horizontal="center" vertical="center" wrapText="1"/>
      <protection/>
    </xf>
    <xf numFmtId="0" fontId="21" fillId="0" borderId="10" xfId="54" applyFont="1" applyFill="1" applyBorder="1" applyAlignment="1">
      <alignment horizontal="center" vertical="center" wrapText="1"/>
      <protection/>
    </xf>
    <xf numFmtId="0" fontId="25" fillId="0" borderId="18" xfId="54" applyFont="1" applyFill="1" applyBorder="1" applyAlignment="1">
      <alignment horizontal="center" vertical="center" wrapText="1"/>
      <protection/>
    </xf>
    <xf numFmtId="0" fontId="25" fillId="0" borderId="15" xfId="54" applyFont="1" applyFill="1" applyBorder="1" applyAlignment="1">
      <alignment horizontal="center" vertical="center" wrapText="1"/>
      <protection/>
    </xf>
    <xf numFmtId="49" fontId="21" fillId="0" borderId="11" xfId="54" applyNumberFormat="1" applyFont="1" applyFill="1" applyBorder="1" applyAlignment="1">
      <alignment horizontal="center" vertical="center" wrapText="1"/>
      <protection/>
    </xf>
    <xf numFmtId="49" fontId="21" fillId="0" borderId="12" xfId="54" applyNumberFormat="1" applyFont="1" applyFill="1" applyBorder="1" applyAlignment="1">
      <alignment horizontal="center" vertical="center" wrapText="1"/>
      <protection/>
    </xf>
    <xf numFmtId="49" fontId="21" fillId="0" borderId="13" xfId="54" applyNumberFormat="1" applyFont="1" applyFill="1" applyBorder="1" applyAlignment="1">
      <alignment horizontal="center" vertical="center" wrapText="1"/>
      <protection/>
    </xf>
    <xf numFmtId="0" fontId="21" fillId="0" borderId="11" xfId="54" applyFont="1" applyFill="1" applyBorder="1" applyAlignment="1">
      <alignment horizontal="center" vertical="center" wrapText="1"/>
      <protection/>
    </xf>
    <xf numFmtId="0" fontId="21" fillId="0" borderId="12" xfId="54" applyFont="1" applyFill="1" applyBorder="1" applyAlignment="1">
      <alignment horizontal="center" vertical="center" wrapText="1"/>
      <protection/>
    </xf>
    <xf numFmtId="0" fontId="21" fillId="0" borderId="13" xfId="54" applyFont="1" applyFill="1" applyBorder="1" applyAlignment="1">
      <alignment horizontal="center" vertical="center" wrapText="1"/>
      <protection/>
    </xf>
    <xf numFmtId="0" fontId="25" fillId="0" borderId="10" xfId="54" applyFont="1" applyFill="1" applyBorder="1" applyAlignment="1">
      <alignment horizontal="center" vertical="center" wrapText="1"/>
      <protection/>
    </xf>
    <xf numFmtId="49" fontId="23" fillId="0" borderId="0" xfId="54" applyNumberFormat="1" applyFont="1" applyFill="1" applyAlignment="1">
      <alignment horizontal="left"/>
      <protection/>
    </xf>
    <xf numFmtId="49" fontId="23" fillId="0" borderId="0" xfId="54" applyNumberFormat="1" applyFont="1" applyFill="1" applyAlignment="1">
      <alignment horizontal="center"/>
      <protection/>
    </xf>
    <xf numFmtId="188" fontId="21" fillId="0" borderId="10" xfId="54" applyNumberFormat="1" applyFont="1" applyFill="1" applyBorder="1" applyAlignment="1">
      <alignment horizontal="center" vertical="center" wrapText="1"/>
      <protection/>
    </xf>
    <xf numFmtId="188" fontId="21" fillId="0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ril_6_6_1111_1" xfId="53"/>
    <cellStyle name="Обычный_прил.2 ПП 1 ДОУ 2015 - 2017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23"/>
  <sheetViews>
    <sheetView tabSelected="1" view="pageBreakPreview" zoomScale="85" zoomScaleSheetLayoutView="85" zoomScalePageLayoutView="0" workbookViewId="0" topLeftCell="A1">
      <pane ySplit="12" topLeftCell="BM326" activePane="bottomLeft" state="frozen"/>
      <selection pane="topLeft" activeCell="A1" sqref="A1"/>
      <selection pane="bottomLeft" activeCell="L3" sqref="L3"/>
    </sheetView>
  </sheetViews>
  <sheetFormatPr defaultColWidth="9.140625" defaultRowHeight="12.75"/>
  <cols>
    <col min="1" max="1" width="9.140625" style="17" customWidth="1"/>
    <col min="2" max="2" width="36.57421875" style="18" customWidth="1"/>
    <col min="3" max="3" width="18.421875" style="18" customWidth="1"/>
    <col min="4" max="4" width="9.140625" style="18" customWidth="1"/>
    <col min="5" max="5" width="14.8515625" style="18" customWidth="1"/>
    <col min="6" max="6" width="13.8515625" style="18" customWidth="1"/>
    <col min="7" max="7" width="13.00390625" style="18" bestFit="1" customWidth="1"/>
    <col min="8" max="8" width="11.8515625" style="18" customWidth="1"/>
    <col min="9" max="9" width="11.421875" style="18" bestFit="1" customWidth="1"/>
    <col min="10" max="10" width="9.28125" style="18" bestFit="1" customWidth="1"/>
    <col min="11" max="11" width="15.140625" style="18" customWidth="1"/>
    <col min="12" max="12" width="14.28125" style="18" customWidth="1"/>
    <col min="13" max="13" width="11.421875" style="18" customWidth="1"/>
    <col min="14" max="14" width="13.140625" style="18" customWidth="1"/>
    <col min="15" max="15" width="13.00390625" style="18" customWidth="1"/>
    <col min="16" max="16" width="9.140625" style="18" customWidth="1"/>
    <col min="17" max="17" width="18.28125" style="18" hidden="1" customWidth="1"/>
    <col min="18" max="18" width="18.140625" style="18" hidden="1" customWidth="1"/>
    <col min="19" max="19" width="13.57421875" style="18" bestFit="1" customWidth="1"/>
    <col min="20" max="20" width="12.140625" style="18" bestFit="1" customWidth="1"/>
    <col min="21" max="28" width="12.28125" style="18" bestFit="1" customWidth="1"/>
    <col min="29" max="16384" width="9.140625" style="18" customWidth="1"/>
  </cols>
  <sheetData>
    <row r="1" ht="15">
      <c r="L1" s="19" t="s">
        <v>111</v>
      </c>
    </row>
    <row r="2" spans="12:26" ht="15">
      <c r="L2" s="19" t="s">
        <v>65</v>
      </c>
      <c r="S2" s="20"/>
      <c r="T2" s="20"/>
      <c r="U2" s="20"/>
      <c r="V2" s="20"/>
      <c r="W2" s="20"/>
      <c r="X2" s="20"/>
      <c r="Y2" s="20"/>
      <c r="Z2" s="20"/>
    </row>
    <row r="3" spans="12:26" ht="15">
      <c r="L3" s="19" t="s">
        <v>112</v>
      </c>
      <c r="S3" s="20"/>
      <c r="T3" s="20"/>
      <c r="U3" s="20"/>
      <c r="V3" s="20"/>
      <c r="W3" s="20"/>
      <c r="X3" s="20"/>
      <c r="Y3" s="20"/>
      <c r="Z3" s="20"/>
    </row>
    <row r="4" spans="12:26" ht="15">
      <c r="L4" s="19"/>
      <c r="S4" s="20"/>
      <c r="T4" s="20"/>
      <c r="U4" s="20"/>
      <c r="V4" s="20"/>
      <c r="W4" s="20"/>
      <c r="X4" s="20"/>
      <c r="Y4" s="20"/>
      <c r="Z4" s="20"/>
    </row>
    <row r="5" spans="1:26" ht="28.5" customHeight="1">
      <c r="A5" s="21"/>
      <c r="B5" s="22"/>
      <c r="C5" s="22"/>
      <c r="D5" s="22"/>
      <c r="E5" s="22"/>
      <c r="F5" s="22"/>
      <c r="G5" s="22"/>
      <c r="H5" s="22"/>
      <c r="I5" s="22"/>
      <c r="J5" s="22"/>
      <c r="K5" s="22"/>
      <c r="L5" s="49" t="s">
        <v>84</v>
      </c>
      <c r="M5" s="49"/>
      <c r="N5" s="49"/>
      <c r="O5" s="49"/>
      <c r="P5" s="49"/>
      <c r="S5" s="20"/>
      <c r="T5" s="20"/>
      <c r="U5" s="20"/>
      <c r="V5" s="20"/>
      <c r="W5" s="20"/>
      <c r="X5" s="20"/>
      <c r="Y5" s="20"/>
      <c r="Z5" s="20"/>
    </row>
    <row r="6" spans="1:26" ht="15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S6" s="20"/>
      <c r="T6" s="20"/>
      <c r="U6" s="20"/>
      <c r="V6" s="20"/>
      <c r="W6" s="20"/>
      <c r="X6" s="20"/>
      <c r="Y6" s="20"/>
      <c r="Z6" s="20"/>
    </row>
    <row r="7" spans="1:26" ht="15">
      <c r="A7" s="50" t="s">
        <v>18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S7" s="20"/>
      <c r="T7" s="20"/>
      <c r="U7" s="20"/>
      <c r="V7" s="20"/>
      <c r="W7" s="20"/>
      <c r="X7" s="20"/>
      <c r="Y7" s="20"/>
      <c r="Z7" s="20"/>
    </row>
    <row r="8" spans="1:26" ht="15">
      <c r="A8" s="50" t="s">
        <v>83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S8" s="20"/>
      <c r="T8" s="20"/>
      <c r="U8" s="20"/>
      <c r="V8" s="20"/>
      <c r="W8" s="20"/>
      <c r="X8" s="20"/>
      <c r="Y8" s="20"/>
      <c r="Z8" s="20"/>
    </row>
    <row r="9" spans="1:26" ht="15">
      <c r="A9" s="21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S9" s="20"/>
      <c r="T9" s="20"/>
      <c r="U9" s="20"/>
      <c r="V9" s="20"/>
      <c r="W9" s="20"/>
      <c r="X9" s="20"/>
      <c r="Y9" s="20"/>
      <c r="Z9" s="20"/>
    </row>
    <row r="10" spans="1:26" ht="15" customHeight="1">
      <c r="A10" s="68" t="s">
        <v>0</v>
      </c>
      <c r="B10" s="69" t="s">
        <v>19</v>
      </c>
      <c r="C10" s="75" t="s">
        <v>100</v>
      </c>
      <c r="D10" s="69" t="s">
        <v>1</v>
      </c>
      <c r="E10" s="69" t="s">
        <v>2</v>
      </c>
      <c r="F10" s="69"/>
      <c r="G10" s="69" t="s">
        <v>3</v>
      </c>
      <c r="H10" s="69"/>
      <c r="I10" s="69"/>
      <c r="J10" s="69"/>
      <c r="K10" s="69"/>
      <c r="L10" s="69"/>
      <c r="M10" s="69"/>
      <c r="N10" s="69"/>
      <c r="O10" s="42" t="s">
        <v>4</v>
      </c>
      <c r="P10" s="43"/>
      <c r="S10" s="20"/>
      <c r="T10" s="20"/>
      <c r="U10" s="20"/>
      <c r="V10" s="20"/>
      <c r="W10" s="20"/>
      <c r="X10" s="20"/>
      <c r="Y10" s="20"/>
      <c r="Z10" s="20"/>
    </row>
    <row r="11" spans="1:26" ht="25.5" customHeight="1">
      <c r="A11" s="68"/>
      <c r="B11" s="69"/>
      <c r="C11" s="76"/>
      <c r="D11" s="69"/>
      <c r="E11" s="69"/>
      <c r="F11" s="69"/>
      <c r="G11" s="69" t="s">
        <v>5</v>
      </c>
      <c r="H11" s="69"/>
      <c r="I11" s="69" t="s">
        <v>6</v>
      </c>
      <c r="J11" s="69"/>
      <c r="K11" s="69" t="s">
        <v>7</v>
      </c>
      <c r="L11" s="69"/>
      <c r="M11" s="69" t="s">
        <v>8</v>
      </c>
      <c r="N11" s="69"/>
      <c r="O11" s="44"/>
      <c r="P11" s="45"/>
      <c r="S11" s="20"/>
      <c r="T11" s="20"/>
      <c r="U11" s="20"/>
      <c r="V11" s="20"/>
      <c r="W11" s="20"/>
      <c r="X11" s="20"/>
      <c r="Y11" s="20"/>
      <c r="Z11" s="20"/>
    </row>
    <row r="12" spans="1:26" ht="25.5">
      <c r="A12" s="68"/>
      <c r="B12" s="69"/>
      <c r="C12" s="77"/>
      <c r="D12" s="69"/>
      <c r="E12" s="24" t="s">
        <v>9</v>
      </c>
      <c r="F12" s="24" t="s">
        <v>10</v>
      </c>
      <c r="G12" s="24" t="s">
        <v>9</v>
      </c>
      <c r="H12" s="24" t="s">
        <v>10</v>
      </c>
      <c r="I12" s="24" t="s">
        <v>9</v>
      </c>
      <c r="J12" s="24" t="s">
        <v>10</v>
      </c>
      <c r="K12" s="24" t="s">
        <v>9</v>
      </c>
      <c r="L12" s="24" t="s">
        <v>10</v>
      </c>
      <c r="M12" s="24" t="s">
        <v>9</v>
      </c>
      <c r="N12" s="24" t="s">
        <v>10</v>
      </c>
      <c r="O12" s="46"/>
      <c r="P12" s="47"/>
      <c r="S12" s="20"/>
      <c r="T12" s="20"/>
      <c r="U12" s="20"/>
      <c r="V12" s="20"/>
      <c r="W12" s="20"/>
      <c r="X12" s="20"/>
      <c r="Y12" s="20"/>
      <c r="Z12" s="20"/>
    </row>
    <row r="13" spans="1:16" ht="15">
      <c r="A13" s="23">
        <v>1</v>
      </c>
      <c r="B13" s="24">
        <v>2</v>
      </c>
      <c r="C13" s="24"/>
      <c r="D13" s="24">
        <v>3</v>
      </c>
      <c r="E13" s="24">
        <v>4</v>
      </c>
      <c r="F13" s="24">
        <v>5</v>
      </c>
      <c r="G13" s="24">
        <v>6</v>
      </c>
      <c r="H13" s="24">
        <v>7</v>
      </c>
      <c r="I13" s="24">
        <v>8</v>
      </c>
      <c r="J13" s="24">
        <v>9</v>
      </c>
      <c r="K13" s="24">
        <v>10</v>
      </c>
      <c r="L13" s="24">
        <v>11</v>
      </c>
      <c r="M13" s="24">
        <v>12</v>
      </c>
      <c r="N13" s="24">
        <v>13</v>
      </c>
      <c r="O13" s="69">
        <v>14</v>
      </c>
      <c r="P13" s="69"/>
    </row>
    <row r="14" spans="1:16" ht="30" customHeight="1">
      <c r="A14" s="28"/>
      <c r="B14" s="67" t="s">
        <v>28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1"/>
      <c r="O14" s="78"/>
      <c r="P14" s="78"/>
    </row>
    <row r="15" spans="1:16" ht="15">
      <c r="A15" s="23" t="s">
        <v>22</v>
      </c>
      <c r="B15" s="67" t="s">
        <v>29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1"/>
      <c r="O15" s="78"/>
      <c r="P15" s="78"/>
    </row>
    <row r="16" spans="1:18" ht="15">
      <c r="A16" s="28"/>
      <c r="B16" s="67" t="s">
        <v>85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1"/>
      <c r="O16" s="70"/>
      <c r="P16" s="71"/>
      <c r="Q16" s="18" t="s">
        <v>66</v>
      </c>
      <c r="R16" s="18" t="s">
        <v>67</v>
      </c>
    </row>
    <row r="17" spans="1:30" s="9" customFormat="1" ht="17.25" customHeight="1">
      <c r="A17" s="72" t="s">
        <v>16</v>
      </c>
      <c r="B17" s="75" t="s">
        <v>48</v>
      </c>
      <c r="C17" s="25"/>
      <c r="D17" s="24" t="s">
        <v>11</v>
      </c>
      <c r="E17" s="7">
        <f>SUM(E18:E28)</f>
        <v>36673661.50000001</v>
      </c>
      <c r="F17" s="7">
        <f>SUM(F18:F28)</f>
        <v>11846636.999999998</v>
      </c>
      <c r="G17" s="7">
        <f aca="true" t="shared" si="0" ref="G17:N17">SUM(G18:G28)</f>
        <v>13824877.900000002</v>
      </c>
      <c r="H17" s="7">
        <f t="shared" si="0"/>
        <v>5386781.199999999</v>
      </c>
      <c r="I17" s="7">
        <f t="shared" si="0"/>
        <v>0</v>
      </c>
      <c r="J17" s="7">
        <f t="shared" si="0"/>
        <v>0</v>
      </c>
      <c r="K17" s="7">
        <f t="shared" si="0"/>
        <v>21591182.999999996</v>
      </c>
      <c r="L17" s="7">
        <f t="shared" si="0"/>
        <v>5202255.2</v>
      </c>
      <c r="M17" s="7">
        <f t="shared" si="0"/>
        <v>1257600.6</v>
      </c>
      <c r="N17" s="7">
        <f t="shared" si="0"/>
        <v>1257600.6</v>
      </c>
      <c r="O17" s="42" t="s">
        <v>12</v>
      </c>
      <c r="P17" s="43"/>
      <c r="Q17" s="8">
        <f aca="true" t="shared" si="1" ref="Q17:R20">G17+K17+I17</f>
        <v>35416060.9</v>
      </c>
      <c r="R17" s="8">
        <f t="shared" si="1"/>
        <v>10589036.399999999</v>
      </c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</row>
    <row r="18" spans="1:30" s="9" customFormat="1" ht="17.25" customHeight="1">
      <c r="A18" s="73"/>
      <c r="B18" s="76"/>
      <c r="C18" s="26"/>
      <c r="D18" s="24" t="s">
        <v>13</v>
      </c>
      <c r="E18" s="7">
        <f>G18+I18+K18+M18</f>
        <v>2597224.1</v>
      </c>
      <c r="F18" s="7">
        <f>H18+J18+L18+N18</f>
        <v>2597224.1</v>
      </c>
      <c r="G18" s="7">
        <v>933278.1999999998</v>
      </c>
      <c r="H18" s="7">
        <v>933278.1999999998</v>
      </c>
      <c r="I18" s="7">
        <v>0</v>
      </c>
      <c r="J18" s="7">
        <v>0</v>
      </c>
      <c r="K18" s="7">
        <v>1361347.8</v>
      </c>
      <c r="L18" s="7">
        <v>1361347.8</v>
      </c>
      <c r="M18" s="7">
        <v>302598.1</v>
      </c>
      <c r="N18" s="7">
        <v>302598.1</v>
      </c>
      <c r="O18" s="44"/>
      <c r="P18" s="45"/>
      <c r="Q18" s="8">
        <f t="shared" si="1"/>
        <v>2294626</v>
      </c>
      <c r="R18" s="8">
        <f t="shared" si="1"/>
        <v>2294626</v>
      </c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</row>
    <row r="19" spans="1:30" s="9" customFormat="1" ht="17.25" customHeight="1">
      <c r="A19" s="73"/>
      <c r="B19" s="76"/>
      <c r="C19" s="26"/>
      <c r="D19" s="24" t="s">
        <v>14</v>
      </c>
      <c r="E19" s="7">
        <f aca="true" t="shared" si="2" ref="E19:E28">G19+I19+K19+M19</f>
        <v>3303737.6999999997</v>
      </c>
      <c r="F19" s="7">
        <f aca="true" t="shared" si="3" ref="F19:F28">H19+J19+L19+N19</f>
        <v>3014814.1</v>
      </c>
      <c r="G19" s="7">
        <v>1165449</v>
      </c>
      <c r="H19" s="7">
        <v>1092744.8</v>
      </c>
      <c r="I19" s="7">
        <v>0</v>
      </c>
      <c r="J19" s="7">
        <v>0</v>
      </c>
      <c r="K19" s="7">
        <v>1804502.8</v>
      </c>
      <c r="L19" s="7">
        <v>1588283.4000000001</v>
      </c>
      <c r="M19" s="7">
        <v>333785.9</v>
      </c>
      <c r="N19" s="7">
        <v>333785.9</v>
      </c>
      <c r="O19" s="44"/>
      <c r="P19" s="45"/>
      <c r="Q19" s="8">
        <f t="shared" si="1"/>
        <v>2969951.8</v>
      </c>
      <c r="R19" s="8">
        <f t="shared" si="1"/>
        <v>2681028.2</v>
      </c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</row>
    <row r="20" spans="1:30" s="9" customFormat="1" ht="17.25" customHeight="1">
      <c r="A20" s="73"/>
      <c r="B20" s="76"/>
      <c r="C20" s="26"/>
      <c r="D20" s="24" t="s">
        <v>15</v>
      </c>
      <c r="E20" s="7">
        <f t="shared" si="2"/>
        <v>3451749.5</v>
      </c>
      <c r="F20" s="7">
        <f t="shared" si="3"/>
        <v>2559502.3</v>
      </c>
      <c r="G20" s="7">
        <v>1223239.1</v>
      </c>
      <c r="H20" s="7">
        <v>1122582</v>
      </c>
      <c r="I20" s="7">
        <v>0</v>
      </c>
      <c r="J20" s="7">
        <v>0</v>
      </c>
      <c r="K20" s="7">
        <v>1917902.1</v>
      </c>
      <c r="L20" s="7">
        <v>1126312</v>
      </c>
      <c r="M20" s="7">
        <v>310608.3</v>
      </c>
      <c r="N20" s="7">
        <v>310608.3</v>
      </c>
      <c r="O20" s="44"/>
      <c r="P20" s="45"/>
      <c r="Q20" s="8">
        <f t="shared" si="1"/>
        <v>3141141.2</v>
      </c>
      <c r="R20" s="8">
        <f t="shared" si="1"/>
        <v>2248894</v>
      </c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</row>
    <row r="21" spans="1:30" s="9" customFormat="1" ht="17.25" customHeight="1">
      <c r="A21" s="73"/>
      <c r="B21" s="76"/>
      <c r="C21" s="26"/>
      <c r="D21" s="24" t="s">
        <v>68</v>
      </c>
      <c r="E21" s="7">
        <f t="shared" si="2"/>
        <v>3597329.3</v>
      </c>
      <c r="F21" s="7">
        <f t="shared" si="3"/>
        <v>2556008.3999999994</v>
      </c>
      <c r="G21" s="7">
        <v>1223239.1</v>
      </c>
      <c r="H21" s="7">
        <v>1119088.0999999999</v>
      </c>
      <c r="I21" s="7">
        <v>0</v>
      </c>
      <c r="J21" s="7">
        <v>0</v>
      </c>
      <c r="K21" s="7">
        <v>2063481.9000000001</v>
      </c>
      <c r="L21" s="7">
        <v>1126312</v>
      </c>
      <c r="M21" s="7">
        <v>310608.3</v>
      </c>
      <c r="N21" s="7">
        <v>310608.3</v>
      </c>
      <c r="O21" s="44"/>
      <c r="P21" s="45"/>
      <c r="Q21" s="8">
        <f aca="true" t="shared" si="4" ref="Q21:R25">G21+K21+I21</f>
        <v>3286721</v>
      </c>
      <c r="R21" s="8">
        <f t="shared" si="4"/>
        <v>2245400.0999999996</v>
      </c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</row>
    <row r="22" spans="1:30" s="9" customFormat="1" ht="17.25" customHeight="1">
      <c r="A22" s="73"/>
      <c r="B22" s="76"/>
      <c r="C22" s="26"/>
      <c r="D22" s="24" t="s">
        <v>69</v>
      </c>
      <c r="E22" s="7">
        <f t="shared" si="2"/>
        <v>3286660.3000000003</v>
      </c>
      <c r="F22" s="7">
        <f t="shared" si="3"/>
        <v>1119088.0999999999</v>
      </c>
      <c r="G22" s="7">
        <v>1223239.1</v>
      </c>
      <c r="H22" s="7">
        <v>1119088.0999999999</v>
      </c>
      <c r="I22" s="7">
        <v>0</v>
      </c>
      <c r="J22" s="7">
        <v>0</v>
      </c>
      <c r="K22" s="7">
        <v>2063421.2000000002</v>
      </c>
      <c r="L22" s="7">
        <v>0</v>
      </c>
      <c r="M22" s="7">
        <v>0</v>
      </c>
      <c r="N22" s="7">
        <v>0</v>
      </c>
      <c r="O22" s="44"/>
      <c r="P22" s="45"/>
      <c r="Q22" s="8">
        <f t="shared" si="4"/>
        <v>3286660.3000000003</v>
      </c>
      <c r="R22" s="8">
        <f t="shared" si="4"/>
        <v>1119088.0999999999</v>
      </c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</row>
    <row r="23" spans="1:30" s="9" customFormat="1" ht="17.25" customHeight="1">
      <c r="A23" s="73"/>
      <c r="B23" s="76"/>
      <c r="C23" s="26"/>
      <c r="D23" s="24" t="s">
        <v>70</v>
      </c>
      <c r="E23" s="7">
        <f t="shared" si="2"/>
        <v>3406160.1</v>
      </c>
      <c r="F23" s="7">
        <f t="shared" si="3"/>
        <v>0</v>
      </c>
      <c r="G23" s="7">
        <v>1342738.9</v>
      </c>
      <c r="H23" s="7">
        <v>0</v>
      </c>
      <c r="I23" s="7">
        <v>0</v>
      </c>
      <c r="J23" s="7">
        <v>0</v>
      </c>
      <c r="K23" s="7">
        <v>2063421.2000000002</v>
      </c>
      <c r="L23" s="7">
        <v>0</v>
      </c>
      <c r="M23" s="7">
        <v>0</v>
      </c>
      <c r="N23" s="7">
        <v>0</v>
      </c>
      <c r="O23" s="44"/>
      <c r="P23" s="45"/>
      <c r="Q23" s="8">
        <f t="shared" si="4"/>
        <v>3406160.1</v>
      </c>
      <c r="R23" s="8">
        <f t="shared" si="4"/>
        <v>0</v>
      </c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</row>
    <row r="24" spans="1:30" s="9" customFormat="1" ht="17.25" customHeight="1">
      <c r="A24" s="73"/>
      <c r="B24" s="76"/>
      <c r="C24" s="26"/>
      <c r="D24" s="24" t="s">
        <v>78</v>
      </c>
      <c r="E24" s="7">
        <f t="shared" si="2"/>
        <v>3406160.1</v>
      </c>
      <c r="F24" s="7">
        <f t="shared" si="3"/>
        <v>0</v>
      </c>
      <c r="G24" s="7">
        <v>1342738.9</v>
      </c>
      <c r="H24" s="7">
        <v>0</v>
      </c>
      <c r="I24" s="7">
        <v>0</v>
      </c>
      <c r="J24" s="7">
        <v>0</v>
      </c>
      <c r="K24" s="7">
        <v>2063421.2000000002</v>
      </c>
      <c r="L24" s="7">
        <v>0</v>
      </c>
      <c r="M24" s="7">
        <v>0</v>
      </c>
      <c r="N24" s="7">
        <v>0</v>
      </c>
      <c r="O24" s="44"/>
      <c r="P24" s="45"/>
      <c r="Q24" s="8">
        <f t="shared" si="4"/>
        <v>3406160.1</v>
      </c>
      <c r="R24" s="8">
        <f t="shared" si="4"/>
        <v>0</v>
      </c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</row>
    <row r="25" spans="1:30" s="9" customFormat="1" ht="17.25" customHeight="1">
      <c r="A25" s="73"/>
      <c r="B25" s="76"/>
      <c r="C25" s="26"/>
      <c r="D25" s="24" t="s">
        <v>79</v>
      </c>
      <c r="E25" s="7">
        <f t="shared" si="2"/>
        <v>3406160.1</v>
      </c>
      <c r="F25" s="7">
        <f t="shared" si="3"/>
        <v>0</v>
      </c>
      <c r="G25" s="7">
        <v>1342738.9</v>
      </c>
      <c r="H25" s="7">
        <v>0</v>
      </c>
      <c r="I25" s="7">
        <v>0</v>
      </c>
      <c r="J25" s="7">
        <v>0</v>
      </c>
      <c r="K25" s="7">
        <v>2063421.2000000002</v>
      </c>
      <c r="L25" s="7">
        <v>0</v>
      </c>
      <c r="M25" s="7">
        <v>0</v>
      </c>
      <c r="N25" s="7">
        <v>0</v>
      </c>
      <c r="O25" s="44"/>
      <c r="P25" s="45"/>
      <c r="Q25" s="8">
        <f t="shared" si="4"/>
        <v>3406160.1</v>
      </c>
      <c r="R25" s="8">
        <f t="shared" si="4"/>
        <v>0</v>
      </c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</row>
    <row r="26" spans="1:30" s="9" customFormat="1" ht="17.25" customHeight="1">
      <c r="A26" s="73"/>
      <c r="B26" s="76"/>
      <c r="C26" s="26"/>
      <c r="D26" s="24" t="s">
        <v>80</v>
      </c>
      <c r="E26" s="7">
        <f t="shared" si="2"/>
        <v>3406160.1</v>
      </c>
      <c r="F26" s="7">
        <f t="shared" si="3"/>
        <v>0</v>
      </c>
      <c r="G26" s="7">
        <v>1342738.9</v>
      </c>
      <c r="H26" s="7">
        <v>0</v>
      </c>
      <c r="I26" s="7">
        <v>0</v>
      </c>
      <c r="J26" s="7">
        <v>0</v>
      </c>
      <c r="K26" s="7">
        <v>2063421.2000000002</v>
      </c>
      <c r="L26" s="7">
        <v>0</v>
      </c>
      <c r="M26" s="7">
        <v>0</v>
      </c>
      <c r="N26" s="7">
        <v>0</v>
      </c>
      <c r="O26" s="44"/>
      <c r="P26" s="45"/>
      <c r="Q26" s="8">
        <f aca="true" t="shared" si="5" ref="Q26:R32">G26+K26+I26</f>
        <v>3406160.1</v>
      </c>
      <c r="R26" s="8">
        <f t="shared" si="5"/>
        <v>0</v>
      </c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</row>
    <row r="27" spans="1:30" s="9" customFormat="1" ht="17.25" customHeight="1">
      <c r="A27" s="73"/>
      <c r="B27" s="76"/>
      <c r="C27" s="26"/>
      <c r="D27" s="24" t="s">
        <v>81</v>
      </c>
      <c r="E27" s="7">
        <f t="shared" si="2"/>
        <v>3406160.1</v>
      </c>
      <c r="F27" s="7">
        <f t="shared" si="3"/>
        <v>0</v>
      </c>
      <c r="G27" s="7">
        <v>1342738.9</v>
      </c>
      <c r="H27" s="7">
        <v>0</v>
      </c>
      <c r="I27" s="7">
        <v>0</v>
      </c>
      <c r="J27" s="7">
        <v>0</v>
      </c>
      <c r="K27" s="7">
        <v>2063421.2000000002</v>
      </c>
      <c r="L27" s="7">
        <v>0</v>
      </c>
      <c r="M27" s="7">
        <v>0</v>
      </c>
      <c r="N27" s="7">
        <v>0</v>
      </c>
      <c r="O27" s="44"/>
      <c r="P27" s="45"/>
      <c r="Q27" s="8">
        <f t="shared" si="5"/>
        <v>3406160.1</v>
      </c>
      <c r="R27" s="8">
        <f t="shared" si="5"/>
        <v>0</v>
      </c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</row>
    <row r="28" spans="1:30" s="9" customFormat="1" ht="17.25" customHeight="1">
      <c r="A28" s="74"/>
      <c r="B28" s="77"/>
      <c r="C28" s="27"/>
      <c r="D28" s="24" t="s">
        <v>82</v>
      </c>
      <c r="E28" s="7">
        <f t="shared" si="2"/>
        <v>3406160.1</v>
      </c>
      <c r="F28" s="7">
        <f t="shared" si="3"/>
        <v>0</v>
      </c>
      <c r="G28" s="7">
        <v>1342738.9</v>
      </c>
      <c r="H28" s="7">
        <v>0</v>
      </c>
      <c r="I28" s="7">
        <v>0</v>
      </c>
      <c r="J28" s="7">
        <v>0</v>
      </c>
      <c r="K28" s="7">
        <v>2063421.2000000002</v>
      </c>
      <c r="L28" s="7">
        <v>0</v>
      </c>
      <c r="M28" s="7">
        <v>0</v>
      </c>
      <c r="N28" s="7">
        <v>0</v>
      </c>
      <c r="O28" s="46"/>
      <c r="P28" s="47"/>
      <c r="Q28" s="8">
        <f t="shared" si="5"/>
        <v>3406160.1</v>
      </c>
      <c r="R28" s="8">
        <f t="shared" si="5"/>
        <v>0</v>
      </c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</row>
    <row r="29" spans="1:30" s="9" customFormat="1" ht="12.75" customHeight="1">
      <c r="A29" s="72" t="s">
        <v>17</v>
      </c>
      <c r="B29" s="75" t="s">
        <v>108</v>
      </c>
      <c r="C29" s="25"/>
      <c r="D29" s="24" t="s">
        <v>11</v>
      </c>
      <c r="E29" s="7">
        <f>SUM(E30:E40)</f>
        <v>1002497.4199999998</v>
      </c>
      <c r="F29" s="7">
        <f>SUM(F30:F40)</f>
        <v>634142.2</v>
      </c>
      <c r="G29" s="7">
        <f>SUM(G30:G40)</f>
        <v>411734.6</v>
      </c>
      <c r="H29" s="7">
        <f>SUM(H30:H40)</f>
        <v>109040.49999999999</v>
      </c>
      <c r="I29" s="7">
        <f aca="true" t="shared" si="6" ref="I29:N29">SUM(I30:I40)</f>
        <v>33075.1</v>
      </c>
      <c r="J29" s="7">
        <f t="shared" si="6"/>
        <v>33075.1</v>
      </c>
      <c r="K29" s="7">
        <f t="shared" si="6"/>
        <v>235298.8000000001</v>
      </c>
      <c r="L29" s="7">
        <f t="shared" si="6"/>
        <v>169637.7</v>
      </c>
      <c r="M29" s="7">
        <f t="shared" si="6"/>
        <v>322388.92000000004</v>
      </c>
      <c r="N29" s="7">
        <f t="shared" si="6"/>
        <v>322388.9</v>
      </c>
      <c r="O29" s="42" t="s">
        <v>12</v>
      </c>
      <c r="P29" s="43"/>
      <c r="Q29" s="8">
        <f t="shared" si="5"/>
        <v>680108.5000000001</v>
      </c>
      <c r="R29" s="8">
        <f t="shared" si="5"/>
        <v>311753.3</v>
      </c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</row>
    <row r="30" spans="1:30" s="9" customFormat="1" ht="12.75">
      <c r="A30" s="73"/>
      <c r="B30" s="76"/>
      <c r="C30" s="26"/>
      <c r="D30" s="24" t="s">
        <v>13</v>
      </c>
      <c r="E30" s="7">
        <f>G30+I30+K30+M30</f>
        <v>308137.3</v>
      </c>
      <c r="F30" s="7">
        <f>H30+J30+L30+N30</f>
        <v>308137.3</v>
      </c>
      <c r="G30" s="7">
        <v>59736.200000000004</v>
      </c>
      <c r="H30" s="7">
        <v>59736.200000000004</v>
      </c>
      <c r="I30" s="7">
        <v>33075.1</v>
      </c>
      <c r="J30" s="7">
        <v>33075.1</v>
      </c>
      <c r="K30" s="7">
        <v>135094.7</v>
      </c>
      <c r="L30" s="7">
        <v>135094.7</v>
      </c>
      <c r="M30" s="7">
        <v>80231.3</v>
      </c>
      <c r="N30" s="7">
        <v>80231.3</v>
      </c>
      <c r="O30" s="44"/>
      <c r="P30" s="45"/>
      <c r="Q30" s="8">
        <f t="shared" si="5"/>
        <v>227906.00000000003</v>
      </c>
      <c r="R30" s="8">
        <f t="shared" si="5"/>
        <v>227906.00000000003</v>
      </c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</row>
    <row r="31" spans="1:30" s="9" customFormat="1" ht="12.75">
      <c r="A31" s="73"/>
      <c r="B31" s="76"/>
      <c r="C31" s="26"/>
      <c r="D31" s="24" t="s">
        <v>14</v>
      </c>
      <c r="E31" s="7">
        <f>G31+I31+K31+M31</f>
        <v>226245.42</v>
      </c>
      <c r="F31" s="7">
        <f aca="true" t="shared" si="7" ref="F31:F40">H31+J31+L31+N31</f>
        <v>114930.3</v>
      </c>
      <c r="G31" s="7">
        <v>118085.2</v>
      </c>
      <c r="H31" s="7">
        <v>12184.3</v>
      </c>
      <c r="I31" s="7">
        <v>0</v>
      </c>
      <c r="J31" s="7">
        <v>0</v>
      </c>
      <c r="K31" s="7">
        <v>22079</v>
      </c>
      <c r="L31" s="7">
        <v>16664.800000000003</v>
      </c>
      <c r="M31" s="7">
        <v>86081.22</v>
      </c>
      <c r="N31" s="7">
        <v>86081.2</v>
      </c>
      <c r="O31" s="44"/>
      <c r="P31" s="45"/>
      <c r="Q31" s="8">
        <f t="shared" si="5"/>
        <v>140164.2</v>
      </c>
      <c r="R31" s="8">
        <f t="shared" si="5"/>
        <v>28849.100000000002</v>
      </c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</row>
    <row r="32" spans="1:30" s="9" customFormat="1" ht="12.75">
      <c r="A32" s="73"/>
      <c r="B32" s="76"/>
      <c r="C32" s="26"/>
      <c r="D32" s="24" t="s">
        <v>15</v>
      </c>
      <c r="E32" s="7">
        <f aca="true" t="shared" si="8" ref="E32:E40">G32+I32+K32+M32</f>
        <v>109137.29999999999</v>
      </c>
      <c r="F32" s="7">
        <f t="shared" si="7"/>
        <v>97937.5</v>
      </c>
      <c r="G32" s="7">
        <v>22160</v>
      </c>
      <c r="H32" s="7">
        <v>10960.2</v>
      </c>
      <c r="I32" s="7">
        <v>0</v>
      </c>
      <c r="J32" s="7">
        <v>0</v>
      </c>
      <c r="K32" s="7">
        <v>8939.1</v>
      </c>
      <c r="L32" s="7">
        <v>8939.1</v>
      </c>
      <c r="M32" s="7">
        <v>78038.2</v>
      </c>
      <c r="N32" s="7">
        <v>78038.2</v>
      </c>
      <c r="O32" s="44"/>
      <c r="P32" s="45"/>
      <c r="Q32" s="8">
        <f t="shared" si="5"/>
        <v>31099.1</v>
      </c>
      <c r="R32" s="8">
        <f t="shared" si="5"/>
        <v>19899.300000000003</v>
      </c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</row>
    <row r="33" spans="1:30" s="9" customFormat="1" ht="12.75">
      <c r="A33" s="73"/>
      <c r="B33" s="76"/>
      <c r="C33" s="26"/>
      <c r="D33" s="24" t="s">
        <v>68</v>
      </c>
      <c r="E33" s="7">
        <f t="shared" si="8"/>
        <v>105853.9</v>
      </c>
      <c r="F33" s="7">
        <f t="shared" si="7"/>
        <v>100057.2</v>
      </c>
      <c r="G33" s="7">
        <v>18876.6</v>
      </c>
      <c r="H33" s="7">
        <v>13079.9</v>
      </c>
      <c r="I33" s="7">
        <v>0</v>
      </c>
      <c r="J33" s="7">
        <v>0</v>
      </c>
      <c r="K33" s="7">
        <v>8939.1</v>
      </c>
      <c r="L33" s="7">
        <v>8939.1</v>
      </c>
      <c r="M33" s="7">
        <v>78038.2</v>
      </c>
      <c r="N33" s="7">
        <v>78038.2</v>
      </c>
      <c r="O33" s="44"/>
      <c r="P33" s="45"/>
      <c r="Q33" s="8">
        <f aca="true" t="shared" si="9" ref="Q33:R37">G33+K33+I33</f>
        <v>27815.699999999997</v>
      </c>
      <c r="R33" s="8">
        <f t="shared" si="9"/>
        <v>22019</v>
      </c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</row>
    <row r="34" spans="1:30" s="9" customFormat="1" ht="12.75">
      <c r="A34" s="73"/>
      <c r="B34" s="76"/>
      <c r="C34" s="26"/>
      <c r="D34" s="24" t="s">
        <v>69</v>
      </c>
      <c r="E34" s="7">
        <f t="shared" si="8"/>
        <v>27483.3</v>
      </c>
      <c r="F34" s="7">
        <f t="shared" si="7"/>
        <v>13079.9</v>
      </c>
      <c r="G34" s="7">
        <v>18876.6</v>
      </c>
      <c r="H34" s="7">
        <v>13079.9</v>
      </c>
      <c r="I34" s="7">
        <v>0</v>
      </c>
      <c r="J34" s="7">
        <v>0</v>
      </c>
      <c r="K34" s="7">
        <v>8606.7</v>
      </c>
      <c r="L34" s="7">
        <v>0</v>
      </c>
      <c r="M34" s="7">
        <v>0</v>
      </c>
      <c r="N34" s="7">
        <v>0</v>
      </c>
      <c r="O34" s="44"/>
      <c r="P34" s="45"/>
      <c r="Q34" s="8">
        <f t="shared" si="9"/>
        <v>27483.3</v>
      </c>
      <c r="R34" s="8">
        <f t="shared" si="9"/>
        <v>13079.9</v>
      </c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</row>
    <row r="35" spans="1:30" s="9" customFormat="1" ht="12.75">
      <c r="A35" s="73"/>
      <c r="B35" s="76"/>
      <c r="C35" s="26"/>
      <c r="D35" s="24" t="s">
        <v>70</v>
      </c>
      <c r="E35" s="7">
        <f t="shared" si="8"/>
        <v>37606.7</v>
      </c>
      <c r="F35" s="7">
        <f t="shared" si="7"/>
        <v>0</v>
      </c>
      <c r="G35" s="7">
        <v>29000</v>
      </c>
      <c r="H35" s="7">
        <v>0</v>
      </c>
      <c r="I35" s="7">
        <v>0</v>
      </c>
      <c r="J35" s="7">
        <v>0</v>
      </c>
      <c r="K35" s="7">
        <v>8606.7</v>
      </c>
      <c r="L35" s="7">
        <v>0</v>
      </c>
      <c r="M35" s="7">
        <v>0</v>
      </c>
      <c r="N35" s="7">
        <v>0</v>
      </c>
      <c r="O35" s="44"/>
      <c r="P35" s="45"/>
      <c r="Q35" s="8">
        <f t="shared" si="9"/>
        <v>37606.7</v>
      </c>
      <c r="R35" s="8">
        <f t="shared" si="9"/>
        <v>0</v>
      </c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</row>
    <row r="36" spans="1:30" s="9" customFormat="1" ht="12.75">
      <c r="A36" s="73"/>
      <c r="B36" s="76"/>
      <c r="C36" s="26"/>
      <c r="D36" s="24" t="s">
        <v>78</v>
      </c>
      <c r="E36" s="7">
        <f t="shared" si="8"/>
        <v>37606.7</v>
      </c>
      <c r="F36" s="7">
        <f t="shared" si="7"/>
        <v>0</v>
      </c>
      <c r="G36" s="7">
        <v>29000</v>
      </c>
      <c r="H36" s="7">
        <v>0</v>
      </c>
      <c r="I36" s="7">
        <v>0</v>
      </c>
      <c r="J36" s="7">
        <v>0</v>
      </c>
      <c r="K36" s="7">
        <v>8606.7</v>
      </c>
      <c r="L36" s="7">
        <v>0</v>
      </c>
      <c r="M36" s="7">
        <v>0</v>
      </c>
      <c r="N36" s="7">
        <v>0</v>
      </c>
      <c r="O36" s="44"/>
      <c r="P36" s="45"/>
      <c r="Q36" s="8">
        <f t="shared" si="9"/>
        <v>37606.7</v>
      </c>
      <c r="R36" s="8">
        <f t="shared" si="9"/>
        <v>0</v>
      </c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</row>
    <row r="37" spans="1:30" s="9" customFormat="1" ht="12.75">
      <c r="A37" s="73"/>
      <c r="B37" s="76"/>
      <c r="C37" s="26"/>
      <c r="D37" s="24" t="s">
        <v>79</v>
      </c>
      <c r="E37" s="7">
        <f t="shared" si="8"/>
        <v>37606.7</v>
      </c>
      <c r="F37" s="7">
        <f t="shared" si="7"/>
        <v>0</v>
      </c>
      <c r="G37" s="7">
        <v>29000</v>
      </c>
      <c r="H37" s="7">
        <v>0</v>
      </c>
      <c r="I37" s="7">
        <v>0</v>
      </c>
      <c r="J37" s="7">
        <v>0</v>
      </c>
      <c r="K37" s="7">
        <v>8606.7</v>
      </c>
      <c r="L37" s="7">
        <v>0</v>
      </c>
      <c r="M37" s="7">
        <v>0</v>
      </c>
      <c r="N37" s="7">
        <v>0</v>
      </c>
      <c r="O37" s="44"/>
      <c r="P37" s="45"/>
      <c r="Q37" s="8">
        <f t="shared" si="9"/>
        <v>37606.7</v>
      </c>
      <c r="R37" s="8">
        <f t="shared" si="9"/>
        <v>0</v>
      </c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</row>
    <row r="38" spans="1:30" s="9" customFormat="1" ht="12.75">
      <c r="A38" s="73"/>
      <c r="B38" s="76"/>
      <c r="C38" s="26"/>
      <c r="D38" s="24" t="s">
        <v>80</v>
      </c>
      <c r="E38" s="7">
        <f t="shared" si="8"/>
        <v>37606.7</v>
      </c>
      <c r="F38" s="7">
        <f t="shared" si="7"/>
        <v>0</v>
      </c>
      <c r="G38" s="7">
        <v>29000</v>
      </c>
      <c r="H38" s="7">
        <v>0</v>
      </c>
      <c r="I38" s="7">
        <v>0</v>
      </c>
      <c r="J38" s="7">
        <v>0</v>
      </c>
      <c r="K38" s="7">
        <v>8606.7</v>
      </c>
      <c r="L38" s="7">
        <v>0</v>
      </c>
      <c r="M38" s="7">
        <v>0</v>
      </c>
      <c r="N38" s="7">
        <v>0</v>
      </c>
      <c r="O38" s="44"/>
      <c r="P38" s="45"/>
      <c r="Q38" s="8">
        <f aca="true" t="shared" si="10" ref="Q38:R44">G38+K38+I38</f>
        <v>37606.7</v>
      </c>
      <c r="R38" s="8">
        <f t="shared" si="10"/>
        <v>0</v>
      </c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</row>
    <row r="39" spans="1:30" s="9" customFormat="1" ht="12.75">
      <c r="A39" s="73"/>
      <c r="B39" s="76"/>
      <c r="C39" s="26"/>
      <c r="D39" s="24" t="s">
        <v>81</v>
      </c>
      <c r="E39" s="7">
        <f t="shared" si="8"/>
        <v>37606.7</v>
      </c>
      <c r="F39" s="7">
        <f t="shared" si="7"/>
        <v>0</v>
      </c>
      <c r="G39" s="7">
        <v>29000</v>
      </c>
      <c r="H39" s="7">
        <v>0</v>
      </c>
      <c r="I39" s="7">
        <v>0</v>
      </c>
      <c r="J39" s="7">
        <v>0</v>
      </c>
      <c r="K39" s="7">
        <v>8606.7</v>
      </c>
      <c r="L39" s="7">
        <v>0</v>
      </c>
      <c r="M39" s="7">
        <v>0</v>
      </c>
      <c r="N39" s="7">
        <v>0</v>
      </c>
      <c r="O39" s="44"/>
      <c r="P39" s="45"/>
      <c r="Q39" s="8">
        <f t="shared" si="10"/>
        <v>37606.7</v>
      </c>
      <c r="R39" s="8">
        <f t="shared" si="10"/>
        <v>0</v>
      </c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</row>
    <row r="40" spans="1:30" s="9" customFormat="1" ht="12.75">
      <c r="A40" s="74"/>
      <c r="B40" s="77"/>
      <c r="C40" s="27"/>
      <c r="D40" s="24" t="s">
        <v>82</v>
      </c>
      <c r="E40" s="7">
        <f t="shared" si="8"/>
        <v>37606.7</v>
      </c>
      <c r="F40" s="7">
        <f t="shared" si="7"/>
        <v>0</v>
      </c>
      <c r="G40" s="7">
        <v>29000</v>
      </c>
      <c r="H40" s="7">
        <v>0</v>
      </c>
      <c r="I40" s="7">
        <v>0</v>
      </c>
      <c r="J40" s="7">
        <v>0</v>
      </c>
      <c r="K40" s="7">
        <v>8606.7</v>
      </c>
      <c r="L40" s="7">
        <v>0</v>
      </c>
      <c r="M40" s="7">
        <v>0</v>
      </c>
      <c r="N40" s="7">
        <v>0</v>
      </c>
      <c r="O40" s="46"/>
      <c r="P40" s="47"/>
      <c r="Q40" s="8">
        <f t="shared" si="10"/>
        <v>37606.7</v>
      </c>
      <c r="R40" s="8">
        <f t="shared" si="10"/>
        <v>0</v>
      </c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</row>
    <row r="41" spans="1:30" s="9" customFormat="1" ht="12.75">
      <c r="A41" s="72"/>
      <c r="B41" s="75" t="s">
        <v>49</v>
      </c>
      <c r="C41" s="25"/>
      <c r="D41" s="24" t="s">
        <v>11</v>
      </c>
      <c r="E41" s="7">
        <f>E29+E17</f>
        <v>37676158.92000001</v>
      </c>
      <c r="F41" s="7">
        <f aca="true" t="shared" si="11" ref="F41:N41">F29+F17</f>
        <v>12480779.199999997</v>
      </c>
      <c r="G41" s="7">
        <f>G29+G17</f>
        <v>14236612.500000002</v>
      </c>
      <c r="H41" s="7">
        <f t="shared" si="11"/>
        <v>5495821.699999999</v>
      </c>
      <c r="I41" s="7">
        <f t="shared" si="11"/>
        <v>33075.1</v>
      </c>
      <c r="J41" s="7">
        <f t="shared" si="11"/>
        <v>33075.1</v>
      </c>
      <c r="K41" s="7">
        <f t="shared" si="11"/>
        <v>21826481.799999997</v>
      </c>
      <c r="L41" s="7">
        <f t="shared" si="11"/>
        <v>5371892.9</v>
      </c>
      <c r="M41" s="7">
        <f t="shared" si="11"/>
        <v>1579989.52</v>
      </c>
      <c r="N41" s="7">
        <f t="shared" si="11"/>
        <v>1579989.5</v>
      </c>
      <c r="O41" s="42"/>
      <c r="P41" s="43"/>
      <c r="Q41" s="8">
        <f t="shared" si="10"/>
        <v>36096169.4</v>
      </c>
      <c r="R41" s="8">
        <f t="shared" si="10"/>
        <v>10900789.7</v>
      </c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</row>
    <row r="42" spans="1:30" s="9" customFormat="1" ht="12.75">
      <c r="A42" s="73"/>
      <c r="B42" s="76"/>
      <c r="C42" s="26"/>
      <c r="D42" s="24" t="s">
        <v>13</v>
      </c>
      <c r="E42" s="7">
        <f>E30+E18</f>
        <v>2905361.4</v>
      </c>
      <c r="F42" s="7">
        <f aca="true" t="shared" si="12" ref="F42:N42">F30+F18</f>
        <v>2905361.4</v>
      </c>
      <c r="G42" s="7">
        <f>G30+G18</f>
        <v>993014.3999999998</v>
      </c>
      <c r="H42" s="7">
        <f t="shared" si="12"/>
        <v>993014.3999999998</v>
      </c>
      <c r="I42" s="7">
        <f t="shared" si="12"/>
        <v>33075.1</v>
      </c>
      <c r="J42" s="7">
        <f t="shared" si="12"/>
        <v>33075.1</v>
      </c>
      <c r="K42" s="7">
        <f t="shared" si="12"/>
        <v>1496442.5</v>
      </c>
      <c r="L42" s="7">
        <f t="shared" si="12"/>
        <v>1496442.5</v>
      </c>
      <c r="M42" s="7">
        <f t="shared" si="12"/>
        <v>382829.39999999997</v>
      </c>
      <c r="N42" s="7">
        <f t="shared" si="12"/>
        <v>382829.39999999997</v>
      </c>
      <c r="O42" s="44"/>
      <c r="P42" s="45"/>
      <c r="Q42" s="8">
        <f t="shared" si="10"/>
        <v>2522532</v>
      </c>
      <c r="R42" s="8">
        <f t="shared" si="10"/>
        <v>2522532</v>
      </c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</row>
    <row r="43" spans="1:30" s="9" customFormat="1" ht="12.75">
      <c r="A43" s="73"/>
      <c r="B43" s="76"/>
      <c r="C43" s="26"/>
      <c r="D43" s="24" t="s">
        <v>14</v>
      </c>
      <c r="E43" s="7">
        <f aca="true" t="shared" si="13" ref="E43:E52">E31+E19</f>
        <v>3529983.1199999996</v>
      </c>
      <c r="F43" s="7">
        <f aca="true" t="shared" si="14" ref="F43:N43">F31+F19</f>
        <v>3129744.4</v>
      </c>
      <c r="G43" s="7">
        <f t="shared" si="14"/>
        <v>1283534.2</v>
      </c>
      <c r="H43" s="1">
        <f t="shared" si="14"/>
        <v>1104929.1</v>
      </c>
      <c r="I43" s="7">
        <f t="shared" si="14"/>
        <v>0</v>
      </c>
      <c r="J43" s="7">
        <f t="shared" si="14"/>
        <v>0</v>
      </c>
      <c r="K43" s="7">
        <f t="shared" si="14"/>
        <v>1826581.8</v>
      </c>
      <c r="L43" s="7">
        <f t="shared" si="14"/>
        <v>1604948.2000000002</v>
      </c>
      <c r="M43" s="7">
        <f t="shared" si="14"/>
        <v>419867.12</v>
      </c>
      <c r="N43" s="7">
        <f t="shared" si="14"/>
        <v>419867.10000000003</v>
      </c>
      <c r="O43" s="44"/>
      <c r="P43" s="45"/>
      <c r="Q43" s="8">
        <f t="shared" si="10"/>
        <v>3110116</v>
      </c>
      <c r="R43" s="8">
        <f t="shared" si="10"/>
        <v>2709877.3000000003</v>
      </c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</row>
    <row r="44" spans="1:30" s="9" customFormat="1" ht="12.75">
      <c r="A44" s="73"/>
      <c r="B44" s="76"/>
      <c r="C44" s="26"/>
      <c r="D44" s="24" t="s">
        <v>15</v>
      </c>
      <c r="E44" s="7">
        <f t="shared" si="13"/>
        <v>3560886.8</v>
      </c>
      <c r="F44" s="7">
        <f aca="true" t="shared" si="15" ref="F44:N44">F32+F20</f>
        <v>2657439.8</v>
      </c>
      <c r="G44" s="7">
        <f>G32+G20</f>
        <v>1245399.1</v>
      </c>
      <c r="H44" s="7">
        <f t="shared" si="15"/>
        <v>1133542.2</v>
      </c>
      <c r="I44" s="7">
        <f t="shared" si="15"/>
        <v>0</v>
      </c>
      <c r="J44" s="7">
        <f t="shared" si="15"/>
        <v>0</v>
      </c>
      <c r="K44" s="7">
        <f t="shared" si="15"/>
        <v>1926841.2000000002</v>
      </c>
      <c r="L44" s="7">
        <f t="shared" si="15"/>
        <v>1135251.1</v>
      </c>
      <c r="M44" s="7">
        <f t="shared" si="15"/>
        <v>388646.5</v>
      </c>
      <c r="N44" s="7">
        <f t="shared" si="15"/>
        <v>388646.5</v>
      </c>
      <c r="O44" s="44"/>
      <c r="P44" s="45"/>
      <c r="Q44" s="8">
        <f t="shared" si="10"/>
        <v>3172240.3000000003</v>
      </c>
      <c r="R44" s="8">
        <f t="shared" si="10"/>
        <v>2268793.3</v>
      </c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</row>
    <row r="45" spans="1:30" s="9" customFormat="1" ht="12.75">
      <c r="A45" s="73"/>
      <c r="B45" s="76"/>
      <c r="C45" s="26"/>
      <c r="D45" s="24" t="s">
        <v>68</v>
      </c>
      <c r="E45" s="7">
        <f t="shared" si="13"/>
        <v>3703183.1999999997</v>
      </c>
      <c r="F45" s="7">
        <f aca="true" t="shared" si="16" ref="F45:N45">F33+F21</f>
        <v>2656065.5999999996</v>
      </c>
      <c r="G45" s="7">
        <f t="shared" si="16"/>
        <v>1242115.7000000002</v>
      </c>
      <c r="H45" s="7">
        <f t="shared" si="16"/>
        <v>1132167.9999999998</v>
      </c>
      <c r="I45" s="7">
        <f t="shared" si="16"/>
        <v>0</v>
      </c>
      <c r="J45" s="7">
        <f t="shared" si="16"/>
        <v>0</v>
      </c>
      <c r="K45" s="7">
        <f t="shared" si="16"/>
        <v>2072421.0000000002</v>
      </c>
      <c r="L45" s="7">
        <f t="shared" si="16"/>
        <v>1135251.1</v>
      </c>
      <c r="M45" s="7">
        <f t="shared" si="16"/>
        <v>388646.5</v>
      </c>
      <c r="N45" s="7">
        <f t="shared" si="16"/>
        <v>388646.5</v>
      </c>
      <c r="O45" s="44"/>
      <c r="P45" s="45"/>
      <c r="Q45" s="8">
        <f aca="true" t="shared" si="17" ref="Q45:R49">G45+K45+I45</f>
        <v>3314536.7</v>
      </c>
      <c r="R45" s="8">
        <f t="shared" si="17"/>
        <v>2267419.0999999996</v>
      </c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</row>
    <row r="46" spans="1:30" s="9" customFormat="1" ht="12.75">
      <c r="A46" s="73"/>
      <c r="B46" s="76"/>
      <c r="C46" s="26"/>
      <c r="D46" s="24" t="s">
        <v>69</v>
      </c>
      <c r="E46" s="7">
        <f t="shared" si="13"/>
        <v>3314143.6</v>
      </c>
      <c r="F46" s="7">
        <f aca="true" t="shared" si="18" ref="F46:N46">F34+F22</f>
        <v>1132167.9999999998</v>
      </c>
      <c r="G46" s="7">
        <f t="shared" si="18"/>
        <v>1242115.7000000002</v>
      </c>
      <c r="H46" s="7">
        <f t="shared" si="18"/>
        <v>1132167.9999999998</v>
      </c>
      <c r="I46" s="7">
        <f t="shared" si="18"/>
        <v>0</v>
      </c>
      <c r="J46" s="7">
        <f t="shared" si="18"/>
        <v>0</v>
      </c>
      <c r="K46" s="7">
        <f t="shared" si="18"/>
        <v>2072027.9000000001</v>
      </c>
      <c r="L46" s="7">
        <f t="shared" si="18"/>
        <v>0</v>
      </c>
      <c r="M46" s="7">
        <f t="shared" si="18"/>
        <v>0</v>
      </c>
      <c r="N46" s="7">
        <f t="shared" si="18"/>
        <v>0</v>
      </c>
      <c r="O46" s="44"/>
      <c r="P46" s="45"/>
      <c r="Q46" s="8">
        <f t="shared" si="17"/>
        <v>3314143.6000000006</v>
      </c>
      <c r="R46" s="8">
        <f t="shared" si="17"/>
        <v>1132167.9999999998</v>
      </c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</row>
    <row r="47" spans="1:30" s="9" customFormat="1" ht="12.75">
      <c r="A47" s="73"/>
      <c r="B47" s="76"/>
      <c r="C47" s="26"/>
      <c r="D47" s="24" t="s">
        <v>70</v>
      </c>
      <c r="E47" s="7">
        <f t="shared" si="13"/>
        <v>3443766.8000000003</v>
      </c>
      <c r="F47" s="7">
        <f aca="true" t="shared" si="19" ref="F47:N47">F35+F23</f>
        <v>0</v>
      </c>
      <c r="G47" s="7">
        <f t="shared" si="19"/>
        <v>1371738.9</v>
      </c>
      <c r="H47" s="7">
        <f t="shared" si="19"/>
        <v>0</v>
      </c>
      <c r="I47" s="7">
        <f t="shared" si="19"/>
        <v>0</v>
      </c>
      <c r="J47" s="7">
        <f t="shared" si="19"/>
        <v>0</v>
      </c>
      <c r="K47" s="7">
        <f t="shared" si="19"/>
        <v>2072027.9000000001</v>
      </c>
      <c r="L47" s="7">
        <f t="shared" si="19"/>
        <v>0</v>
      </c>
      <c r="M47" s="7">
        <f t="shared" si="19"/>
        <v>0</v>
      </c>
      <c r="N47" s="7">
        <f t="shared" si="19"/>
        <v>0</v>
      </c>
      <c r="O47" s="44"/>
      <c r="P47" s="45"/>
      <c r="Q47" s="8">
        <f t="shared" si="17"/>
        <v>3443766.8</v>
      </c>
      <c r="R47" s="8">
        <f t="shared" si="17"/>
        <v>0</v>
      </c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</row>
    <row r="48" spans="1:30" s="9" customFormat="1" ht="12.75">
      <c r="A48" s="73"/>
      <c r="B48" s="76"/>
      <c r="C48" s="26"/>
      <c r="D48" s="24" t="s">
        <v>78</v>
      </c>
      <c r="E48" s="7">
        <f t="shared" si="13"/>
        <v>3443766.8000000003</v>
      </c>
      <c r="F48" s="7">
        <f aca="true" t="shared" si="20" ref="F48:N48">F36+F24</f>
        <v>0</v>
      </c>
      <c r="G48" s="7">
        <f t="shared" si="20"/>
        <v>1371738.9</v>
      </c>
      <c r="H48" s="7">
        <f t="shared" si="20"/>
        <v>0</v>
      </c>
      <c r="I48" s="7">
        <f t="shared" si="20"/>
        <v>0</v>
      </c>
      <c r="J48" s="7">
        <f t="shared" si="20"/>
        <v>0</v>
      </c>
      <c r="K48" s="7">
        <f t="shared" si="20"/>
        <v>2072027.9000000001</v>
      </c>
      <c r="L48" s="7">
        <f t="shared" si="20"/>
        <v>0</v>
      </c>
      <c r="M48" s="7">
        <f t="shared" si="20"/>
        <v>0</v>
      </c>
      <c r="N48" s="7">
        <f t="shared" si="20"/>
        <v>0</v>
      </c>
      <c r="O48" s="44"/>
      <c r="P48" s="45"/>
      <c r="Q48" s="8">
        <f t="shared" si="17"/>
        <v>3443766.8</v>
      </c>
      <c r="R48" s="8">
        <f t="shared" si="17"/>
        <v>0</v>
      </c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</row>
    <row r="49" spans="1:30" s="9" customFormat="1" ht="12.75">
      <c r="A49" s="73"/>
      <c r="B49" s="76"/>
      <c r="C49" s="26"/>
      <c r="D49" s="24" t="s">
        <v>79</v>
      </c>
      <c r="E49" s="7">
        <f t="shared" si="13"/>
        <v>3443766.8000000003</v>
      </c>
      <c r="F49" s="7">
        <f aca="true" t="shared" si="21" ref="F49:N49">F37+F25</f>
        <v>0</v>
      </c>
      <c r="G49" s="7">
        <f t="shared" si="21"/>
        <v>1371738.9</v>
      </c>
      <c r="H49" s="7">
        <f t="shared" si="21"/>
        <v>0</v>
      </c>
      <c r="I49" s="7">
        <f t="shared" si="21"/>
        <v>0</v>
      </c>
      <c r="J49" s="7">
        <f t="shared" si="21"/>
        <v>0</v>
      </c>
      <c r="K49" s="7">
        <f t="shared" si="21"/>
        <v>2072027.9000000001</v>
      </c>
      <c r="L49" s="7">
        <f t="shared" si="21"/>
        <v>0</v>
      </c>
      <c r="M49" s="7">
        <f t="shared" si="21"/>
        <v>0</v>
      </c>
      <c r="N49" s="7">
        <f t="shared" si="21"/>
        <v>0</v>
      </c>
      <c r="O49" s="44"/>
      <c r="P49" s="45"/>
      <c r="Q49" s="8">
        <f t="shared" si="17"/>
        <v>3443766.8</v>
      </c>
      <c r="R49" s="8">
        <f t="shared" si="17"/>
        <v>0</v>
      </c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</row>
    <row r="50" spans="1:30" s="9" customFormat="1" ht="12.75">
      <c r="A50" s="73"/>
      <c r="B50" s="76"/>
      <c r="C50" s="26"/>
      <c r="D50" s="24" t="s">
        <v>80</v>
      </c>
      <c r="E50" s="7">
        <f t="shared" si="13"/>
        <v>3443766.8000000003</v>
      </c>
      <c r="F50" s="7">
        <f aca="true" t="shared" si="22" ref="F50:N50">F38+F26</f>
        <v>0</v>
      </c>
      <c r="G50" s="7">
        <f t="shared" si="22"/>
        <v>1371738.9</v>
      </c>
      <c r="H50" s="7">
        <f t="shared" si="22"/>
        <v>0</v>
      </c>
      <c r="I50" s="7">
        <f t="shared" si="22"/>
        <v>0</v>
      </c>
      <c r="J50" s="7">
        <f t="shared" si="22"/>
        <v>0</v>
      </c>
      <c r="K50" s="7">
        <f t="shared" si="22"/>
        <v>2072027.9000000001</v>
      </c>
      <c r="L50" s="7">
        <f t="shared" si="22"/>
        <v>0</v>
      </c>
      <c r="M50" s="7">
        <f t="shared" si="22"/>
        <v>0</v>
      </c>
      <c r="N50" s="7">
        <f t="shared" si="22"/>
        <v>0</v>
      </c>
      <c r="O50" s="44"/>
      <c r="P50" s="45"/>
      <c r="Q50" s="8">
        <f aca="true" t="shared" si="23" ref="Q50:Q58">G50+K50+I50</f>
        <v>3443766.8</v>
      </c>
      <c r="R50" s="8">
        <f aca="true" t="shared" si="24" ref="R50:R58">H50+L50+J50</f>
        <v>0</v>
      </c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</row>
    <row r="51" spans="1:30" s="9" customFormat="1" ht="12.75">
      <c r="A51" s="73"/>
      <c r="B51" s="76"/>
      <c r="C51" s="26"/>
      <c r="D51" s="24" t="s">
        <v>81</v>
      </c>
      <c r="E51" s="7">
        <f t="shared" si="13"/>
        <v>3443766.8000000003</v>
      </c>
      <c r="F51" s="7">
        <f aca="true" t="shared" si="25" ref="F51:N51">F39+F27</f>
        <v>0</v>
      </c>
      <c r="G51" s="7">
        <f t="shared" si="25"/>
        <v>1371738.9</v>
      </c>
      <c r="H51" s="7">
        <f t="shared" si="25"/>
        <v>0</v>
      </c>
      <c r="I51" s="7">
        <f t="shared" si="25"/>
        <v>0</v>
      </c>
      <c r="J51" s="7">
        <f t="shared" si="25"/>
        <v>0</v>
      </c>
      <c r="K51" s="7">
        <f t="shared" si="25"/>
        <v>2072027.9000000001</v>
      </c>
      <c r="L51" s="7">
        <f t="shared" si="25"/>
        <v>0</v>
      </c>
      <c r="M51" s="7">
        <f t="shared" si="25"/>
        <v>0</v>
      </c>
      <c r="N51" s="7">
        <f t="shared" si="25"/>
        <v>0</v>
      </c>
      <c r="O51" s="44"/>
      <c r="P51" s="45"/>
      <c r="Q51" s="8">
        <f t="shared" si="23"/>
        <v>3443766.8</v>
      </c>
      <c r="R51" s="8">
        <f t="shared" si="24"/>
        <v>0</v>
      </c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</row>
    <row r="52" spans="1:30" s="9" customFormat="1" ht="12.75">
      <c r="A52" s="74"/>
      <c r="B52" s="77"/>
      <c r="C52" s="27"/>
      <c r="D52" s="24" t="s">
        <v>82</v>
      </c>
      <c r="E52" s="7">
        <f t="shared" si="13"/>
        <v>3443766.8000000003</v>
      </c>
      <c r="F52" s="7">
        <f aca="true" t="shared" si="26" ref="F52:N52">F40+F28</f>
        <v>0</v>
      </c>
      <c r="G52" s="7">
        <f t="shared" si="26"/>
        <v>1371738.9</v>
      </c>
      <c r="H52" s="7">
        <f t="shared" si="26"/>
        <v>0</v>
      </c>
      <c r="I52" s="7">
        <f t="shared" si="26"/>
        <v>0</v>
      </c>
      <c r="J52" s="7">
        <f t="shared" si="26"/>
        <v>0</v>
      </c>
      <c r="K52" s="7">
        <f t="shared" si="26"/>
        <v>2072027.9000000001</v>
      </c>
      <c r="L52" s="7">
        <f t="shared" si="26"/>
        <v>0</v>
      </c>
      <c r="M52" s="7">
        <f t="shared" si="26"/>
        <v>0</v>
      </c>
      <c r="N52" s="7">
        <f t="shared" si="26"/>
        <v>0</v>
      </c>
      <c r="O52" s="46"/>
      <c r="P52" s="47"/>
      <c r="Q52" s="8">
        <f t="shared" si="23"/>
        <v>3443766.8</v>
      </c>
      <c r="R52" s="8">
        <f t="shared" si="24"/>
        <v>0</v>
      </c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</row>
    <row r="53" spans="1:19" ht="15">
      <c r="A53" s="23" t="s">
        <v>23</v>
      </c>
      <c r="B53" s="67" t="s">
        <v>43</v>
      </c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1"/>
      <c r="O53" s="78"/>
      <c r="P53" s="78"/>
      <c r="Q53" s="8">
        <f t="shared" si="23"/>
        <v>0</v>
      </c>
      <c r="R53" s="8">
        <f t="shared" si="24"/>
        <v>0</v>
      </c>
      <c r="S53" s="8"/>
    </row>
    <row r="54" spans="1:19" ht="15">
      <c r="A54" s="28"/>
      <c r="B54" s="67" t="s">
        <v>97</v>
      </c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1"/>
      <c r="O54" s="70"/>
      <c r="P54" s="71"/>
      <c r="Q54" s="8">
        <f t="shared" si="23"/>
        <v>0</v>
      </c>
      <c r="R54" s="8">
        <f t="shared" si="24"/>
        <v>0</v>
      </c>
      <c r="S54" s="8"/>
    </row>
    <row r="55" spans="1:28" s="9" customFormat="1" ht="12.75" customHeight="1">
      <c r="A55" s="61" t="s">
        <v>32</v>
      </c>
      <c r="B55" s="64" t="s">
        <v>50</v>
      </c>
      <c r="C55" s="30"/>
      <c r="D55" s="15" t="s">
        <v>11</v>
      </c>
      <c r="E55" s="7">
        <f>SUM(E56:E66)</f>
        <v>36777808.90233</v>
      </c>
      <c r="F55" s="7">
        <f>SUM(F56:F66)</f>
        <v>10389719.402329998</v>
      </c>
      <c r="G55" s="7">
        <f aca="true" t="shared" si="27" ref="G55:N55">SUM(G56:G66)</f>
        <v>4926785.200000001</v>
      </c>
      <c r="H55" s="7">
        <f t="shared" si="27"/>
        <v>1700775.7000000002</v>
      </c>
      <c r="I55" s="7">
        <f t="shared" si="27"/>
        <v>0</v>
      </c>
      <c r="J55" s="7">
        <f t="shared" si="27"/>
        <v>0</v>
      </c>
      <c r="K55" s="7">
        <f t="shared" si="27"/>
        <v>31822850.902329996</v>
      </c>
      <c r="L55" s="7">
        <f t="shared" si="27"/>
        <v>8660770.902329998</v>
      </c>
      <c r="M55" s="7">
        <f t="shared" si="27"/>
        <v>28172.8</v>
      </c>
      <c r="N55" s="7">
        <f t="shared" si="27"/>
        <v>28172.8</v>
      </c>
      <c r="O55" s="51" t="s">
        <v>12</v>
      </c>
      <c r="P55" s="52"/>
      <c r="Q55" s="8">
        <f t="shared" si="23"/>
        <v>36749636.10233</v>
      </c>
      <c r="R55" s="8">
        <f t="shared" si="24"/>
        <v>10361546.60233</v>
      </c>
      <c r="S55" s="8"/>
      <c r="T55" s="8"/>
      <c r="U55" s="8"/>
      <c r="V55" s="8"/>
      <c r="W55" s="8"/>
      <c r="X55" s="8"/>
      <c r="Y55" s="8"/>
      <c r="Z55" s="8"/>
      <c r="AA55" s="8"/>
      <c r="AB55" s="8"/>
    </row>
    <row r="56" spans="1:28" s="9" customFormat="1" ht="12.75">
      <c r="A56" s="62"/>
      <c r="B56" s="65"/>
      <c r="C56" s="31"/>
      <c r="D56" s="15" t="s">
        <v>13</v>
      </c>
      <c r="E56" s="7">
        <f>G56+I56+K56+M56</f>
        <v>2565938.70233</v>
      </c>
      <c r="F56" s="7">
        <f>H56+J56+L56+N56</f>
        <v>2565938.70233</v>
      </c>
      <c r="G56" s="1">
        <v>307080.10000000003</v>
      </c>
      <c r="H56" s="1">
        <v>307080.10000000003</v>
      </c>
      <c r="I56" s="1">
        <v>0</v>
      </c>
      <c r="J56" s="1">
        <v>0</v>
      </c>
      <c r="K56" s="1">
        <v>2252957.80233</v>
      </c>
      <c r="L56" s="1">
        <v>2252957.80233</v>
      </c>
      <c r="M56" s="1">
        <v>5900.8</v>
      </c>
      <c r="N56" s="1">
        <v>5900.8</v>
      </c>
      <c r="O56" s="53"/>
      <c r="P56" s="54"/>
      <c r="Q56" s="8">
        <f t="shared" si="23"/>
        <v>2560037.90233</v>
      </c>
      <c r="R56" s="8">
        <f t="shared" si="24"/>
        <v>2560037.90233</v>
      </c>
      <c r="S56" s="8"/>
      <c r="T56" s="8"/>
      <c r="U56" s="8"/>
      <c r="V56" s="8"/>
      <c r="W56" s="8"/>
      <c r="X56" s="8"/>
      <c r="Y56" s="8"/>
      <c r="Z56" s="8"/>
      <c r="AA56" s="8"/>
      <c r="AB56" s="8"/>
    </row>
    <row r="57" spans="1:28" s="9" customFormat="1" ht="12.75">
      <c r="A57" s="62"/>
      <c r="B57" s="65"/>
      <c r="C57" s="31"/>
      <c r="D57" s="15" t="s">
        <v>14</v>
      </c>
      <c r="E57" s="7">
        <f aca="true" t="shared" si="28" ref="E57:E66">G57+I57+K57+M57</f>
        <v>3097172.1000000006</v>
      </c>
      <c r="F57" s="7">
        <f aca="true" t="shared" si="29" ref="F57:F66">H57+J57+L57+N57</f>
        <v>2814167.3000000003</v>
      </c>
      <c r="G57" s="1">
        <v>484592.7</v>
      </c>
      <c r="H57" s="1">
        <v>339389.60000000003</v>
      </c>
      <c r="I57" s="1">
        <v>0</v>
      </c>
      <c r="J57" s="1">
        <v>0</v>
      </c>
      <c r="K57" s="1">
        <v>2604161.4000000004</v>
      </c>
      <c r="L57" s="1">
        <v>2466359.7</v>
      </c>
      <c r="M57" s="1">
        <v>8418</v>
      </c>
      <c r="N57" s="1">
        <v>8418</v>
      </c>
      <c r="O57" s="53"/>
      <c r="P57" s="54"/>
      <c r="Q57" s="8">
        <f t="shared" si="23"/>
        <v>3088754.1000000006</v>
      </c>
      <c r="R57" s="8">
        <f t="shared" si="24"/>
        <v>2805749.3000000003</v>
      </c>
      <c r="S57" s="8"/>
      <c r="T57" s="8"/>
      <c r="U57" s="8"/>
      <c r="V57" s="8"/>
      <c r="W57" s="8"/>
      <c r="X57" s="8"/>
      <c r="Y57" s="8"/>
      <c r="Z57" s="8"/>
      <c r="AA57" s="8"/>
      <c r="AB57" s="8"/>
    </row>
    <row r="58" spans="1:28" s="9" customFormat="1" ht="12.75">
      <c r="A58" s="62"/>
      <c r="B58" s="65"/>
      <c r="C58" s="31"/>
      <c r="D58" s="15" t="s">
        <v>15</v>
      </c>
      <c r="E58" s="7">
        <f t="shared" si="28"/>
        <v>3206141.1000000006</v>
      </c>
      <c r="F58" s="7">
        <f t="shared" si="29"/>
        <v>2351070.4999999995</v>
      </c>
      <c r="G58" s="1">
        <v>397785.4</v>
      </c>
      <c r="H58" s="1">
        <v>373416.80000000005</v>
      </c>
      <c r="I58" s="1">
        <v>0</v>
      </c>
      <c r="J58" s="1">
        <v>0</v>
      </c>
      <c r="K58" s="1">
        <v>2801428.7000000007</v>
      </c>
      <c r="L58" s="1">
        <v>1970726.6999999995</v>
      </c>
      <c r="M58" s="1">
        <v>6927</v>
      </c>
      <c r="N58" s="1">
        <v>6927</v>
      </c>
      <c r="O58" s="53"/>
      <c r="P58" s="54"/>
      <c r="Q58" s="8">
        <f t="shared" si="23"/>
        <v>3199214.1000000006</v>
      </c>
      <c r="R58" s="8">
        <f t="shared" si="24"/>
        <v>2344143.4999999995</v>
      </c>
      <c r="S58" s="8"/>
      <c r="T58" s="8"/>
      <c r="U58" s="8"/>
      <c r="V58" s="8"/>
      <c r="W58" s="8"/>
      <c r="X58" s="8"/>
      <c r="Y58" s="8"/>
      <c r="Z58" s="8"/>
      <c r="AA58" s="8"/>
      <c r="AB58" s="8"/>
    </row>
    <row r="59" spans="1:28" s="9" customFormat="1" ht="12.75">
      <c r="A59" s="62"/>
      <c r="B59" s="65"/>
      <c r="C59" s="31"/>
      <c r="D59" s="15" t="s">
        <v>68</v>
      </c>
      <c r="E59" s="7">
        <f t="shared" si="28"/>
        <v>3425296.4</v>
      </c>
      <c r="F59" s="7">
        <f t="shared" si="29"/>
        <v>2318098.2999999993</v>
      </c>
      <c r="G59" s="1">
        <v>397785.4</v>
      </c>
      <c r="H59" s="1">
        <v>340444.60000000003</v>
      </c>
      <c r="I59" s="1">
        <v>0</v>
      </c>
      <c r="J59" s="1">
        <v>0</v>
      </c>
      <c r="K59" s="1">
        <v>3020584</v>
      </c>
      <c r="L59" s="1">
        <v>1970726.6999999995</v>
      </c>
      <c r="M59" s="1">
        <v>6927</v>
      </c>
      <c r="N59" s="1">
        <v>6927</v>
      </c>
      <c r="O59" s="53"/>
      <c r="P59" s="54"/>
      <c r="Q59" s="8">
        <f aca="true" t="shared" si="30" ref="Q59:R63">G59+K59+I59</f>
        <v>3418369.4</v>
      </c>
      <c r="R59" s="8">
        <f t="shared" si="30"/>
        <v>2311171.2999999993</v>
      </c>
      <c r="S59" s="8"/>
      <c r="T59" s="8"/>
      <c r="U59" s="8"/>
      <c r="V59" s="8"/>
      <c r="W59" s="8"/>
      <c r="X59" s="8"/>
      <c r="Y59" s="8"/>
      <c r="Z59" s="8"/>
      <c r="AA59" s="8"/>
      <c r="AB59" s="8"/>
    </row>
    <row r="60" spans="1:28" s="9" customFormat="1" ht="12.75">
      <c r="A60" s="62"/>
      <c r="B60" s="65"/>
      <c r="C60" s="31"/>
      <c r="D60" s="15" t="s">
        <v>69</v>
      </c>
      <c r="E60" s="7">
        <f t="shared" si="28"/>
        <v>3417062</v>
      </c>
      <c r="F60" s="7">
        <f t="shared" si="29"/>
        <v>340444.60000000003</v>
      </c>
      <c r="G60" s="1">
        <v>397785.4</v>
      </c>
      <c r="H60" s="1">
        <v>340444.60000000003</v>
      </c>
      <c r="I60" s="1">
        <v>0</v>
      </c>
      <c r="J60" s="1">
        <v>0</v>
      </c>
      <c r="K60" s="1">
        <v>3019276.6</v>
      </c>
      <c r="L60" s="1">
        <v>0</v>
      </c>
      <c r="M60" s="1">
        <v>0</v>
      </c>
      <c r="N60" s="1">
        <v>0</v>
      </c>
      <c r="O60" s="53"/>
      <c r="P60" s="54"/>
      <c r="Q60" s="8">
        <f t="shared" si="30"/>
        <v>3417062</v>
      </c>
      <c r="R60" s="8">
        <f t="shared" si="30"/>
        <v>340444.60000000003</v>
      </c>
      <c r="S60" s="8"/>
      <c r="T60" s="8"/>
      <c r="U60" s="8"/>
      <c r="V60" s="8"/>
      <c r="W60" s="8"/>
      <c r="X60" s="8"/>
      <c r="Y60" s="8"/>
      <c r="Z60" s="8"/>
      <c r="AA60" s="8"/>
      <c r="AB60" s="8"/>
    </row>
    <row r="61" spans="1:28" s="9" customFormat="1" ht="12.75">
      <c r="A61" s="62"/>
      <c r="B61" s="65"/>
      <c r="C61" s="31"/>
      <c r="D61" s="15" t="s">
        <v>70</v>
      </c>
      <c r="E61" s="7">
        <f t="shared" si="28"/>
        <v>3511033.0999999996</v>
      </c>
      <c r="F61" s="7">
        <f t="shared" si="29"/>
        <v>0</v>
      </c>
      <c r="G61" s="1">
        <v>490292.69999999995</v>
      </c>
      <c r="H61" s="1">
        <v>0</v>
      </c>
      <c r="I61" s="1">
        <v>0</v>
      </c>
      <c r="J61" s="1">
        <v>0</v>
      </c>
      <c r="K61" s="1">
        <v>3020740.4</v>
      </c>
      <c r="L61" s="1">
        <v>0</v>
      </c>
      <c r="M61" s="1">
        <v>0</v>
      </c>
      <c r="N61" s="1">
        <v>0</v>
      </c>
      <c r="O61" s="53"/>
      <c r="P61" s="54"/>
      <c r="Q61" s="8">
        <f t="shared" si="30"/>
        <v>3511033.0999999996</v>
      </c>
      <c r="R61" s="8">
        <f t="shared" si="30"/>
        <v>0</v>
      </c>
      <c r="S61" s="8"/>
      <c r="T61" s="8"/>
      <c r="U61" s="8"/>
      <c r="V61" s="8"/>
      <c r="W61" s="8"/>
      <c r="X61" s="8"/>
      <c r="Y61" s="8"/>
      <c r="Z61" s="8"/>
      <c r="AA61" s="8"/>
      <c r="AB61" s="8"/>
    </row>
    <row r="62" spans="1:28" s="9" customFormat="1" ht="12.75">
      <c r="A62" s="62"/>
      <c r="B62" s="65"/>
      <c r="C62" s="31"/>
      <c r="D62" s="15" t="s">
        <v>78</v>
      </c>
      <c r="E62" s="7">
        <f t="shared" si="28"/>
        <v>3511033.0999999996</v>
      </c>
      <c r="F62" s="7">
        <f t="shared" si="29"/>
        <v>0</v>
      </c>
      <c r="G62" s="1">
        <v>490292.69999999995</v>
      </c>
      <c r="H62" s="1">
        <v>0</v>
      </c>
      <c r="I62" s="1">
        <v>0</v>
      </c>
      <c r="J62" s="1">
        <v>0</v>
      </c>
      <c r="K62" s="1">
        <v>3020740.4</v>
      </c>
      <c r="L62" s="1">
        <v>0</v>
      </c>
      <c r="M62" s="1">
        <v>0</v>
      </c>
      <c r="N62" s="1">
        <v>0</v>
      </c>
      <c r="O62" s="53"/>
      <c r="P62" s="54"/>
      <c r="Q62" s="8">
        <f t="shared" si="30"/>
        <v>3511033.0999999996</v>
      </c>
      <c r="R62" s="8">
        <f t="shared" si="30"/>
        <v>0</v>
      </c>
      <c r="S62" s="8"/>
      <c r="T62" s="8"/>
      <c r="U62" s="8"/>
      <c r="V62" s="8"/>
      <c r="W62" s="8"/>
      <c r="X62" s="8"/>
      <c r="Y62" s="8"/>
      <c r="Z62" s="8"/>
      <c r="AA62" s="8"/>
      <c r="AB62" s="8"/>
    </row>
    <row r="63" spans="1:28" s="9" customFormat="1" ht="12.75">
      <c r="A63" s="62"/>
      <c r="B63" s="65"/>
      <c r="C63" s="31"/>
      <c r="D63" s="15" t="s">
        <v>79</v>
      </c>
      <c r="E63" s="7">
        <f t="shared" si="28"/>
        <v>3511033.0999999996</v>
      </c>
      <c r="F63" s="7">
        <f t="shared" si="29"/>
        <v>0</v>
      </c>
      <c r="G63" s="1">
        <v>490292.69999999995</v>
      </c>
      <c r="H63" s="1">
        <v>0</v>
      </c>
      <c r="I63" s="1">
        <v>0</v>
      </c>
      <c r="J63" s="1">
        <v>0</v>
      </c>
      <c r="K63" s="1">
        <v>3020740.4</v>
      </c>
      <c r="L63" s="1">
        <v>0</v>
      </c>
      <c r="M63" s="1">
        <v>0</v>
      </c>
      <c r="N63" s="1">
        <v>0</v>
      </c>
      <c r="O63" s="53"/>
      <c r="P63" s="54"/>
      <c r="Q63" s="8">
        <f t="shared" si="30"/>
        <v>3511033.0999999996</v>
      </c>
      <c r="R63" s="8">
        <f t="shared" si="30"/>
        <v>0</v>
      </c>
      <c r="S63" s="8"/>
      <c r="T63" s="8"/>
      <c r="U63" s="8"/>
      <c r="V63" s="8"/>
      <c r="W63" s="8"/>
      <c r="X63" s="8"/>
      <c r="Y63" s="8"/>
      <c r="Z63" s="8"/>
      <c r="AA63" s="8"/>
      <c r="AB63" s="8"/>
    </row>
    <row r="64" spans="1:28" s="9" customFormat="1" ht="12.75">
      <c r="A64" s="62"/>
      <c r="B64" s="65"/>
      <c r="C64" s="31"/>
      <c r="D64" s="15" t="s">
        <v>80</v>
      </c>
      <c r="E64" s="7">
        <f t="shared" si="28"/>
        <v>3511033.0999999996</v>
      </c>
      <c r="F64" s="7">
        <f t="shared" si="29"/>
        <v>0</v>
      </c>
      <c r="G64" s="1">
        <v>490292.69999999995</v>
      </c>
      <c r="H64" s="1">
        <v>0</v>
      </c>
      <c r="I64" s="1">
        <v>0</v>
      </c>
      <c r="J64" s="1">
        <v>0</v>
      </c>
      <c r="K64" s="1">
        <v>3020740.4</v>
      </c>
      <c r="L64" s="1">
        <v>0</v>
      </c>
      <c r="M64" s="1">
        <v>0</v>
      </c>
      <c r="N64" s="1">
        <v>0</v>
      </c>
      <c r="O64" s="53"/>
      <c r="P64" s="54"/>
      <c r="Q64" s="8">
        <f aca="true" t="shared" si="31" ref="Q64:R70">G64+K64+I64</f>
        <v>3511033.0999999996</v>
      </c>
      <c r="R64" s="8">
        <f t="shared" si="31"/>
        <v>0</v>
      </c>
      <c r="S64" s="8"/>
      <c r="T64" s="8"/>
      <c r="U64" s="8"/>
      <c r="V64" s="8"/>
      <c r="W64" s="8"/>
      <c r="X64" s="8"/>
      <c r="Y64" s="8"/>
      <c r="Z64" s="8"/>
      <c r="AA64" s="8"/>
      <c r="AB64" s="8"/>
    </row>
    <row r="65" spans="1:28" s="9" customFormat="1" ht="12.75">
      <c r="A65" s="62"/>
      <c r="B65" s="65"/>
      <c r="C65" s="31"/>
      <c r="D65" s="15" t="s">
        <v>81</v>
      </c>
      <c r="E65" s="7">
        <f t="shared" si="28"/>
        <v>3511033.0999999996</v>
      </c>
      <c r="F65" s="7">
        <f t="shared" si="29"/>
        <v>0</v>
      </c>
      <c r="G65" s="1">
        <v>490292.69999999995</v>
      </c>
      <c r="H65" s="1">
        <v>0</v>
      </c>
      <c r="I65" s="1">
        <v>0</v>
      </c>
      <c r="J65" s="1">
        <v>0</v>
      </c>
      <c r="K65" s="1">
        <v>3020740.4</v>
      </c>
      <c r="L65" s="1">
        <v>0</v>
      </c>
      <c r="M65" s="1">
        <v>0</v>
      </c>
      <c r="N65" s="1">
        <v>0</v>
      </c>
      <c r="O65" s="53"/>
      <c r="P65" s="54"/>
      <c r="Q65" s="8">
        <f t="shared" si="31"/>
        <v>3511033.0999999996</v>
      </c>
      <c r="R65" s="8">
        <f t="shared" si="31"/>
        <v>0</v>
      </c>
      <c r="S65" s="8"/>
      <c r="T65" s="8"/>
      <c r="U65" s="8"/>
      <c r="V65" s="8"/>
      <c r="W65" s="8"/>
      <c r="X65" s="8"/>
      <c r="Y65" s="8"/>
      <c r="Z65" s="8"/>
      <c r="AA65" s="8"/>
      <c r="AB65" s="8"/>
    </row>
    <row r="66" spans="1:28" s="9" customFormat="1" ht="12.75">
      <c r="A66" s="63"/>
      <c r="B66" s="66"/>
      <c r="C66" s="32"/>
      <c r="D66" s="15" t="s">
        <v>82</v>
      </c>
      <c r="E66" s="7">
        <f t="shared" si="28"/>
        <v>3511033.0999999996</v>
      </c>
      <c r="F66" s="7">
        <f t="shared" si="29"/>
        <v>0</v>
      </c>
      <c r="G66" s="1">
        <v>490292.69999999995</v>
      </c>
      <c r="H66" s="1">
        <v>0</v>
      </c>
      <c r="I66" s="1">
        <v>0</v>
      </c>
      <c r="J66" s="1">
        <v>0</v>
      </c>
      <c r="K66" s="1">
        <v>3020740.4</v>
      </c>
      <c r="L66" s="1">
        <v>0</v>
      </c>
      <c r="M66" s="1">
        <v>0</v>
      </c>
      <c r="N66" s="1">
        <v>0</v>
      </c>
      <c r="O66" s="55"/>
      <c r="P66" s="56"/>
      <c r="Q66" s="8">
        <f t="shared" si="31"/>
        <v>3511033.0999999996</v>
      </c>
      <c r="R66" s="8">
        <f t="shared" si="31"/>
        <v>0</v>
      </c>
      <c r="S66" s="8"/>
      <c r="T66" s="8"/>
      <c r="U66" s="8"/>
      <c r="V66" s="8"/>
      <c r="W66" s="8"/>
      <c r="X66" s="8"/>
      <c r="Y66" s="8"/>
      <c r="Z66" s="8"/>
      <c r="AA66" s="8"/>
      <c r="AB66" s="8"/>
    </row>
    <row r="67" spans="1:28" s="9" customFormat="1" ht="12.75" customHeight="1">
      <c r="A67" s="61" t="s">
        <v>33</v>
      </c>
      <c r="B67" s="64" t="s">
        <v>71</v>
      </c>
      <c r="C67" s="30"/>
      <c r="D67" s="15" t="s">
        <v>11</v>
      </c>
      <c r="E67" s="7">
        <f>SUM(E68:E78)</f>
        <v>2727158.4000000004</v>
      </c>
      <c r="F67" s="7">
        <f>SUM(F68:F78)</f>
        <v>1355595.49767</v>
      </c>
      <c r="G67" s="7">
        <f aca="true" t="shared" si="32" ref="G67:N67">SUM(G68:G78)</f>
        <v>1169571.8</v>
      </c>
      <c r="H67" s="7">
        <f t="shared" si="32"/>
        <v>443241.6</v>
      </c>
      <c r="I67" s="7">
        <f t="shared" si="32"/>
        <v>0</v>
      </c>
      <c r="J67" s="7">
        <f t="shared" si="32"/>
        <v>0</v>
      </c>
      <c r="K67" s="7">
        <f t="shared" si="32"/>
        <v>1089487.9000000004</v>
      </c>
      <c r="L67" s="7">
        <f t="shared" si="32"/>
        <v>444255.19767</v>
      </c>
      <c r="M67" s="7">
        <f t="shared" si="32"/>
        <v>468098.7</v>
      </c>
      <c r="N67" s="7">
        <f t="shared" si="32"/>
        <v>468098.7</v>
      </c>
      <c r="O67" s="51" t="s">
        <v>12</v>
      </c>
      <c r="P67" s="52"/>
      <c r="Q67" s="8">
        <f t="shared" si="31"/>
        <v>2259059.7</v>
      </c>
      <c r="R67" s="8">
        <f t="shared" si="31"/>
        <v>887496.79767</v>
      </c>
      <c r="S67" s="8"/>
      <c r="T67" s="8"/>
      <c r="U67" s="8"/>
      <c r="V67" s="8"/>
      <c r="W67" s="8"/>
      <c r="X67" s="8"/>
      <c r="Y67" s="8"/>
      <c r="Z67" s="8"/>
      <c r="AA67" s="8"/>
      <c r="AB67" s="8"/>
    </row>
    <row r="68" spans="1:28" s="9" customFormat="1" ht="12.75">
      <c r="A68" s="62"/>
      <c r="B68" s="65"/>
      <c r="C68" s="31"/>
      <c r="D68" s="15" t="s">
        <v>13</v>
      </c>
      <c r="E68" s="7">
        <f>G68+I68+K68+M68</f>
        <v>340384.5</v>
      </c>
      <c r="F68" s="7">
        <f>H68+J68+L68+N68</f>
        <v>340384.49767</v>
      </c>
      <c r="G68" s="1">
        <v>130558.29999999999</v>
      </c>
      <c r="H68" s="1">
        <v>130558.29999999999</v>
      </c>
      <c r="I68" s="1">
        <v>0</v>
      </c>
      <c r="J68" s="1">
        <v>0</v>
      </c>
      <c r="K68" s="1">
        <v>84837.20000000001</v>
      </c>
      <c r="L68" s="1">
        <v>84837.19767000002</v>
      </c>
      <c r="M68" s="1">
        <v>124989</v>
      </c>
      <c r="N68" s="1">
        <v>124989</v>
      </c>
      <c r="O68" s="53"/>
      <c r="P68" s="54"/>
      <c r="Q68" s="8">
        <f t="shared" si="31"/>
        <v>215395.5</v>
      </c>
      <c r="R68" s="8">
        <f t="shared" si="31"/>
        <v>215395.49767</v>
      </c>
      <c r="S68" s="8"/>
      <c r="T68" s="8"/>
      <c r="U68" s="8"/>
      <c r="V68" s="8"/>
      <c r="W68" s="8"/>
      <c r="X68" s="8"/>
      <c r="Y68" s="8"/>
      <c r="Z68" s="8"/>
      <c r="AA68" s="8"/>
      <c r="AB68" s="8"/>
    </row>
    <row r="69" spans="1:28" s="9" customFormat="1" ht="12.75">
      <c r="A69" s="62"/>
      <c r="B69" s="65"/>
      <c r="C69" s="31"/>
      <c r="D69" s="15" t="s">
        <v>14</v>
      </c>
      <c r="E69" s="7">
        <f aca="true" t="shared" si="33" ref="E69:E78">G69+I69+K69+M69</f>
        <v>486100.6</v>
      </c>
      <c r="F69" s="7">
        <f aca="true" t="shared" si="34" ref="F69:F78">H69+J69+L69+N69</f>
        <v>457406</v>
      </c>
      <c r="G69" s="1">
        <v>157108.4</v>
      </c>
      <c r="H69" s="1">
        <v>142122.5</v>
      </c>
      <c r="I69" s="1">
        <v>0</v>
      </c>
      <c r="J69" s="1">
        <v>0</v>
      </c>
      <c r="K69" s="1">
        <v>209094.1</v>
      </c>
      <c r="L69" s="1">
        <v>195385.4</v>
      </c>
      <c r="M69" s="1">
        <v>119898.1</v>
      </c>
      <c r="N69" s="1">
        <v>119898.1</v>
      </c>
      <c r="O69" s="53"/>
      <c r="P69" s="54"/>
      <c r="Q69" s="8">
        <f t="shared" si="31"/>
        <v>366202.5</v>
      </c>
      <c r="R69" s="8">
        <f t="shared" si="31"/>
        <v>337507.9</v>
      </c>
      <c r="S69" s="8"/>
      <c r="T69" s="8"/>
      <c r="U69" s="8"/>
      <c r="V69" s="8"/>
      <c r="W69" s="8"/>
      <c r="X69" s="8"/>
      <c r="Y69" s="8"/>
      <c r="Z69" s="8"/>
      <c r="AA69" s="8"/>
      <c r="AB69" s="8"/>
    </row>
    <row r="70" spans="1:28" s="9" customFormat="1" ht="12.75">
      <c r="A70" s="62"/>
      <c r="B70" s="65"/>
      <c r="C70" s="31"/>
      <c r="D70" s="15" t="s">
        <v>15</v>
      </c>
      <c r="E70" s="7">
        <f t="shared" si="33"/>
        <v>487604.7</v>
      </c>
      <c r="F70" s="7">
        <f t="shared" si="34"/>
        <v>260475.7</v>
      </c>
      <c r="G70" s="1">
        <v>281067.9</v>
      </c>
      <c r="H70" s="1">
        <v>66853.6</v>
      </c>
      <c r="I70" s="1">
        <v>0</v>
      </c>
      <c r="J70" s="1">
        <v>0</v>
      </c>
      <c r="K70" s="1">
        <v>94931</v>
      </c>
      <c r="L70" s="1">
        <v>82016.3</v>
      </c>
      <c r="M70" s="1">
        <v>111605.8</v>
      </c>
      <c r="N70" s="1">
        <v>111605.8</v>
      </c>
      <c r="O70" s="53"/>
      <c r="P70" s="54"/>
      <c r="Q70" s="8">
        <f t="shared" si="31"/>
        <v>375998.9</v>
      </c>
      <c r="R70" s="8">
        <f t="shared" si="31"/>
        <v>148869.90000000002</v>
      </c>
      <c r="S70" s="8"/>
      <c r="T70" s="8"/>
      <c r="U70" s="8"/>
      <c r="V70" s="8"/>
      <c r="W70" s="8"/>
      <c r="X70" s="8"/>
      <c r="Y70" s="8"/>
      <c r="Z70" s="8"/>
      <c r="AA70" s="8"/>
      <c r="AB70" s="8"/>
    </row>
    <row r="71" spans="1:28" s="9" customFormat="1" ht="12.75">
      <c r="A71" s="62"/>
      <c r="B71" s="65"/>
      <c r="C71" s="31"/>
      <c r="D71" s="15" t="s">
        <v>68</v>
      </c>
      <c r="E71" s="7">
        <f t="shared" si="33"/>
        <v>285574.7</v>
      </c>
      <c r="F71" s="7">
        <f t="shared" si="34"/>
        <v>245475.7</v>
      </c>
      <c r="G71" s="1">
        <v>85267.9</v>
      </c>
      <c r="H71" s="1">
        <v>51853.6</v>
      </c>
      <c r="I71" s="1">
        <v>0</v>
      </c>
      <c r="J71" s="1">
        <v>0</v>
      </c>
      <c r="K71" s="1">
        <v>88701</v>
      </c>
      <c r="L71" s="1">
        <v>82016.3</v>
      </c>
      <c r="M71" s="1">
        <v>111605.8</v>
      </c>
      <c r="N71" s="1">
        <v>111605.8</v>
      </c>
      <c r="O71" s="53"/>
      <c r="P71" s="54"/>
      <c r="Q71" s="8">
        <f aca="true" t="shared" si="35" ref="Q71:R75">G71+K71+I71</f>
        <v>173968.9</v>
      </c>
      <c r="R71" s="8">
        <f t="shared" si="35"/>
        <v>133869.9</v>
      </c>
      <c r="S71" s="8"/>
      <c r="T71" s="8"/>
      <c r="U71" s="8"/>
      <c r="V71" s="8"/>
      <c r="W71" s="8"/>
      <c r="X71" s="8"/>
      <c r="Y71" s="8"/>
      <c r="Z71" s="8"/>
      <c r="AA71" s="8"/>
      <c r="AB71" s="8"/>
    </row>
    <row r="72" spans="1:28" s="9" customFormat="1" ht="12.75">
      <c r="A72" s="62"/>
      <c r="B72" s="65"/>
      <c r="C72" s="31"/>
      <c r="D72" s="15" t="s">
        <v>69</v>
      </c>
      <c r="E72" s="7">
        <f t="shared" si="33"/>
        <v>172685.7</v>
      </c>
      <c r="F72" s="7">
        <f t="shared" si="34"/>
        <v>51853.6</v>
      </c>
      <c r="G72" s="1">
        <v>85267.9</v>
      </c>
      <c r="H72" s="1">
        <v>51853.6</v>
      </c>
      <c r="I72" s="1">
        <v>0</v>
      </c>
      <c r="J72" s="1">
        <v>0</v>
      </c>
      <c r="K72" s="1">
        <v>87417.8</v>
      </c>
      <c r="L72" s="1">
        <v>0</v>
      </c>
      <c r="M72" s="1">
        <v>0</v>
      </c>
      <c r="N72" s="1">
        <v>0</v>
      </c>
      <c r="O72" s="53"/>
      <c r="P72" s="54"/>
      <c r="Q72" s="8">
        <f t="shared" si="35"/>
        <v>172685.7</v>
      </c>
      <c r="R72" s="8">
        <f t="shared" si="35"/>
        <v>51853.6</v>
      </c>
      <c r="S72" s="8"/>
      <c r="T72" s="8"/>
      <c r="U72" s="8"/>
      <c r="V72" s="8"/>
      <c r="W72" s="8"/>
      <c r="X72" s="8"/>
      <c r="Y72" s="8"/>
      <c r="Z72" s="8"/>
      <c r="AA72" s="8"/>
      <c r="AB72" s="8"/>
    </row>
    <row r="73" spans="1:28" s="9" customFormat="1" ht="12.75">
      <c r="A73" s="62"/>
      <c r="B73" s="65"/>
      <c r="C73" s="31"/>
      <c r="D73" s="15" t="s">
        <v>70</v>
      </c>
      <c r="E73" s="7">
        <f t="shared" si="33"/>
        <v>159134.7</v>
      </c>
      <c r="F73" s="7">
        <f t="shared" si="34"/>
        <v>0</v>
      </c>
      <c r="G73" s="1">
        <v>71716.90000000001</v>
      </c>
      <c r="H73" s="1">
        <v>0</v>
      </c>
      <c r="I73" s="1">
        <v>0</v>
      </c>
      <c r="J73" s="1">
        <v>0</v>
      </c>
      <c r="K73" s="1">
        <v>87417.8</v>
      </c>
      <c r="L73" s="1">
        <v>0</v>
      </c>
      <c r="M73" s="1">
        <v>0</v>
      </c>
      <c r="N73" s="1">
        <v>0</v>
      </c>
      <c r="O73" s="53"/>
      <c r="P73" s="54"/>
      <c r="Q73" s="8">
        <f t="shared" si="35"/>
        <v>159134.7</v>
      </c>
      <c r="R73" s="8">
        <f t="shared" si="35"/>
        <v>0</v>
      </c>
      <c r="S73" s="8"/>
      <c r="T73" s="8"/>
      <c r="U73" s="8"/>
      <c r="V73" s="8"/>
      <c r="W73" s="8"/>
      <c r="X73" s="8"/>
      <c r="Y73" s="8"/>
      <c r="Z73" s="8"/>
      <c r="AA73" s="8"/>
      <c r="AB73" s="8"/>
    </row>
    <row r="74" spans="1:28" s="9" customFormat="1" ht="12.75">
      <c r="A74" s="62"/>
      <c r="B74" s="65"/>
      <c r="C74" s="31"/>
      <c r="D74" s="15" t="s">
        <v>78</v>
      </c>
      <c r="E74" s="7">
        <f t="shared" si="33"/>
        <v>159134.7</v>
      </c>
      <c r="F74" s="7">
        <f t="shared" si="34"/>
        <v>0</v>
      </c>
      <c r="G74" s="1">
        <v>71716.90000000001</v>
      </c>
      <c r="H74" s="1">
        <v>0</v>
      </c>
      <c r="I74" s="1">
        <v>0</v>
      </c>
      <c r="J74" s="1">
        <v>0</v>
      </c>
      <c r="K74" s="1">
        <v>87417.8</v>
      </c>
      <c r="L74" s="1">
        <v>0</v>
      </c>
      <c r="M74" s="1">
        <v>0</v>
      </c>
      <c r="N74" s="1">
        <v>0</v>
      </c>
      <c r="O74" s="53"/>
      <c r="P74" s="54"/>
      <c r="Q74" s="8">
        <f t="shared" si="35"/>
        <v>159134.7</v>
      </c>
      <c r="R74" s="8">
        <f t="shared" si="35"/>
        <v>0</v>
      </c>
      <c r="S74" s="8"/>
      <c r="T74" s="8"/>
      <c r="U74" s="8"/>
      <c r="V74" s="8"/>
      <c r="W74" s="8"/>
      <c r="X74" s="8"/>
      <c r="Y74" s="8"/>
      <c r="Z74" s="8"/>
      <c r="AA74" s="8"/>
      <c r="AB74" s="8"/>
    </row>
    <row r="75" spans="1:28" s="9" customFormat="1" ht="12.75">
      <c r="A75" s="62"/>
      <c r="B75" s="65"/>
      <c r="C75" s="31"/>
      <c r="D75" s="15" t="s">
        <v>79</v>
      </c>
      <c r="E75" s="7">
        <f t="shared" si="33"/>
        <v>159134.7</v>
      </c>
      <c r="F75" s="7">
        <f t="shared" si="34"/>
        <v>0</v>
      </c>
      <c r="G75" s="1">
        <v>71716.90000000001</v>
      </c>
      <c r="H75" s="1">
        <v>0</v>
      </c>
      <c r="I75" s="1">
        <v>0</v>
      </c>
      <c r="J75" s="1">
        <v>0</v>
      </c>
      <c r="K75" s="1">
        <v>87417.8</v>
      </c>
      <c r="L75" s="1">
        <v>0</v>
      </c>
      <c r="M75" s="1">
        <v>0</v>
      </c>
      <c r="N75" s="1">
        <v>0</v>
      </c>
      <c r="O75" s="53"/>
      <c r="P75" s="54"/>
      <c r="Q75" s="8">
        <f t="shared" si="35"/>
        <v>159134.7</v>
      </c>
      <c r="R75" s="8">
        <f t="shared" si="35"/>
        <v>0</v>
      </c>
      <c r="S75" s="8"/>
      <c r="T75" s="8"/>
      <c r="U75" s="8"/>
      <c r="V75" s="8"/>
      <c r="W75" s="8"/>
      <c r="X75" s="8"/>
      <c r="Y75" s="8"/>
      <c r="Z75" s="8"/>
      <c r="AA75" s="8"/>
      <c r="AB75" s="8"/>
    </row>
    <row r="76" spans="1:28" s="9" customFormat="1" ht="12.75">
      <c r="A76" s="62"/>
      <c r="B76" s="65"/>
      <c r="C76" s="31"/>
      <c r="D76" s="15" t="s">
        <v>80</v>
      </c>
      <c r="E76" s="7">
        <f t="shared" si="33"/>
        <v>159134.7</v>
      </c>
      <c r="F76" s="7">
        <f t="shared" si="34"/>
        <v>0</v>
      </c>
      <c r="G76" s="1">
        <v>71716.90000000001</v>
      </c>
      <c r="H76" s="1">
        <v>0</v>
      </c>
      <c r="I76" s="1">
        <v>0</v>
      </c>
      <c r="J76" s="1">
        <v>0</v>
      </c>
      <c r="K76" s="1">
        <v>87417.8</v>
      </c>
      <c r="L76" s="1">
        <v>0</v>
      </c>
      <c r="M76" s="1">
        <v>0</v>
      </c>
      <c r="N76" s="1">
        <v>0</v>
      </c>
      <c r="O76" s="53"/>
      <c r="P76" s="54"/>
      <c r="Q76" s="8">
        <f aca="true" t="shared" si="36" ref="Q76:R82">G76+K76+I76</f>
        <v>159134.7</v>
      </c>
      <c r="R76" s="8">
        <f t="shared" si="36"/>
        <v>0</v>
      </c>
      <c r="S76" s="8"/>
      <c r="T76" s="8"/>
      <c r="U76" s="8"/>
      <c r="V76" s="8"/>
      <c r="W76" s="8"/>
      <c r="X76" s="8"/>
      <c r="Y76" s="8"/>
      <c r="Z76" s="8"/>
      <c r="AA76" s="8"/>
      <c r="AB76" s="8"/>
    </row>
    <row r="77" spans="1:28" s="9" customFormat="1" ht="12.75">
      <c r="A77" s="62"/>
      <c r="B77" s="65"/>
      <c r="C77" s="31"/>
      <c r="D77" s="15" t="s">
        <v>81</v>
      </c>
      <c r="E77" s="7">
        <f t="shared" si="33"/>
        <v>159134.7</v>
      </c>
      <c r="F77" s="7">
        <f t="shared" si="34"/>
        <v>0</v>
      </c>
      <c r="G77" s="1">
        <v>71716.90000000001</v>
      </c>
      <c r="H77" s="1">
        <v>0</v>
      </c>
      <c r="I77" s="1">
        <v>0</v>
      </c>
      <c r="J77" s="1">
        <v>0</v>
      </c>
      <c r="K77" s="1">
        <v>87417.8</v>
      </c>
      <c r="L77" s="1">
        <v>0</v>
      </c>
      <c r="M77" s="1">
        <v>0</v>
      </c>
      <c r="N77" s="1">
        <v>0</v>
      </c>
      <c r="O77" s="53"/>
      <c r="P77" s="54"/>
      <c r="Q77" s="8">
        <f t="shared" si="36"/>
        <v>159134.7</v>
      </c>
      <c r="R77" s="8">
        <f t="shared" si="36"/>
        <v>0</v>
      </c>
      <c r="S77" s="8"/>
      <c r="T77" s="8"/>
      <c r="U77" s="8"/>
      <c r="V77" s="8"/>
      <c r="W77" s="8"/>
      <c r="X77" s="8"/>
      <c r="Y77" s="8"/>
      <c r="Z77" s="8"/>
      <c r="AA77" s="8"/>
      <c r="AB77" s="8"/>
    </row>
    <row r="78" spans="1:28" s="9" customFormat="1" ht="12.75">
      <c r="A78" s="63"/>
      <c r="B78" s="66"/>
      <c r="C78" s="32"/>
      <c r="D78" s="15" t="s">
        <v>82</v>
      </c>
      <c r="E78" s="7">
        <f t="shared" si="33"/>
        <v>159134.7</v>
      </c>
      <c r="F78" s="7">
        <f t="shared" si="34"/>
        <v>0</v>
      </c>
      <c r="G78" s="1">
        <v>71716.90000000001</v>
      </c>
      <c r="H78" s="1">
        <v>0</v>
      </c>
      <c r="I78" s="1">
        <v>0</v>
      </c>
      <c r="J78" s="1">
        <v>0</v>
      </c>
      <c r="K78" s="1">
        <v>87417.8</v>
      </c>
      <c r="L78" s="1">
        <v>0</v>
      </c>
      <c r="M78" s="1">
        <v>0</v>
      </c>
      <c r="N78" s="1">
        <v>0</v>
      </c>
      <c r="O78" s="55"/>
      <c r="P78" s="56"/>
      <c r="Q78" s="8">
        <f t="shared" si="36"/>
        <v>159134.7</v>
      </c>
      <c r="R78" s="8">
        <f t="shared" si="36"/>
        <v>0</v>
      </c>
      <c r="S78" s="8"/>
      <c r="T78" s="8"/>
      <c r="U78" s="8"/>
      <c r="V78" s="8"/>
      <c r="W78" s="8"/>
      <c r="X78" s="8"/>
      <c r="Y78" s="8"/>
      <c r="Z78" s="8"/>
      <c r="AA78" s="8"/>
      <c r="AB78" s="8"/>
    </row>
    <row r="79" spans="1:28" s="9" customFormat="1" ht="15" customHeight="1">
      <c r="A79" s="64"/>
      <c r="B79" s="64" t="s">
        <v>51</v>
      </c>
      <c r="C79" s="30"/>
      <c r="D79" s="15" t="s">
        <v>11</v>
      </c>
      <c r="E79" s="1">
        <f>E55+E67</f>
        <v>39504967.30233</v>
      </c>
      <c r="F79" s="1">
        <f aca="true" t="shared" si="37" ref="F79:N79">F55+F67</f>
        <v>11745314.899999999</v>
      </c>
      <c r="G79" s="1">
        <f t="shared" si="37"/>
        <v>6096357.000000001</v>
      </c>
      <c r="H79" s="1">
        <f t="shared" si="37"/>
        <v>2144017.3000000003</v>
      </c>
      <c r="I79" s="1">
        <f t="shared" si="37"/>
        <v>0</v>
      </c>
      <c r="J79" s="1">
        <f t="shared" si="37"/>
        <v>0</v>
      </c>
      <c r="K79" s="1">
        <f t="shared" si="37"/>
        <v>32912338.802329995</v>
      </c>
      <c r="L79" s="1">
        <f t="shared" si="37"/>
        <v>9105026.099999998</v>
      </c>
      <c r="M79" s="1">
        <f t="shared" si="37"/>
        <v>496271.5</v>
      </c>
      <c r="N79" s="1">
        <f t="shared" si="37"/>
        <v>496271.5</v>
      </c>
      <c r="O79" s="51"/>
      <c r="P79" s="52"/>
      <c r="Q79" s="8">
        <f t="shared" si="36"/>
        <v>39008695.802329995</v>
      </c>
      <c r="R79" s="8">
        <f t="shared" si="36"/>
        <v>11249043.399999999</v>
      </c>
      <c r="S79" s="8"/>
      <c r="T79" s="8"/>
      <c r="U79" s="8"/>
      <c r="V79" s="8"/>
      <c r="W79" s="8"/>
      <c r="X79" s="8"/>
      <c r="Y79" s="8"/>
      <c r="Z79" s="8"/>
      <c r="AA79" s="8"/>
      <c r="AB79" s="8"/>
    </row>
    <row r="80" spans="1:28" s="9" customFormat="1" ht="12.75">
      <c r="A80" s="65"/>
      <c r="B80" s="65"/>
      <c r="C80" s="31"/>
      <c r="D80" s="15" t="s">
        <v>13</v>
      </c>
      <c r="E80" s="1">
        <f aca="true" t="shared" si="38" ref="E80:E90">E56+E68</f>
        <v>2906323.20233</v>
      </c>
      <c r="F80" s="1">
        <f aca="true" t="shared" si="39" ref="F80:N80">F56+F68</f>
        <v>2906323.1999999997</v>
      </c>
      <c r="G80" s="1">
        <f t="shared" si="39"/>
        <v>437638.4</v>
      </c>
      <c r="H80" s="1">
        <f t="shared" si="39"/>
        <v>437638.4</v>
      </c>
      <c r="I80" s="1">
        <f t="shared" si="39"/>
        <v>0</v>
      </c>
      <c r="J80" s="1">
        <f t="shared" si="39"/>
        <v>0</v>
      </c>
      <c r="K80" s="1">
        <f t="shared" si="39"/>
        <v>2337795.00233</v>
      </c>
      <c r="L80" s="1">
        <f t="shared" si="39"/>
        <v>2337795</v>
      </c>
      <c r="M80" s="1">
        <f t="shared" si="39"/>
        <v>130889.8</v>
      </c>
      <c r="N80" s="1">
        <f t="shared" si="39"/>
        <v>130889.8</v>
      </c>
      <c r="O80" s="53"/>
      <c r="P80" s="54"/>
      <c r="Q80" s="8">
        <f t="shared" si="36"/>
        <v>2775433.40233</v>
      </c>
      <c r="R80" s="8">
        <f t="shared" si="36"/>
        <v>2775433.4</v>
      </c>
      <c r="S80" s="8"/>
      <c r="T80" s="8"/>
      <c r="U80" s="8"/>
      <c r="V80" s="8"/>
      <c r="W80" s="8"/>
      <c r="X80" s="8"/>
      <c r="Y80" s="8"/>
      <c r="Z80" s="8"/>
      <c r="AA80" s="8"/>
      <c r="AB80" s="8"/>
    </row>
    <row r="81" spans="1:28" s="9" customFormat="1" ht="12.75">
      <c r="A81" s="65"/>
      <c r="B81" s="65"/>
      <c r="C81" s="31"/>
      <c r="D81" s="15" t="s">
        <v>14</v>
      </c>
      <c r="E81" s="1">
        <f t="shared" si="38"/>
        <v>3583272.7000000007</v>
      </c>
      <c r="F81" s="1">
        <f aca="true" t="shared" si="40" ref="F81:N81">F57+F69</f>
        <v>3271573.3000000003</v>
      </c>
      <c r="G81" s="1">
        <f t="shared" si="40"/>
        <v>641701.1</v>
      </c>
      <c r="H81" s="1">
        <f t="shared" si="40"/>
        <v>481512.10000000003</v>
      </c>
      <c r="I81" s="1">
        <f t="shared" si="40"/>
        <v>0</v>
      </c>
      <c r="J81" s="1">
        <f t="shared" si="40"/>
        <v>0</v>
      </c>
      <c r="K81" s="1">
        <f t="shared" si="40"/>
        <v>2813255.5000000005</v>
      </c>
      <c r="L81" s="1">
        <f t="shared" si="40"/>
        <v>2661745.1</v>
      </c>
      <c r="M81" s="1">
        <f t="shared" si="40"/>
        <v>128316.1</v>
      </c>
      <c r="N81" s="1">
        <f t="shared" si="40"/>
        <v>128316.1</v>
      </c>
      <c r="O81" s="53"/>
      <c r="P81" s="54"/>
      <c r="Q81" s="8">
        <f t="shared" si="36"/>
        <v>3454956.6000000006</v>
      </c>
      <c r="R81" s="8">
        <f t="shared" si="36"/>
        <v>3143257.2</v>
      </c>
      <c r="S81" s="8"/>
      <c r="T81" s="8"/>
      <c r="U81" s="8"/>
      <c r="V81" s="8"/>
      <c r="W81" s="8"/>
      <c r="X81" s="8"/>
      <c r="Y81" s="8"/>
      <c r="Z81" s="8"/>
      <c r="AA81" s="8"/>
      <c r="AB81" s="8"/>
    </row>
    <row r="82" spans="1:28" s="9" customFormat="1" ht="12.75">
      <c r="A82" s="65"/>
      <c r="B82" s="65"/>
      <c r="C82" s="31"/>
      <c r="D82" s="15" t="s">
        <v>15</v>
      </c>
      <c r="E82" s="1">
        <f t="shared" si="38"/>
        <v>3693745.8000000007</v>
      </c>
      <c r="F82" s="1">
        <f aca="true" t="shared" si="41" ref="F82:N82">F58+F70</f>
        <v>2611546.1999999997</v>
      </c>
      <c r="G82" s="1">
        <f t="shared" si="41"/>
        <v>678853.3</v>
      </c>
      <c r="H82" s="1">
        <f t="shared" si="41"/>
        <v>440270.4</v>
      </c>
      <c r="I82" s="1">
        <f t="shared" si="41"/>
        <v>0</v>
      </c>
      <c r="J82" s="1">
        <f t="shared" si="41"/>
        <v>0</v>
      </c>
      <c r="K82" s="1">
        <f t="shared" si="41"/>
        <v>2896359.7000000007</v>
      </c>
      <c r="L82" s="1">
        <f t="shared" si="41"/>
        <v>2052742.9999999995</v>
      </c>
      <c r="M82" s="1">
        <f t="shared" si="41"/>
        <v>118532.8</v>
      </c>
      <c r="N82" s="1">
        <f t="shared" si="41"/>
        <v>118532.8</v>
      </c>
      <c r="O82" s="53"/>
      <c r="P82" s="54"/>
      <c r="Q82" s="8">
        <f t="shared" si="36"/>
        <v>3575213.000000001</v>
      </c>
      <c r="R82" s="8">
        <f t="shared" si="36"/>
        <v>2493013.3999999994</v>
      </c>
      <c r="S82" s="8"/>
      <c r="T82" s="8"/>
      <c r="U82" s="8"/>
      <c r="V82" s="8"/>
      <c r="W82" s="8"/>
      <c r="X82" s="8"/>
      <c r="Y82" s="8"/>
      <c r="Z82" s="8"/>
      <c r="AA82" s="8"/>
      <c r="AB82" s="8"/>
    </row>
    <row r="83" spans="1:28" s="9" customFormat="1" ht="12.75">
      <c r="A83" s="65"/>
      <c r="B83" s="65"/>
      <c r="C83" s="31"/>
      <c r="D83" s="15" t="s">
        <v>68</v>
      </c>
      <c r="E83" s="1">
        <f t="shared" si="38"/>
        <v>3710871.1</v>
      </c>
      <c r="F83" s="1">
        <f aca="true" t="shared" si="42" ref="F83:N83">F59+F71</f>
        <v>2563573.9999999995</v>
      </c>
      <c r="G83" s="1">
        <f t="shared" si="42"/>
        <v>483053.30000000005</v>
      </c>
      <c r="H83" s="1">
        <f t="shared" si="42"/>
        <v>392298.2</v>
      </c>
      <c r="I83" s="1">
        <f t="shared" si="42"/>
        <v>0</v>
      </c>
      <c r="J83" s="1">
        <f t="shared" si="42"/>
        <v>0</v>
      </c>
      <c r="K83" s="1">
        <f t="shared" si="42"/>
        <v>3109285</v>
      </c>
      <c r="L83" s="1">
        <f t="shared" si="42"/>
        <v>2052742.9999999995</v>
      </c>
      <c r="M83" s="1">
        <f t="shared" si="42"/>
        <v>118532.8</v>
      </c>
      <c r="N83" s="1">
        <f t="shared" si="42"/>
        <v>118532.8</v>
      </c>
      <c r="O83" s="53"/>
      <c r="P83" s="54"/>
      <c r="Q83" s="8">
        <f aca="true" t="shared" si="43" ref="Q83:R87">G83+K83+I83</f>
        <v>3592338.3</v>
      </c>
      <c r="R83" s="8">
        <f t="shared" si="43"/>
        <v>2445041.1999999997</v>
      </c>
      <c r="S83" s="8"/>
      <c r="T83" s="8"/>
      <c r="U83" s="8"/>
      <c r="V83" s="8"/>
      <c r="W83" s="8"/>
      <c r="X83" s="8"/>
      <c r="Y83" s="8"/>
      <c r="Z83" s="8"/>
      <c r="AA83" s="8"/>
      <c r="AB83" s="8"/>
    </row>
    <row r="84" spans="1:28" s="9" customFormat="1" ht="12.75">
      <c r="A84" s="65"/>
      <c r="B84" s="65"/>
      <c r="C84" s="31"/>
      <c r="D84" s="15" t="s">
        <v>69</v>
      </c>
      <c r="E84" s="1">
        <f t="shared" si="38"/>
        <v>3589747.7</v>
      </c>
      <c r="F84" s="1">
        <f aca="true" t="shared" si="44" ref="F84:N84">F60+F72</f>
        <v>392298.2</v>
      </c>
      <c r="G84" s="1">
        <f t="shared" si="44"/>
        <v>483053.30000000005</v>
      </c>
      <c r="H84" s="1">
        <f t="shared" si="44"/>
        <v>392298.2</v>
      </c>
      <c r="I84" s="1">
        <f t="shared" si="44"/>
        <v>0</v>
      </c>
      <c r="J84" s="1">
        <f t="shared" si="44"/>
        <v>0</v>
      </c>
      <c r="K84" s="1">
        <f t="shared" si="44"/>
        <v>3106694.4</v>
      </c>
      <c r="L84" s="1">
        <f t="shared" si="44"/>
        <v>0</v>
      </c>
      <c r="M84" s="1">
        <f t="shared" si="44"/>
        <v>0</v>
      </c>
      <c r="N84" s="1">
        <f t="shared" si="44"/>
        <v>0</v>
      </c>
      <c r="O84" s="53"/>
      <c r="P84" s="54"/>
      <c r="Q84" s="8">
        <f t="shared" si="43"/>
        <v>3589747.7</v>
      </c>
      <c r="R84" s="8">
        <f t="shared" si="43"/>
        <v>392298.2</v>
      </c>
      <c r="S84" s="8"/>
      <c r="T84" s="8"/>
      <c r="U84" s="8"/>
      <c r="V84" s="8"/>
      <c r="W84" s="8"/>
      <c r="X84" s="8"/>
      <c r="Y84" s="8"/>
      <c r="Z84" s="8"/>
      <c r="AA84" s="8"/>
      <c r="AB84" s="8"/>
    </row>
    <row r="85" spans="1:28" s="9" customFormat="1" ht="12.75">
      <c r="A85" s="65"/>
      <c r="B85" s="65"/>
      <c r="C85" s="31"/>
      <c r="D85" s="15" t="s">
        <v>70</v>
      </c>
      <c r="E85" s="1">
        <f t="shared" si="38"/>
        <v>3670167.8</v>
      </c>
      <c r="F85" s="1">
        <f aca="true" t="shared" si="45" ref="F85:N85">F61+F73</f>
        <v>0</v>
      </c>
      <c r="G85" s="1">
        <f t="shared" si="45"/>
        <v>562009.6</v>
      </c>
      <c r="H85" s="1">
        <f t="shared" si="45"/>
        <v>0</v>
      </c>
      <c r="I85" s="1">
        <f t="shared" si="45"/>
        <v>0</v>
      </c>
      <c r="J85" s="1">
        <f t="shared" si="45"/>
        <v>0</v>
      </c>
      <c r="K85" s="1">
        <f t="shared" si="45"/>
        <v>3108158.1999999997</v>
      </c>
      <c r="L85" s="1">
        <f t="shared" si="45"/>
        <v>0</v>
      </c>
      <c r="M85" s="1">
        <f t="shared" si="45"/>
        <v>0</v>
      </c>
      <c r="N85" s="1">
        <f t="shared" si="45"/>
        <v>0</v>
      </c>
      <c r="O85" s="53"/>
      <c r="P85" s="54"/>
      <c r="Q85" s="8">
        <f t="shared" si="43"/>
        <v>3670167.8</v>
      </c>
      <c r="R85" s="8">
        <f t="shared" si="43"/>
        <v>0</v>
      </c>
      <c r="S85" s="8"/>
      <c r="T85" s="8"/>
      <c r="U85" s="8"/>
      <c r="V85" s="8"/>
      <c r="W85" s="8"/>
      <c r="X85" s="8"/>
      <c r="Y85" s="8"/>
      <c r="Z85" s="8"/>
      <c r="AA85" s="8"/>
      <c r="AB85" s="8"/>
    </row>
    <row r="86" spans="1:28" s="9" customFormat="1" ht="12.75">
      <c r="A86" s="65"/>
      <c r="B86" s="65"/>
      <c r="C86" s="31"/>
      <c r="D86" s="15" t="s">
        <v>78</v>
      </c>
      <c r="E86" s="1">
        <f t="shared" si="38"/>
        <v>3670167.8</v>
      </c>
      <c r="F86" s="1">
        <f aca="true" t="shared" si="46" ref="F86:N86">F62+F74</f>
        <v>0</v>
      </c>
      <c r="G86" s="1">
        <f t="shared" si="46"/>
        <v>562009.6</v>
      </c>
      <c r="H86" s="1">
        <f t="shared" si="46"/>
        <v>0</v>
      </c>
      <c r="I86" s="1">
        <f t="shared" si="46"/>
        <v>0</v>
      </c>
      <c r="J86" s="1">
        <f t="shared" si="46"/>
        <v>0</v>
      </c>
      <c r="K86" s="1">
        <f t="shared" si="46"/>
        <v>3108158.1999999997</v>
      </c>
      <c r="L86" s="1">
        <f t="shared" si="46"/>
        <v>0</v>
      </c>
      <c r="M86" s="1">
        <f t="shared" si="46"/>
        <v>0</v>
      </c>
      <c r="N86" s="1">
        <f t="shared" si="46"/>
        <v>0</v>
      </c>
      <c r="O86" s="53"/>
      <c r="P86" s="54"/>
      <c r="Q86" s="8">
        <f t="shared" si="43"/>
        <v>3670167.8</v>
      </c>
      <c r="R86" s="8">
        <f t="shared" si="43"/>
        <v>0</v>
      </c>
      <c r="S86" s="8"/>
      <c r="T86" s="8"/>
      <c r="U86" s="8"/>
      <c r="V86" s="8"/>
      <c r="W86" s="8"/>
      <c r="X86" s="8"/>
      <c r="Y86" s="8"/>
      <c r="Z86" s="8"/>
      <c r="AA86" s="8"/>
      <c r="AB86" s="8"/>
    </row>
    <row r="87" spans="1:28" s="9" customFormat="1" ht="12.75">
      <c r="A87" s="65"/>
      <c r="B87" s="65"/>
      <c r="C87" s="31"/>
      <c r="D87" s="15" t="s">
        <v>79</v>
      </c>
      <c r="E87" s="1">
        <f t="shared" si="38"/>
        <v>3670167.8</v>
      </c>
      <c r="F87" s="1">
        <f aca="true" t="shared" si="47" ref="F87:N87">F63+F75</f>
        <v>0</v>
      </c>
      <c r="G87" s="1">
        <f t="shared" si="47"/>
        <v>562009.6</v>
      </c>
      <c r="H87" s="1">
        <f t="shared" si="47"/>
        <v>0</v>
      </c>
      <c r="I87" s="1">
        <f t="shared" si="47"/>
        <v>0</v>
      </c>
      <c r="J87" s="1">
        <f t="shared" si="47"/>
        <v>0</v>
      </c>
      <c r="K87" s="1">
        <f t="shared" si="47"/>
        <v>3108158.1999999997</v>
      </c>
      <c r="L87" s="1">
        <f t="shared" si="47"/>
        <v>0</v>
      </c>
      <c r="M87" s="1">
        <f t="shared" si="47"/>
        <v>0</v>
      </c>
      <c r="N87" s="1">
        <f t="shared" si="47"/>
        <v>0</v>
      </c>
      <c r="O87" s="53"/>
      <c r="P87" s="54"/>
      <c r="Q87" s="8">
        <f t="shared" si="43"/>
        <v>3670167.8</v>
      </c>
      <c r="R87" s="8">
        <f t="shared" si="43"/>
        <v>0</v>
      </c>
      <c r="S87" s="8"/>
      <c r="T87" s="8"/>
      <c r="U87" s="8"/>
      <c r="V87" s="8"/>
      <c r="W87" s="8"/>
      <c r="X87" s="8"/>
      <c r="Y87" s="8"/>
      <c r="Z87" s="8"/>
      <c r="AA87" s="8"/>
      <c r="AB87" s="8"/>
    </row>
    <row r="88" spans="1:28" s="9" customFormat="1" ht="12.75">
      <c r="A88" s="65"/>
      <c r="B88" s="65"/>
      <c r="C88" s="31"/>
      <c r="D88" s="15" t="s">
        <v>80</v>
      </c>
      <c r="E88" s="1">
        <f t="shared" si="38"/>
        <v>3670167.8</v>
      </c>
      <c r="F88" s="1">
        <f aca="true" t="shared" si="48" ref="F88:N88">F64+F76</f>
        <v>0</v>
      </c>
      <c r="G88" s="1">
        <f t="shared" si="48"/>
        <v>562009.6</v>
      </c>
      <c r="H88" s="1">
        <f t="shared" si="48"/>
        <v>0</v>
      </c>
      <c r="I88" s="1">
        <f t="shared" si="48"/>
        <v>0</v>
      </c>
      <c r="J88" s="1">
        <f t="shared" si="48"/>
        <v>0</v>
      </c>
      <c r="K88" s="1">
        <f t="shared" si="48"/>
        <v>3108158.1999999997</v>
      </c>
      <c r="L88" s="1">
        <f t="shared" si="48"/>
        <v>0</v>
      </c>
      <c r="M88" s="1">
        <f t="shared" si="48"/>
        <v>0</v>
      </c>
      <c r="N88" s="1">
        <f t="shared" si="48"/>
        <v>0</v>
      </c>
      <c r="O88" s="53"/>
      <c r="P88" s="54"/>
      <c r="Q88" s="8">
        <f aca="true" t="shared" si="49" ref="Q88:Q96">G88+K88+I88</f>
        <v>3670167.8</v>
      </c>
      <c r="R88" s="8">
        <f aca="true" t="shared" si="50" ref="R88:R96">H88+L88+J88</f>
        <v>0</v>
      </c>
      <c r="S88" s="8"/>
      <c r="T88" s="8"/>
      <c r="U88" s="8"/>
      <c r="V88" s="8"/>
      <c r="W88" s="8"/>
      <c r="X88" s="8"/>
      <c r="Y88" s="8"/>
      <c r="Z88" s="8"/>
      <c r="AA88" s="8"/>
      <c r="AB88" s="8"/>
    </row>
    <row r="89" spans="1:28" s="9" customFormat="1" ht="12.75">
      <c r="A89" s="65"/>
      <c r="B89" s="65"/>
      <c r="C89" s="31"/>
      <c r="D89" s="15" t="s">
        <v>81</v>
      </c>
      <c r="E89" s="1">
        <f t="shared" si="38"/>
        <v>3670167.8</v>
      </c>
      <c r="F89" s="1">
        <f aca="true" t="shared" si="51" ref="F89:N89">F65+F77</f>
        <v>0</v>
      </c>
      <c r="G89" s="1">
        <f t="shared" si="51"/>
        <v>562009.6</v>
      </c>
      <c r="H89" s="1">
        <f t="shared" si="51"/>
        <v>0</v>
      </c>
      <c r="I89" s="1">
        <f t="shared" si="51"/>
        <v>0</v>
      </c>
      <c r="J89" s="1">
        <f t="shared" si="51"/>
        <v>0</v>
      </c>
      <c r="K89" s="1">
        <f t="shared" si="51"/>
        <v>3108158.1999999997</v>
      </c>
      <c r="L89" s="1">
        <f t="shared" si="51"/>
        <v>0</v>
      </c>
      <c r="M89" s="1">
        <f t="shared" si="51"/>
        <v>0</v>
      </c>
      <c r="N89" s="1">
        <f t="shared" si="51"/>
        <v>0</v>
      </c>
      <c r="O89" s="53"/>
      <c r="P89" s="54"/>
      <c r="Q89" s="8">
        <f t="shared" si="49"/>
        <v>3670167.8</v>
      </c>
      <c r="R89" s="8">
        <f t="shared" si="50"/>
        <v>0</v>
      </c>
      <c r="S89" s="8"/>
      <c r="T89" s="8"/>
      <c r="U89" s="8"/>
      <c r="V89" s="8"/>
      <c r="W89" s="8"/>
      <c r="X89" s="8"/>
      <c r="Y89" s="8"/>
      <c r="Z89" s="8"/>
      <c r="AA89" s="8"/>
      <c r="AB89" s="8"/>
    </row>
    <row r="90" spans="1:28" s="9" customFormat="1" ht="12.75">
      <c r="A90" s="66"/>
      <c r="B90" s="66"/>
      <c r="C90" s="32"/>
      <c r="D90" s="15" t="s">
        <v>82</v>
      </c>
      <c r="E90" s="1">
        <f t="shared" si="38"/>
        <v>3670167.8</v>
      </c>
      <c r="F90" s="1">
        <f aca="true" t="shared" si="52" ref="F90:N90">F66+F78</f>
        <v>0</v>
      </c>
      <c r="G90" s="1">
        <f t="shared" si="52"/>
        <v>562009.6</v>
      </c>
      <c r="H90" s="1">
        <f t="shared" si="52"/>
        <v>0</v>
      </c>
      <c r="I90" s="1">
        <f t="shared" si="52"/>
        <v>0</v>
      </c>
      <c r="J90" s="1">
        <f t="shared" si="52"/>
        <v>0</v>
      </c>
      <c r="K90" s="1">
        <f t="shared" si="52"/>
        <v>3108158.1999999997</v>
      </c>
      <c r="L90" s="1">
        <f t="shared" si="52"/>
        <v>0</v>
      </c>
      <c r="M90" s="1">
        <f t="shared" si="52"/>
        <v>0</v>
      </c>
      <c r="N90" s="1">
        <f t="shared" si="52"/>
        <v>0</v>
      </c>
      <c r="O90" s="55"/>
      <c r="P90" s="56"/>
      <c r="Q90" s="8">
        <f t="shared" si="49"/>
        <v>3670167.8</v>
      </c>
      <c r="R90" s="8">
        <f t="shared" si="50"/>
        <v>0</v>
      </c>
      <c r="S90" s="8"/>
      <c r="T90" s="8"/>
      <c r="U90" s="8"/>
      <c r="V90" s="8"/>
      <c r="W90" s="8"/>
      <c r="X90" s="8"/>
      <c r="Y90" s="8"/>
      <c r="Z90" s="8"/>
      <c r="AA90" s="8"/>
      <c r="AB90" s="8"/>
    </row>
    <row r="91" spans="1:18" ht="15">
      <c r="A91" s="23" t="s">
        <v>24</v>
      </c>
      <c r="B91" s="67" t="s">
        <v>20</v>
      </c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1"/>
      <c r="O91" s="78"/>
      <c r="P91" s="78"/>
      <c r="Q91" s="8">
        <f t="shared" si="49"/>
        <v>0</v>
      </c>
      <c r="R91" s="8">
        <f t="shared" si="50"/>
        <v>0</v>
      </c>
    </row>
    <row r="92" spans="1:18" ht="15">
      <c r="A92" s="28"/>
      <c r="B92" s="67" t="s">
        <v>86</v>
      </c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1"/>
      <c r="O92" s="70"/>
      <c r="P92" s="71"/>
      <c r="Q92" s="8">
        <f t="shared" si="49"/>
        <v>0</v>
      </c>
      <c r="R92" s="8">
        <f t="shared" si="50"/>
        <v>0</v>
      </c>
    </row>
    <row r="93" spans="1:28" s="9" customFormat="1" ht="12.75" customHeight="1">
      <c r="A93" s="61" t="s">
        <v>34</v>
      </c>
      <c r="B93" s="64" t="s">
        <v>52</v>
      </c>
      <c r="C93" s="30"/>
      <c r="D93" s="15" t="s">
        <v>11</v>
      </c>
      <c r="E93" s="7">
        <f>SUM(E94:E104)</f>
        <v>1203348.54</v>
      </c>
      <c r="F93" s="7">
        <f>SUM(F94:F104)</f>
        <v>470042.30000000005</v>
      </c>
      <c r="G93" s="7">
        <f aca="true" t="shared" si="53" ref="G93:N93">SUM(G94:G104)</f>
        <v>717048.8000000002</v>
      </c>
      <c r="H93" s="7">
        <f t="shared" si="53"/>
        <v>303093.19999999995</v>
      </c>
      <c r="I93" s="7">
        <f t="shared" si="53"/>
        <v>0</v>
      </c>
      <c r="J93" s="7">
        <f t="shared" si="53"/>
        <v>0</v>
      </c>
      <c r="K93" s="7">
        <f t="shared" si="53"/>
        <v>486299.74</v>
      </c>
      <c r="L93" s="7">
        <f t="shared" si="53"/>
        <v>166949.1</v>
      </c>
      <c r="M93" s="7">
        <f t="shared" si="53"/>
        <v>0</v>
      </c>
      <c r="N93" s="7">
        <f t="shared" si="53"/>
        <v>0</v>
      </c>
      <c r="O93" s="51" t="s">
        <v>103</v>
      </c>
      <c r="P93" s="52"/>
      <c r="Q93" s="8">
        <f t="shared" si="49"/>
        <v>1203348.54</v>
      </c>
      <c r="R93" s="8">
        <f t="shared" si="50"/>
        <v>470042.29999999993</v>
      </c>
      <c r="S93" s="8"/>
      <c r="T93" s="8"/>
      <c r="U93" s="8"/>
      <c r="V93" s="8"/>
      <c r="W93" s="8"/>
      <c r="X93" s="8"/>
      <c r="Y93" s="8"/>
      <c r="Z93" s="8"/>
      <c r="AA93" s="8"/>
      <c r="AB93" s="8"/>
    </row>
    <row r="94" spans="1:28" s="9" customFormat="1" ht="12.75">
      <c r="A94" s="62"/>
      <c r="B94" s="65"/>
      <c r="C94" s="31"/>
      <c r="D94" s="15" t="s">
        <v>13</v>
      </c>
      <c r="E94" s="7">
        <f>G94+I94+K94+M94</f>
        <v>106457.9</v>
      </c>
      <c r="F94" s="7">
        <f>H94+J94+L94+N94</f>
        <v>106457.9</v>
      </c>
      <c r="G94" s="1">
        <v>61692.7</v>
      </c>
      <c r="H94" s="1">
        <v>61692.7</v>
      </c>
      <c r="I94" s="1">
        <v>0</v>
      </c>
      <c r="J94" s="1">
        <v>0</v>
      </c>
      <c r="K94" s="1">
        <v>44765.2</v>
      </c>
      <c r="L94" s="1">
        <v>44765.2</v>
      </c>
      <c r="M94" s="1">
        <v>0</v>
      </c>
      <c r="N94" s="1">
        <v>0</v>
      </c>
      <c r="O94" s="53"/>
      <c r="P94" s="54"/>
      <c r="Q94" s="8">
        <f t="shared" si="49"/>
        <v>106457.9</v>
      </c>
      <c r="R94" s="8">
        <f t="shared" si="50"/>
        <v>106457.9</v>
      </c>
      <c r="S94" s="8"/>
      <c r="T94" s="8"/>
      <c r="U94" s="8"/>
      <c r="V94" s="8"/>
      <c r="W94" s="8"/>
      <c r="X94" s="8"/>
      <c r="Y94" s="8"/>
      <c r="Z94" s="8"/>
      <c r="AA94" s="8"/>
      <c r="AB94" s="8"/>
    </row>
    <row r="95" spans="1:28" s="9" customFormat="1" ht="12.75">
      <c r="A95" s="62"/>
      <c r="B95" s="65"/>
      <c r="C95" s="31"/>
      <c r="D95" s="15" t="s">
        <v>14</v>
      </c>
      <c r="E95" s="7">
        <f aca="true" t="shared" si="54" ref="E95:E104">G95+I95+K95+M95</f>
        <v>107323.70000000001</v>
      </c>
      <c r="F95" s="7">
        <f aca="true" t="shared" si="55" ref="F95:F104">H95+J95+L95+N95</f>
        <v>103376.6</v>
      </c>
      <c r="G95" s="1">
        <v>66153.20000000001</v>
      </c>
      <c r="H95" s="1">
        <v>62206.100000000006</v>
      </c>
      <c r="I95" s="1">
        <v>0</v>
      </c>
      <c r="J95" s="1">
        <v>0</v>
      </c>
      <c r="K95" s="1">
        <v>41170.5</v>
      </c>
      <c r="L95" s="1">
        <v>41170.5</v>
      </c>
      <c r="M95" s="1">
        <v>0</v>
      </c>
      <c r="N95" s="1">
        <v>0</v>
      </c>
      <c r="O95" s="53"/>
      <c r="P95" s="54"/>
      <c r="Q95" s="8">
        <f t="shared" si="49"/>
        <v>107323.70000000001</v>
      </c>
      <c r="R95" s="8">
        <f t="shared" si="50"/>
        <v>103376.6</v>
      </c>
      <c r="S95" s="8"/>
      <c r="T95" s="8"/>
      <c r="U95" s="8"/>
      <c r="V95" s="8"/>
      <c r="W95" s="8"/>
      <c r="X95" s="8"/>
      <c r="Y95" s="8"/>
      <c r="Z95" s="8"/>
      <c r="AA95" s="8"/>
      <c r="AB95" s="8"/>
    </row>
    <row r="96" spans="1:28" s="9" customFormat="1" ht="12.75">
      <c r="A96" s="62"/>
      <c r="B96" s="65"/>
      <c r="C96" s="31"/>
      <c r="D96" s="15" t="s">
        <v>15</v>
      </c>
      <c r="E96" s="7">
        <f t="shared" si="54"/>
        <v>121176.8</v>
      </c>
      <c r="F96" s="7">
        <f t="shared" si="55"/>
        <v>101805.3</v>
      </c>
      <c r="G96" s="1">
        <v>80670.1</v>
      </c>
      <c r="H96" s="1">
        <v>61298.6</v>
      </c>
      <c r="I96" s="1">
        <v>0</v>
      </c>
      <c r="J96" s="1">
        <v>0</v>
      </c>
      <c r="K96" s="1">
        <v>40506.7</v>
      </c>
      <c r="L96" s="1">
        <v>40506.700000000004</v>
      </c>
      <c r="M96" s="1">
        <v>0</v>
      </c>
      <c r="N96" s="1">
        <v>0</v>
      </c>
      <c r="O96" s="53"/>
      <c r="P96" s="54"/>
      <c r="Q96" s="8">
        <f t="shared" si="49"/>
        <v>121176.8</v>
      </c>
      <c r="R96" s="8">
        <f t="shared" si="50"/>
        <v>101805.3</v>
      </c>
      <c r="S96" s="8"/>
      <c r="T96" s="8"/>
      <c r="U96" s="8"/>
      <c r="V96" s="8"/>
      <c r="W96" s="8"/>
      <c r="X96" s="8"/>
      <c r="Y96" s="8"/>
      <c r="Z96" s="8"/>
      <c r="AA96" s="8"/>
      <c r="AB96" s="8"/>
    </row>
    <row r="97" spans="1:28" s="9" customFormat="1" ht="12.75">
      <c r="A97" s="62"/>
      <c r="B97" s="65"/>
      <c r="C97" s="31"/>
      <c r="D97" s="15" t="s">
        <v>68</v>
      </c>
      <c r="E97" s="7">
        <f t="shared" si="54"/>
        <v>138085.2</v>
      </c>
      <c r="F97" s="7">
        <f t="shared" si="55"/>
        <v>99454.6</v>
      </c>
      <c r="G97" s="1">
        <v>73966.70000000001</v>
      </c>
      <c r="H97" s="1">
        <v>58947.899999999994</v>
      </c>
      <c r="I97" s="1">
        <v>0</v>
      </c>
      <c r="J97" s="1">
        <v>0</v>
      </c>
      <c r="K97" s="1">
        <v>64118.5</v>
      </c>
      <c r="L97" s="1">
        <v>40506.700000000004</v>
      </c>
      <c r="M97" s="1">
        <v>0</v>
      </c>
      <c r="N97" s="1">
        <v>0</v>
      </c>
      <c r="O97" s="53"/>
      <c r="P97" s="54"/>
      <c r="Q97" s="8">
        <f aca="true" t="shared" si="56" ref="Q97:R101">G97+K97+I97</f>
        <v>138085.2</v>
      </c>
      <c r="R97" s="8">
        <f t="shared" si="56"/>
        <v>99454.6</v>
      </c>
      <c r="S97" s="8"/>
      <c r="T97" s="8"/>
      <c r="U97" s="8"/>
      <c r="V97" s="8"/>
      <c r="W97" s="8"/>
      <c r="X97" s="8"/>
      <c r="Y97" s="8"/>
      <c r="Z97" s="8"/>
      <c r="AA97" s="8"/>
      <c r="AB97" s="8"/>
    </row>
    <row r="98" spans="1:28" s="9" customFormat="1" ht="12.75">
      <c r="A98" s="62"/>
      <c r="B98" s="65"/>
      <c r="C98" s="31"/>
      <c r="D98" s="15" t="s">
        <v>69</v>
      </c>
      <c r="E98" s="7">
        <f t="shared" si="54"/>
        <v>116215.1</v>
      </c>
      <c r="F98" s="7">
        <f t="shared" si="55"/>
        <v>58947.899999999994</v>
      </c>
      <c r="G98" s="1">
        <v>73966.70000000001</v>
      </c>
      <c r="H98" s="1">
        <v>58947.899999999994</v>
      </c>
      <c r="I98" s="1">
        <v>0</v>
      </c>
      <c r="J98" s="1">
        <v>0</v>
      </c>
      <c r="K98" s="1">
        <v>42248.399999999994</v>
      </c>
      <c r="L98" s="1">
        <v>0</v>
      </c>
      <c r="M98" s="1">
        <v>0</v>
      </c>
      <c r="N98" s="1">
        <v>0</v>
      </c>
      <c r="O98" s="53"/>
      <c r="P98" s="54"/>
      <c r="Q98" s="8">
        <f t="shared" si="56"/>
        <v>116215.1</v>
      </c>
      <c r="R98" s="8">
        <f t="shared" si="56"/>
        <v>58947.899999999994</v>
      </c>
      <c r="S98" s="8"/>
      <c r="T98" s="8"/>
      <c r="U98" s="8"/>
      <c r="V98" s="8"/>
      <c r="W98" s="8"/>
      <c r="X98" s="8"/>
      <c r="Y98" s="8"/>
      <c r="Z98" s="8"/>
      <c r="AA98" s="8"/>
      <c r="AB98" s="8"/>
    </row>
    <row r="99" spans="1:28" s="9" customFormat="1" ht="12.75">
      <c r="A99" s="62"/>
      <c r="B99" s="65"/>
      <c r="C99" s="31"/>
      <c r="D99" s="15" t="s">
        <v>70</v>
      </c>
      <c r="E99" s="7">
        <f t="shared" si="54"/>
        <v>102348.29999999999</v>
      </c>
      <c r="F99" s="7">
        <f t="shared" si="55"/>
        <v>0</v>
      </c>
      <c r="G99" s="1">
        <v>60099.9</v>
      </c>
      <c r="H99" s="1">
        <v>0</v>
      </c>
      <c r="I99" s="1">
        <v>0</v>
      </c>
      <c r="J99" s="1">
        <v>0</v>
      </c>
      <c r="K99" s="1">
        <v>42248.399999999994</v>
      </c>
      <c r="L99" s="1">
        <v>0</v>
      </c>
      <c r="M99" s="1">
        <v>0</v>
      </c>
      <c r="N99" s="1">
        <v>0</v>
      </c>
      <c r="O99" s="53"/>
      <c r="P99" s="54"/>
      <c r="Q99" s="8">
        <f t="shared" si="56"/>
        <v>102348.29999999999</v>
      </c>
      <c r="R99" s="8">
        <f t="shared" si="56"/>
        <v>0</v>
      </c>
      <c r="S99" s="8"/>
      <c r="T99" s="8"/>
      <c r="U99" s="8"/>
      <c r="V99" s="8"/>
      <c r="W99" s="8"/>
      <c r="X99" s="8"/>
      <c r="Y99" s="8"/>
      <c r="Z99" s="8"/>
      <c r="AA99" s="8"/>
      <c r="AB99" s="8"/>
    </row>
    <row r="100" spans="1:28" s="9" customFormat="1" ht="12.75">
      <c r="A100" s="62"/>
      <c r="B100" s="65"/>
      <c r="C100" s="31"/>
      <c r="D100" s="15" t="s">
        <v>78</v>
      </c>
      <c r="E100" s="7">
        <f t="shared" si="54"/>
        <v>102348.29999999999</v>
      </c>
      <c r="F100" s="7">
        <f t="shared" si="55"/>
        <v>0</v>
      </c>
      <c r="G100" s="1">
        <v>60099.9</v>
      </c>
      <c r="H100" s="1">
        <v>0</v>
      </c>
      <c r="I100" s="1">
        <v>0</v>
      </c>
      <c r="J100" s="1">
        <v>0</v>
      </c>
      <c r="K100" s="1">
        <v>42248.399999999994</v>
      </c>
      <c r="L100" s="1">
        <v>0</v>
      </c>
      <c r="M100" s="1">
        <v>0</v>
      </c>
      <c r="N100" s="1">
        <v>0</v>
      </c>
      <c r="O100" s="53"/>
      <c r="P100" s="54"/>
      <c r="Q100" s="8">
        <f t="shared" si="56"/>
        <v>102348.29999999999</v>
      </c>
      <c r="R100" s="8">
        <f t="shared" si="56"/>
        <v>0</v>
      </c>
      <c r="S100" s="8"/>
      <c r="T100" s="8"/>
      <c r="U100" s="8"/>
      <c r="V100" s="8"/>
      <c r="W100" s="8"/>
      <c r="X100" s="8"/>
      <c r="Y100" s="8"/>
      <c r="Z100" s="8"/>
      <c r="AA100" s="8"/>
      <c r="AB100" s="8"/>
    </row>
    <row r="101" spans="1:28" s="9" customFormat="1" ht="12.75">
      <c r="A101" s="62"/>
      <c r="B101" s="65"/>
      <c r="C101" s="31"/>
      <c r="D101" s="15" t="s">
        <v>79</v>
      </c>
      <c r="E101" s="7">
        <f t="shared" si="54"/>
        <v>102348.34</v>
      </c>
      <c r="F101" s="7">
        <f t="shared" si="55"/>
        <v>0</v>
      </c>
      <c r="G101" s="1">
        <v>60099.9</v>
      </c>
      <c r="H101" s="1">
        <v>0</v>
      </c>
      <c r="I101" s="1">
        <v>0</v>
      </c>
      <c r="J101" s="1">
        <v>0</v>
      </c>
      <c r="K101" s="1">
        <v>42248.44</v>
      </c>
      <c r="L101" s="1">
        <v>0</v>
      </c>
      <c r="M101" s="1">
        <v>0</v>
      </c>
      <c r="N101" s="1">
        <v>0</v>
      </c>
      <c r="O101" s="53"/>
      <c r="P101" s="54"/>
      <c r="Q101" s="8">
        <f t="shared" si="56"/>
        <v>102348.34</v>
      </c>
      <c r="R101" s="8">
        <f t="shared" si="56"/>
        <v>0</v>
      </c>
      <c r="S101" s="8"/>
      <c r="T101" s="8"/>
      <c r="U101" s="8"/>
      <c r="V101" s="8"/>
      <c r="W101" s="8"/>
      <c r="X101" s="8"/>
      <c r="Y101" s="8"/>
      <c r="Z101" s="8"/>
      <c r="AA101" s="8"/>
      <c r="AB101" s="8"/>
    </row>
    <row r="102" spans="1:28" s="9" customFormat="1" ht="12.75">
      <c r="A102" s="62"/>
      <c r="B102" s="65"/>
      <c r="C102" s="31"/>
      <c r="D102" s="15" t="s">
        <v>80</v>
      </c>
      <c r="E102" s="7">
        <f t="shared" si="54"/>
        <v>102348.29999999999</v>
      </c>
      <c r="F102" s="7">
        <f t="shared" si="55"/>
        <v>0</v>
      </c>
      <c r="G102" s="1">
        <v>60099.9</v>
      </c>
      <c r="H102" s="1">
        <v>0</v>
      </c>
      <c r="I102" s="1">
        <v>0</v>
      </c>
      <c r="J102" s="1">
        <v>0</v>
      </c>
      <c r="K102" s="1">
        <v>42248.399999999994</v>
      </c>
      <c r="L102" s="1">
        <v>0</v>
      </c>
      <c r="M102" s="1">
        <v>0</v>
      </c>
      <c r="N102" s="1">
        <v>0</v>
      </c>
      <c r="O102" s="53"/>
      <c r="P102" s="54"/>
      <c r="Q102" s="8">
        <f aca="true" t="shared" si="57" ref="Q102:R108">G102+K102+I102</f>
        <v>102348.29999999999</v>
      </c>
      <c r="R102" s="8">
        <f t="shared" si="57"/>
        <v>0</v>
      </c>
      <c r="S102" s="8"/>
      <c r="T102" s="8"/>
      <c r="U102" s="8"/>
      <c r="V102" s="8"/>
      <c r="W102" s="8"/>
      <c r="X102" s="8"/>
      <c r="Y102" s="8"/>
      <c r="Z102" s="8"/>
      <c r="AA102" s="8"/>
      <c r="AB102" s="8"/>
    </row>
    <row r="103" spans="1:28" s="9" customFormat="1" ht="12.75">
      <c r="A103" s="62"/>
      <c r="B103" s="65"/>
      <c r="C103" s="31"/>
      <c r="D103" s="15" t="s">
        <v>81</v>
      </c>
      <c r="E103" s="7">
        <f t="shared" si="54"/>
        <v>102348.29999999999</v>
      </c>
      <c r="F103" s="7">
        <f t="shared" si="55"/>
        <v>0</v>
      </c>
      <c r="G103" s="1">
        <v>60099.9</v>
      </c>
      <c r="H103" s="1">
        <v>0</v>
      </c>
      <c r="I103" s="1">
        <v>0</v>
      </c>
      <c r="J103" s="1">
        <v>0</v>
      </c>
      <c r="K103" s="1">
        <v>42248.399999999994</v>
      </c>
      <c r="L103" s="1">
        <v>0</v>
      </c>
      <c r="M103" s="1">
        <v>0</v>
      </c>
      <c r="N103" s="1">
        <v>0</v>
      </c>
      <c r="O103" s="53"/>
      <c r="P103" s="54"/>
      <c r="Q103" s="8">
        <f t="shared" si="57"/>
        <v>102348.29999999999</v>
      </c>
      <c r="R103" s="8">
        <f t="shared" si="57"/>
        <v>0</v>
      </c>
      <c r="S103" s="8"/>
      <c r="T103" s="8"/>
      <c r="U103" s="8"/>
      <c r="V103" s="8"/>
      <c r="W103" s="8"/>
      <c r="X103" s="8"/>
      <c r="Y103" s="8"/>
      <c r="Z103" s="8"/>
      <c r="AA103" s="8"/>
      <c r="AB103" s="8"/>
    </row>
    <row r="104" spans="1:28" s="9" customFormat="1" ht="12.75">
      <c r="A104" s="63"/>
      <c r="B104" s="66"/>
      <c r="C104" s="32"/>
      <c r="D104" s="15" t="s">
        <v>82</v>
      </c>
      <c r="E104" s="7">
        <f t="shared" si="54"/>
        <v>102348.29999999999</v>
      </c>
      <c r="F104" s="7">
        <f t="shared" si="55"/>
        <v>0</v>
      </c>
      <c r="G104" s="1">
        <v>60099.9</v>
      </c>
      <c r="H104" s="1">
        <v>0</v>
      </c>
      <c r="I104" s="1">
        <v>0</v>
      </c>
      <c r="J104" s="1">
        <v>0</v>
      </c>
      <c r="K104" s="1">
        <v>42248.399999999994</v>
      </c>
      <c r="L104" s="1">
        <v>0</v>
      </c>
      <c r="M104" s="1">
        <v>0</v>
      </c>
      <c r="N104" s="1">
        <v>0</v>
      </c>
      <c r="O104" s="55"/>
      <c r="P104" s="56"/>
      <c r="Q104" s="8">
        <f t="shared" si="57"/>
        <v>102348.29999999999</v>
      </c>
      <c r="R104" s="8">
        <f t="shared" si="57"/>
        <v>0</v>
      </c>
      <c r="S104" s="8"/>
      <c r="T104" s="8"/>
      <c r="U104" s="8"/>
      <c r="V104" s="8"/>
      <c r="W104" s="8"/>
      <c r="X104" s="8"/>
      <c r="Y104" s="8"/>
      <c r="Z104" s="8"/>
      <c r="AA104" s="8"/>
      <c r="AB104" s="8"/>
    </row>
    <row r="105" spans="1:28" s="9" customFormat="1" ht="12.75" customHeight="1">
      <c r="A105" s="61" t="s">
        <v>35</v>
      </c>
      <c r="B105" s="57" t="s">
        <v>53</v>
      </c>
      <c r="C105" s="2"/>
      <c r="D105" s="15" t="s">
        <v>11</v>
      </c>
      <c r="E105" s="7">
        <f>SUM(E106:E116)</f>
        <v>15895.8</v>
      </c>
      <c r="F105" s="7">
        <f>SUM(F106:F116)</f>
        <v>5000</v>
      </c>
      <c r="G105" s="7">
        <f aca="true" t="shared" si="58" ref="G105:N105">SUM(G106:G116)</f>
        <v>15895.8</v>
      </c>
      <c r="H105" s="7">
        <f t="shared" si="58"/>
        <v>5000</v>
      </c>
      <c r="I105" s="7">
        <f t="shared" si="58"/>
        <v>0</v>
      </c>
      <c r="J105" s="7">
        <f t="shared" si="58"/>
        <v>0</v>
      </c>
      <c r="K105" s="7">
        <f t="shared" si="58"/>
        <v>0</v>
      </c>
      <c r="L105" s="7">
        <f t="shared" si="58"/>
        <v>0</v>
      </c>
      <c r="M105" s="7">
        <f t="shared" si="58"/>
        <v>0</v>
      </c>
      <c r="N105" s="7">
        <f t="shared" si="58"/>
        <v>0</v>
      </c>
      <c r="O105" s="51" t="s">
        <v>12</v>
      </c>
      <c r="P105" s="52"/>
      <c r="Q105" s="8">
        <f t="shared" si="57"/>
        <v>15895.8</v>
      </c>
      <c r="R105" s="8">
        <f t="shared" si="57"/>
        <v>5000</v>
      </c>
      <c r="S105" s="8"/>
      <c r="T105" s="8"/>
      <c r="U105" s="8"/>
      <c r="V105" s="8"/>
      <c r="W105" s="8"/>
      <c r="X105" s="8"/>
      <c r="Y105" s="8"/>
      <c r="Z105" s="8"/>
      <c r="AA105" s="8"/>
      <c r="AB105" s="8"/>
    </row>
    <row r="106" spans="1:28" s="9" customFormat="1" ht="12.75">
      <c r="A106" s="62"/>
      <c r="B106" s="58"/>
      <c r="C106" s="3"/>
      <c r="D106" s="15" t="s">
        <v>13</v>
      </c>
      <c r="E106" s="7">
        <f>G106+I106+K106+M106</f>
        <v>1090</v>
      </c>
      <c r="F106" s="7">
        <f>H106+J106+L106+N106</f>
        <v>1090</v>
      </c>
      <c r="G106" s="1">
        <v>1090</v>
      </c>
      <c r="H106" s="1">
        <v>1090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53"/>
      <c r="P106" s="54"/>
      <c r="Q106" s="8">
        <f t="shared" si="57"/>
        <v>1090</v>
      </c>
      <c r="R106" s="8">
        <f t="shared" si="57"/>
        <v>1090</v>
      </c>
      <c r="S106" s="8"/>
      <c r="T106" s="8"/>
      <c r="U106" s="8"/>
      <c r="V106" s="8"/>
      <c r="W106" s="8"/>
      <c r="X106" s="8"/>
      <c r="Y106" s="8"/>
      <c r="Z106" s="8"/>
      <c r="AA106" s="8"/>
      <c r="AB106" s="8"/>
    </row>
    <row r="107" spans="1:28" s="9" customFormat="1" ht="12.75">
      <c r="A107" s="62"/>
      <c r="B107" s="58"/>
      <c r="C107" s="3"/>
      <c r="D107" s="15" t="s">
        <v>14</v>
      </c>
      <c r="E107" s="7">
        <f aca="true" t="shared" si="59" ref="E107:E116">G107+I107+K107+M107</f>
        <v>1547</v>
      </c>
      <c r="F107" s="7">
        <f aca="true" t="shared" si="60" ref="F107:F116">H107+J107+L107+N107</f>
        <v>1090</v>
      </c>
      <c r="G107" s="1">
        <v>1547</v>
      </c>
      <c r="H107" s="1">
        <v>1090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53"/>
      <c r="P107" s="54"/>
      <c r="Q107" s="8">
        <f t="shared" si="57"/>
        <v>1547</v>
      </c>
      <c r="R107" s="8">
        <f t="shared" si="57"/>
        <v>1090</v>
      </c>
      <c r="S107" s="8"/>
      <c r="T107" s="8"/>
      <c r="U107" s="8"/>
      <c r="V107" s="8"/>
      <c r="W107" s="8"/>
      <c r="X107" s="8"/>
      <c r="Y107" s="8"/>
      <c r="Z107" s="8"/>
      <c r="AA107" s="8"/>
      <c r="AB107" s="8"/>
    </row>
    <row r="108" spans="1:28" s="9" customFormat="1" ht="12.75">
      <c r="A108" s="62"/>
      <c r="B108" s="58"/>
      <c r="C108" s="3"/>
      <c r="D108" s="15" t="s">
        <v>15</v>
      </c>
      <c r="E108" s="7">
        <f t="shared" si="59"/>
        <v>1241.6</v>
      </c>
      <c r="F108" s="7">
        <f t="shared" si="60"/>
        <v>940</v>
      </c>
      <c r="G108" s="1">
        <v>1241.6</v>
      </c>
      <c r="H108" s="1">
        <v>940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53"/>
      <c r="P108" s="54"/>
      <c r="Q108" s="8">
        <f t="shared" si="57"/>
        <v>1241.6</v>
      </c>
      <c r="R108" s="8">
        <f t="shared" si="57"/>
        <v>940</v>
      </c>
      <c r="S108" s="8"/>
      <c r="T108" s="8"/>
      <c r="U108" s="8"/>
      <c r="V108" s="8"/>
      <c r="W108" s="8"/>
      <c r="X108" s="8"/>
      <c r="Y108" s="8"/>
      <c r="Z108" s="8"/>
      <c r="AA108" s="8"/>
      <c r="AB108" s="8"/>
    </row>
    <row r="109" spans="1:28" s="9" customFormat="1" ht="12.75">
      <c r="A109" s="62"/>
      <c r="B109" s="58"/>
      <c r="C109" s="3"/>
      <c r="D109" s="15" t="s">
        <v>68</v>
      </c>
      <c r="E109" s="7">
        <f t="shared" si="59"/>
        <v>1241.6</v>
      </c>
      <c r="F109" s="7">
        <f t="shared" si="60"/>
        <v>940</v>
      </c>
      <c r="G109" s="1">
        <v>1241.6</v>
      </c>
      <c r="H109" s="1">
        <v>940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53"/>
      <c r="P109" s="54"/>
      <c r="Q109" s="8">
        <f aca="true" t="shared" si="61" ref="Q109:R113">G109+K109+I109</f>
        <v>1241.6</v>
      </c>
      <c r="R109" s="8">
        <f t="shared" si="61"/>
        <v>940</v>
      </c>
      <c r="S109" s="8"/>
      <c r="T109" s="8"/>
      <c r="U109" s="8"/>
      <c r="V109" s="8"/>
      <c r="W109" s="8"/>
      <c r="X109" s="8"/>
      <c r="Y109" s="8"/>
      <c r="Z109" s="8"/>
      <c r="AA109" s="8"/>
      <c r="AB109" s="8"/>
    </row>
    <row r="110" spans="1:28" s="9" customFormat="1" ht="12.75">
      <c r="A110" s="62"/>
      <c r="B110" s="58"/>
      <c r="C110" s="3"/>
      <c r="D110" s="15" t="s">
        <v>69</v>
      </c>
      <c r="E110" s="7">
        <f t="shared" si="59"/>
        <v>1241.6</v>
      </c>
      <c r="F110" s="7">
        <f t="shared" si="60"/>
        <v>940</v>
      </c>
      <c r="G110" s="1">
        <v>1241.6</v>
      </c>
      <c r="H110" s="1">
        <v>940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53"/>
      <c r="P110" s="54"/>
      <c r="Q110" s="8">
        <f t="shared" si="61"/>
        <v>1241.6</v>
      </c>
      <c r="R110" s="8">
        <f t="shared" si="61"/>
        <v>940</v>
      </c>
      <c r="S110" s="8"/>
      <c r="T110" s="8"/>
      <c r="U110" s="8"/>
      <c r="V110" s="8"/>
      <c r="W110" s="8"/>
      <c r="X110" s="8"/>
      <c r="Y110" s="8"/>
      <c r="Z110" s="8"/>
      <c r="AA110" s="8"/>
      <c r="AB110" s="8"/>
    </row>
    <row r="111" spans="1:28" s="9" customFormat="1" ht="12.75">
      <c r="A111" s="62"/>
      <c r="B111" s="58"/>
      <c r="C111" s="3"/>
      <c r="D111" s="15" t="s">
        <v>70</v>
      </c>
      <c r="E111" s="7">
        <f t="shared" si="59"/>
        <v>1589</v>
      </c>
      <c r="F111" s="7">
        <f t="shared" si="60"/>
        <v>0</v>
      </c>
      <c r="G111" s="1">
        <v>1589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53"/>
      <c r="P111" s="54"/>
      <c r="Q111" s="8">
        <f t="shared" si="61"/>
        <v>1589</v>
      </c>
      <c r="R111" s="8">
        <f t="shared" si="61"/>
        <v>0</v>
      </c>
      <c r="S111" s="8"/>
      <c r="T111" s="8"/>
      <c r="U111" s="8"/>
      <c r="V111" s="8"/>
      <c r="W111" s="8"/>
      <c r="X111" s="8"/>
      <c r="Y111" s="8"/>
      <c r="Z111" s="8"/>
      <c r="AA111" s="8"/>
      <c r="AB111" s="8"/>
    </row>
    <row r="112" spans="1:28" s="9" customFormat="1" ht="12.75">
      <c r="A112" s="62"/>
      <c r="B112" s="58"/>
      <c r="C112" s="3"/>
      <c r="D112" s="15" t="s">
        <v>78</v>
      </c>
      <c r="E112" s="7">
        <f t="shared" si="59"/>
        <v>1589</v>
      </c>
      <c r="F112" s="7">
        <f t="shared" si="60"/>
        <v>0</v>
      </c>
      <c r="G112" s="1">
        <v>1589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53"/>
      <c r="P112" s="54"/>
      <c r="Q112" s="8">
        <f t="shared" si="61"/>
        <v>1589</v>
      </c>
      <c r="R112" s="8">
        <f t="shared" si="61"/>
        <v>0</v>
      </c>
      <c r="S112" s="8"/>
      <c r="T112" s="8"/>
      <c r="U112" s="8"/>
      <c r="V112" s="8"/>
      <c r="W112" s="8"/>
      <c r="X112" s="8"/>
      <c r="Y112" s="8"/>
      <c r="Z112" s="8"/>
      <c r="AA112" s="8"/>
      <c r="AB112" s="8"/>
    </row>
    <row r="113" spans="1:28" s="9" customFormat="1" ht="12.75">
      <c r="A113" s="62"/>
      <c r="B113" s="58"/>
      <c r="C113" s="3"/>
      <c r="D113" s="15" t="s">
        <v>79</v>
      </c>
      <c r="E113" s="7">
        <f t="shared" si="59"/>
        <v>1589</v>
      </c>
      <c r="F113" s="7">
        <f t="shared" si="60"/>
        <v>0</v>
      </c>
      <c r="G113" s="1">
        <v>1589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53"/>
      <c r="P113" s="54"/>
      <c r="Q113" s="8">
        <f t="shared" si="61"/>
        <v>1589</v>
      </c>
      <c r="R113" s="8">
        <f t="shared" si="61"/>
        <v>0</v>
      </c>
      <c r="S113" s="8"/>
      <c r="T113" s="8"/>
      <c r="U113" s="8"/>
      <c r="V113" s="8"/>
      <c r="W113" s="8"/>
      <c r="X113" s="8"/>
      <c r="Y113" s="8"/>
      <c r="Z113" s="8"/>
      <c r="AA113" s="8"/>
      <c r="AB113" s="8"/>
    </row>
    <row r="114" spans="1:28" s="9" customFormat="1" ht="12.75">
      <c r="A114" s="62"/>
      <c r="B114" s="58"/>
      <c r="C114" s="3"/>
      <c r="D114" s="15" t="s">
        <v>80</v>
      </c>
      <c r="E114" s="7">
        <f t="shared" si="59"/>
        <v>1589</v>
      </c>
      <c r="F114" s="7">
        <f t="shared" si="60"/>
        <v>0</v>
      </c>
      <c r="G114" s="1">
        <v>1589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53"/>
      <c r="P114" s="54"/>
      <c r="Q114" s="8">
        <f aca="true" t="shared" si="62" ref="Q114:R120">G114+K114+I114</f>
        <v>1589</v>
      </c>
      <c r="R114" s="8">
        <f t="shared" si="62"/>
        <v>0</v>
      </c>
      <c r="S114" s="8"/>
      <c r="T114" s="8"/>
      <c r="U114" s="8"/>
      <c r="V114" s="8"/>
      <c r="W114" s="8"/>
      <c r="X114" s="8"/>
      <c r="Y114" s="8"/>
      <c r="Z114" s="8"/>
      <c r="AA114" s="8"/>
      <c r="AB114" s="8"/>
    </row>
    <row r="115" spans="1:28" s="9" customFormat="1" ht="12.75">
      <c r="A115" s="62"/>
      <c r="B115" s="58"/>
      <c r="C115" s="3"/>
      <c r="D115" s="15" t="s">
        <v>81</v>
      </c>
      <c r="E115" s="7">
        <f t="shared" si="59"/>
        <v>1589</v>
      </c>
      <c r="F115" s="7">
        <f t="shared" si="60"/>
        <v>0</v>
      </c>
      <c r="G115" s="1">
        <v>1589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53"/>
      <c r="P115" s="54"/>
      <c r="Q115" s="8">
        <f t="shared" si="62"/>
        <v>1589</v>
      </c>
      <c r="R115" s="8">
        <f t="shared" si="62"/>
        <v>0</v>
      </c>
      <c r="S115" s="8"/>
      <c r="T115" s="8"/>
      <c r="U115" s="8"/>
      <c r="V115" s="8"/>
      <c r="W115" s="8"/>
      <c r="X115" s="8"/>
      <c r="Y115" s="8"/>
      <c r="Z115" s="8"/>
      <c r="AA115" s="8"/>
      <c r="AB115" s="8"/>
    </row>
    <row r="116" spans="1:28" s="9" customFormat="1" ht="12.75">
      <c r="A116" s="63"/>
      <c r="B116" s="59"/>
      <c r="C116" s="4"/>
      <c r="D116" s="15" t="s">
        <v>82</v>
      </c>
      <c r="E116" s="7">
        <f t="shared" si="59"/>
        <v>1589</v>
      </c>
      <c r="F116" s="7">
        <f t="shared" si="60"/>
        <v>0</v>
      </c>
      <c r="G116" s="1">
        <v>1589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55"/>
      <c r="P116" s="56"/>
      <c r="Q116" s="8">
        <f t="shared" si="62"/>
        <v>1589</v>
      </c>
      <c r="R116" s="8">
        <f t="shared" si="62"/>
        <v>0</v>
      </c>
      <c r="S116" s="8"/>
      <c r="T116" s="8"/>
      <c r="U116" s="8"/>
      <c r="V116" s="8"/>
      <c r="W116" s="8"/>
      <c r="X116" s="8"/>
      <c r="Y116" s="8"/>
      <c r="Z116" s="8"/>
      <c r="AA116" s="8"/>
      <c r="AB116" s="8"/>
    </row>
    <row r="117" spans="1:28" s="9" customFormat="1" ht="12.75">
      <c r="A117" s="64"/>
      <c r="B117" s="64" t="s">
        <v>54</v>
      </c>
      <c r="C117" s="30"/>
      <c r="D117" s="15" t="s">
        <v>11</v>
      </c>
      <c r="E117" s="1">
        <f aca="true" t="shared" si="63" ref="E117:E128">E93+E105</f>
        <v>1219244.34</v>
      </c>
      <c r="F117" s="1">
        <f aca="true" t="shared" si="64" ref="F117:N117">F93+F105</f>
        <v>475042.30000000005</v>
      </c>
      <c r="G117" s="1">
        <f>G93+G105</f>
        <v>732944.6000000002</v>
      </c>
      <c r="H117" s="1">
        <f t="shared" si="64"/>
        <v>308093.19999999995</v>
      </c>
      <c r="I117" s="1">
        <f t="shared" si="64"/>
        <v>0</v>
      </c>
      <c r="J117" s="1">
        <f t="shared" si="64"/>
        <v>0</v>
      </c>
      <c r="K117" s="1">
        <f t="shared" si="64"/>
        <v>486299.74</v>
      </c>
      <c r="L117" s="1">
        <f t="shared" si="64"/>
        <v>166949.1</v>
      </c>
      <c r="M117" s="1">
        <f t="shared" si="64"/>
        <v>0</v>
      </c>
      <c r="N117" s="1">
        <f t="shared" si="64"/>
        <v>0</v>
      </c>
      <c r="O117" s="51"/>
      <c r="P117" s="52"/>
      <c r="Q117" s="8">
        <f t="shared" si="62"/>
        <v>1219244.3400000003</v>
      </c>
      <c r="R117" s="8">
        <f t="shared" si="62"/>
        <v>475042.29999999993</v>
      </c>
      <c r="S117" s="8"/>
      <c r="T117" s="8"/>
      <c r="U117" s="8"/>
      <c r="V117" s="8"/>
      <c r="W117" s="8"/>
      <c r="X117" s="8"/>
      <c r="Y117" s="8"/>
      <c r="Z117" s="8"/>
      <c r="AA117" s="8"/>
      <c r="AB117" s="8"/>
    </row>
    <row r="118" spans="1:28" s="9" customFormat="1" ht="12.75">
      <c r="A118" s="65"/>
      <c r="B118" s="65"/>
      <c r="C118" s="31"/>
      <c r="D118" s="15" t="s">
        <v>13</v>
      </c>
      <c r="E118" s="1">
        <f t="shared" si="63"/>
        <v>107547.9</v>
      </c>
      <c r="F118" s="1">
        <f aca="true" t="shared" si="65" ref="F118:N118">F94+F106</f>
        <v>107547.9</v>
      </c>
      <c r="G118" s="1">
        <f t="shared" si="65"/>
        <v>62782.7</v>
      </c>
      <c r="H118" s="1">
        <f t="shared" si="65"/>
        <v>62782.7</v>
      </c>
      <c r="I118" s="1">
        <f t="shared" si="65"/>
        <v>0</v>
      </c>
      <c r="J118" s="1">
        <f t="shared" si="65"/>
        <v>0</v>
      </c>
      <c r="K118" s="1">
        <f t="shared" si="65"/>
        <v>44765.2</v>
      </c>
      <c r="L118" s="1">
        <f t="shared" si="65"/>
        <v>44765.2</v>
      </c>
      <c r="M118" s="1">
        <f t="shared" si="65"/>
        <v>0</v>
      </c>
      <c r="N118" s="1">
        <f t="shared" si="65"/>
        <v>0</v>
      </c>
      <c r="O118" s="53"/>
      <c r="P118" s="54"/>
      <c r="Q118" s="8">
        <f t="shared" si="62"/>
        <v>107547.9</v>
      </c>
      <c r="R118" s="8">
        <f t="shared" si="62"/>
        <v>107547.9</v>
      </c>
      <c r="S118" s="8"/>
      <c r="T118" s="8"/>
      <c r="U118" s="8"/>
      <c r="V118" s="8"/>
      <c r="W118" s="8"/>
      <c r="X118" s="8"/>
      <c r="Y118" s="8"/>
      <c r="Z118" s="8"/>
      <c r="AA118" s="8"/>
      <c r="AB118" s="8"/>
    </row>
    <row r="119" spans="1:28" s="9" customFormat="1" ht="12.75">
      <c r="A119" s="65"/>
      <c r="B119" s="65"/>
      <c r="C119" s="31"/>
      <c r="D119" s="15" t="s">
        <v>14</v>
      </c>
      <c r="E119" s="1">
        <f t="shared" si="63"/>
        <v>108870.70000000001</v>
      </c>
      <c r="F119" s="1">
        <f aca="true" t="shared" si="66" ref="F119:N119">F95+F107</f>
        <v>104466.6</v>
      </c>
      <c r="G119" s="1">
        <f t="shared" si="66"/>
        <v>67700.20000000001</v>
      </c>
      <c r="H119" s="1">
        <f>ROUNDUP(H95+H107,1)</f>
        <v>63296.1</v>
      </c>
      <c r="I119" s="1">
        <f t="shared" si="66"/>
        <v>0</v>
      </c>
      <c r="J119" s="1">
        <f t="shared" si="66"/>
        <v>0</v>
      </c>
      <c r="K119" s="1">
        <f t="shared" si="66"/>
        <v>41170.5</v>
      </c>
      <c r="L119" s="1">
        <f t="shared" si="66"/>
        <v>41170.5</v>
      </c>
      <c r="M119" s="1">
        <f t="shared" si="66"/>
        <v>0</v>
      </c>
      <c r="N119" s="1">
        <f t="shared" si="66"/>
        <v>0</v>
      </c>
      <c r="O119" s="53"/>
      <c r="P119" s="54"/>
      <c r="Q119" s="8">
        <f t="shared" si="62"/>
        <v>108870.70000000001</v>
      </c>
      <c r="R119" s="8">
        <f t="shared" si="62"/>
        <v>104466.6</v>
      </c>
      <c r="S119" s="8"/>
      <c r="T119" s="8"/>
      <c r="U119" s="8"/>
      <c r="V119" s="8"/>
      <c r="W119" s="8"/>
      <c r="X119" s="8"/>
      <c r="Y119" s="8"/>
      <c r="Z119" s="8"/>
      <c r="AA119" s="8"/>
      <c r="AB119" s="8"/>
    </row>
    <row r="120" spans="1:28" s="9" customFormat="1" ht="12.75">
      <c r="A120" s="65"/>
      <c r="B120" s="65"/>
      <c r="C120" s="31"/>
      <c r="D120" s="15" t="s">
        <v>15</v>
      </c>
      <c r="E120" s="1">
        <f t="shared" si="63"/>
        <v>122418.40000000001</v>
      </c>
      <c r="F120" s="1">
        <f aca="true" t="shared" si="67" ref="F120:N120">F96+F108</f>
        <v>102745.3</v>
      </c>
      <c r="G120" s="1">
        <f t="shared" si="67"/>
        <v>81911.70000000001</v>
      </c>
      <c r="H120" s="1">
        <f t="shared" si="67"/>
        <v>62238.6</v>
      </c>
      <c r="I120" s="1">
        <f t="shared" si="67"/>
        <v>0</v>
      </c>
      <c r="J120" s="1">
        <f t="shared" si="67"/>
        <v>0</v>
      </c>
      <c r="K120" s="1">
        <f t="shared" si="67"/>
        <v>40506.7</v>
      </c>
      <c r="L120" s="1">
        <f t="shared" si="67"/>
        <v>40506.700000000004</v>
      </c>
      <c r="M120" s="1">
        <f t="shared" si="67"/>
        <v>0</v>
      </c>
      <c r="N120" s="1">
        <f t="shared" si="67"/>
        <v>0</v>
      </c>
      <c r="O120" s="53"/>
      <c r="P120" s="54"/>
      <c r="Q120" s="8">
        <f t="shared" si="62"/>
        <v>122418.40000000001</v>
      </c>
      <c r="R120" s="8">
        <f t="shared" si="62"/>
        <v>102745.3</v>
      </c>
      <c r="S120" s="8"/>
      <c r="T120" s="8"/>
      <c r="U120" s="8"/>
      <c r="V120" s="8"/>
      <c r="W120" s="8"/>
      <c r="X120" s="8"/>
      <c r="Y120" s="8"/>
      <c r="Z120" s="8"/>
      <c r="AA120" s="8"/>
      <c r="AB120" s="8"/>
    </row>
    <row r="121" spans="1:28" s="9" customFormat="1" ht="12.75">
      <c r="A121" s="65"/>
      <c r="B121" s="65"/>
      <c r="C121" s="31"/>
      <c r="D121" s="15" t="s">
        <v>68</v>
      </c>
      <c r="E121" s="1">
        <f t="shared" si="63"/>
        <v>139326.80000000002</v>
      </c>
      <c r="F121" s="1">
        <f aca="true" t="shared" si="68" ref="F121:N121">F97+F109</f>
        <v>100394.6</v>
      </c>
      <c r="G121" s="1">
        <f t="shared" si="68"/>
        <v>75208.30000000002</v>
      </c>
      <c r="H121" s="1">
        <f t="shared" si="68"/>
        <v>59887.899999999994</v>
      </c>
      <c r="I121" s="1">
        <f t="shared" si="68"/>
        <v>0</v>
      </c>
      <c r="J121" s="1">
        <f t="shared" si="68"/>
        <v>0</v>
      </c>
      <c r="K121" s="1">
        <f t="shared" si="68"/>
        <v>64118.5</v>
      </c>
      <c r="L121" s="1">
        <f t="shared" si="68"/>
        <v>40506.700000000004</v>
      </c>
      <c r="M121" s="1">
        <f t="shared" si="68"/>
        <v>0</v>
      </c>
      <c r="N121" s="1">
        <f t="shared" si="68"/>
        <v>0</v>
      </c>
      <c r="O121" s="53"/>
      <c r="P121" s="54"/>
      <c r="Q121" s="8">
        <f aca="true" t="shared" si="69" ref="Q121:R125">G121+K121+I121</f>
        <v>139326.80000000002</v>
      </c>
      <c r="R121" s="8">
        <f t="shared" si="69"/>
        <v>100394.6</v>
      </c>
      <c r="S121" s="8"/>
      <c r="T121" s="8"/>
      <c r="U121" s="8"/>
      <c r="V121" s="8"/>
      <c r="W121" s="8"/>
      <c r="X121" s="8"/>
      <c r="Y121" s="8"/>
      <c r="Z121" s="8"/>
      <c r="AA121" s="8"/>
      <c r="AB121" s="8"/>
    </row>
    <row r="122" spans="1:28" s="9" customFormat="1" ht="12.75">
      <c r="A122" s="65"/>
      <c r="B122" s="65"/>
      <c r="C122" s="31"/>
      <c r="D122" s="15" t="s">
        <v>69</v>
      </c>
      <c r="E122" s="1">
        <f t="shared" si="63"/>
        <v>117456.70000000001</v>
      </c>
      <c r="F122" s="1">
        <f aca="true" t="shared" si="70" ref="F122:N122">F98+F110</f>
        <v>59887.899999999994</v>
      </c>
      <c r="G122" s="1">
        <f t="shared" si="70"/>
        <v>75208.30000000002</v>
      </c>
      <c r="H122" s="1">
        <f t="shared" si="70"/>
        <v>59887.899999999994</v>
      </c>
      <c r="I122" s="1">
        <f t="shared" si="70"/>
        <v>0</v>
      </c>
      <c r="J122" s="1">
        <f t="shared" si="70"/>
        <v>0</v>
      </c>
      <c r="K122" s="1">
        <f t="shared" si="70"/>
        <v>42248.399999999994</v>
      </c>
      <c r="L122" s="1">
        <f t="shared" si="70"/>
        <v>0</v>
      </c>
      <c r="M122" s="1">
        <f t="shared" si="70"/>
        <v>0</v>
      </c>
      <c r="N122" s="1">
        <f t="shared" si="70"/>
        <v>0</v>
      </c>
      <c r="O122" s="53"/>
      <c r="P122" s="54"/>
      <c r="Q122" s="8">
        <f t="shared" si="69"/>
        <v>117456.70000000001</v>
      </c>
      <c r="R122" s="8">
        <f t="shared" si="69"/>
        <v>59887.899999999994</v>
      </c>
      <c r="S122" s="8"/>
      <c r="T122" s="8"/>
      <c r="U122" s="8"/>
      <c r="V122" s="8"/>
      <c r="W122" s="8"/>
      <c r="X122" s="8"/>
      <c r="Y122" s="8"/>
      <c r="Z122" s="8"/>
      <c r="AA122" s="8"/>
      <c r="AB122" s="8"/>
    </row>
    <row r="123" spans="1:28" s="9" customFormat="1" ht="12.75">
      <c r="A123" s="65"/>
      <c r="B123" s="65"/>
      <c r="C123" s="31"/>
      <c r="D123" s="15" t="s">
        <v>70</v>
      </c>
      <c r="E123" s="1">
        <f t="shared" si="63"/>
        <v>103937.29999999999</v>
      </c>
      <c r="F123" s="1">
        <f aca="true" t="shared" si="71" ref="F123:N123">F99+F111</f>
        <v>0</v>
      </c>
      <c r="G123" s="1">
        <f t="shared" si="71"/>
        <v>61688.9</v>
      </c>
      <c r="H123" s="1">
        <f t="shared" si="71"/>
        <v>0</v>
      </c>
      <c r="I123" s="1">
        <f t="shared" si="71"/>
        <v>0</v>
      </c>
      <c r="J123" s="1">
        <f t="shared" si="71"/>
        <v>0</v>
      </c>
      <c r="K123" s="1">
        <f t="shared" si="71"/>
        <v>42248.399999999994</v>
      </c>
      <c r="L123" s="1">
        <f t="shared" si="71"/>
        <v>0</v>
      </c>
      <c r="M123" s="1">
        <f t="shared" si="71"/>
        <v>0</v>
      </c>
      <c r="N123" s="1">
        <f t="shared" si="71"/>
        <v>0</v>
      </c>
      <c r="O123" s="53"/>
      <c r="P123" s="54"/>
      <c r="Q123" s="8">
        <f t="shared" si="69"/>
        <v>103937.29999999999</v>
      </c>
      <c r="R123" s="8">
        <f t="shared" si="69"/>
        <v>0</v>
      </c>
      <c r="S123" s="8"/>
      <c r="T123" s="8"/>
      <c r="U123" s="8"/>
      <c r="V123" s="8"/>
      <c r="W123" s="8"/>
      <c r="X123" s="8"/>
      <c r="Y123" s="8"/>
      <c r="Z123" s="8"/>
      <c r="AA123" s="8"/>
      <c r="AB123" s="8"/>
    </row>
    <row r="124" spans="1:28" s="9" customFormat="1" ht="12.75">
      <c r="A124" s="65"/>
      <c r="B124" s="65"/>
      <c r="C124" s="31"/>
      <c r="D124" s="15" t="s">
        <v>78</v>
      </c>
      <c r="E124" s="1">
        <f t="shared" si="63"/>
        <v>103937.29999999999</v>
      </c>
      <c r="F124" s="1">
        <f aca="true" t="shared" si="72" ref="F124:N124">F100+F112</f>
        <v>0</v>
      </c>
      <c r="G124" s="1">
        <f t="shared" si="72"/>
        <v>61688.9</v>
      </c>
      <c r="H124" s="1">
        <f t="shared" si="72"/>
        <v>0</v>
      </c>
      <c r="I124" s="1">
        <f t="shared" si="72"/>
        <v>0</v>
      </c>
      <c r="J124" s="1">
        <f t="shared" si="72"/>
        <v>0</v>
      </c>
      <c r="K124" s="1">
        <f t="shared" si="72"/>
        <v>42248.399999999994</v>
      </c>
      <c r="L124" s="1">
        <f t="shared" si="72"/>
        <v>0</v>
      </c>
      <c r="M124" s="1">
        <f t="shared" si="72"/>
        <v>0</v>
      </c>
      <c r="N124" s="1">
        <f t="shared" si="72"/>
        <v>0</v>
      </c>
      <c r="O124" s="53"/>
      <c r="P124" s="54"/>
      <c r="Q124" s="8">
        <f t="shared" si="69"/>
        <v>103937.29999999999</v>
      </c>
      <c r="R124" s="8">
        <f t="shared" si="69"/>
        <v>0</v>
      </c>
      <c r="S124" s="8"/>
      <c r="T124" s="8"/>
      <c r="U124" s="8"/>
      <c r="V124" s="8"/>
      <c r="W124" s="8"/>
      <c r="X124" s="8"/>
      <c r="Y124" s="8"/>
      <c r="Z124" s="8"/>
      <c r="AA124" s="8"/>
      <c r="AB124" s="8"/>
    </row>
    <row r="125" spans="1:28" s="9" customFormat="1" ht="12.75">
      <c r="A125" s="65"/>
      <c r="B125" s="65"/>
      <c r="C125" s="31"/>
      <c r="D125" s="15" t="s">
        <v>79</v>
      </c>
      <c r="E125" s="1">
        <f t="shared" si="63"/>
        <v>103937.34</v>
      </c>
      <c r="F125" s="1">
        <f aca="true" t="shared" si="73" ref="F125:N125">F101+F113</f>
        <v>0</v>
      </c>
      <c r="G125" s="1">
        <f t="shared" si="73"/>
        <v>61688.9</v>
      </c>
      <c r="H125" s="1">
        <f t="shared" si="73"/>
        <v>0</v>
      </c>
      <c r="I125" s="1">
        <f t="shared" si="73"/>
        <v>0</v>
      </c>
      <c r="J125" s="1">
        <f t="shared" si="73"/>
        <v>0</v>
      </c>
      <c r="K125" s="1">
        <f t="shared" si="73"/>
        <v>42248.44</v>
      </c>
      <c r="L125" s="1">
        <f t="shared" si="73"/>
        <v>0</v>
      </c>
      <c r="M125" s="1">
        <f t="shared" si="73"/>
        <v>0</v>
      </c>
      <c r="N125" s="1">
        <f t="shared" si="73"/>
        <v>0</v>
      </c>
      <c r="O125" s="53"/>
      <c r="P125" s="54"/>
      <c r="Q125" s="8">
        <f t="shared" si="69"/>
        <v>103937.34</v>
      </c>
      <c r="R125" s="8">
        <f t="shared" si="69"/>
        <v>0</v>
      </c>
      <c r="S125" s="8"/>
      <c r="T125" s="8"/>
      <c r="U125" s="8"/>
      <c r="V125" s="8"/>
      <c r="W125" s="8"/>
      <c r="X125" s="8"/>
      <c r="Y125" s="8"/>
      <c r="Z125" s="8"/>
      <c r="AA125" s="8"/>
      <c r="AB125" s="8"/>
    </row>
    <row r="126" spans="1:28" s="9" customFormat="1" ht="12.75">
      <c r="A126" s="65"/>
      <c r="B126" s="65"/>
      <c r="C126" s="31"/>
      <c r="D126" s="15" t="s">
        <v>80</v>
      </c>
      <c r="E126" s="1">
        <f t="shared" si="63"/>
        <v>103937.29999999999</v>
      </c>
      <c r="F126" s="1">
        <f aca="true" t="shared" si="74" ref="F126:N126">F102+F114</f>
        <v>0</v>
      </c>
      <c r="G126" s="1">
        <f t="shared" si="74"/>
        <v>61688.9</v>
      </c>
      <c r="H126" s="1">
        <f t="shared" si="74"/>
        <v>0</v>
      </c>
      <c r="I126" s="1">
        <f t="shared" si="74"/>
        <v>0</v>
      </c>
      <c r="J126" s="1">
        <f t="shared" si="74"/>
        <v>0</v>
      </c>
      <c r="K126" s="1">
        <f t="shared" si="74"/>
        <v>42248.399999999994</v>
      </c>
      <c r="L126" s="1">
        <f t="shared" si="74"/>
        <v>0</v>
      </c>
      <c r="M126" s="1">
        <f t="shared" si="74"/>
        <v>0</v>
      </c>
      <c r="N126" s="1">
        <f t="shared" si="74"/>
        <v>0</v>
      </c>
      <c r="O126" s="53"/>
      <c r="P126" s="54"/>
      <c r="Q126" s="8">
        <f aca="true" t="shared" si="75" ref="Q126:Q134">G126+K126+I126</f>
        <v>103937.29999999999</v>
      </c>
      <c r="R126" s="8">
        <f aca="true" t="shared" si="76" ref="R126:R134">H126+L126+J126</f>
        <v>0</v>
      </c>
      <c r="S126" s="8"/>
      <c r="T126" s="8"/>
      <c r="U126" s="8"/>
      <c r="V126" s="8"/>
      <c r="W126" s="8"/>
      <c r="X126" s="8"/>
      <c r="Y126" s="8"/>
      <c r="Z126" s="8"/>
      <c r="AA126" s="8"/>
      <c r="AB126" s="8"/>
    </row>
    <row r="127" spans="1:28" s="9" customFormat="1" ht="12.75">
      <c r="A127" s="65"/>
      <c r="B127" s="65"/>
      <c r="C127" s="31"/>
      <c r="D127" s="15" t="s">
        <v>81</v>
      </c>
      <c r="E127" s="1">
        <f t="shared" si="63"/>
        <v>103937.29999999999</v>
      </c>
      <c r="F127" s="1">
        <f aca="true" t="shared" si="77" ref="F127:N127">F103+F115</f>
        <v>0</v>
      </c>
      <c r="G127" s="1">
        <f t="shared" si="77"/>
        <v>61688.9</v>
      </c>
      <c r="H127" s="1">
        <f t="shared" si="77"/>
        <v>0</v>
      </c>
      <c r="I127" s="1">
        <f t="shared" si="77"/>
        <v>0</v>
      </c>
      <c r="J127" s="1">
        <f t="shared" si="77"/>
        <v>0</v>
      </c>
      <c r="K127" s="1">
        <f t="shared" si="77"/>
        <v>42248.399999999994</v>
      </c>
      <c r="L127" s="1">
        <f t="shared" si="77"/>
        <v>0</v>
      </c>
      <c r="M127" s="1">
        <f t="shared" si="77"/>
        <v>0</v>
      </c>
      <c r="N127" s="1">
        <f t="shared" si="77"/>
        <v>0</v>
      </c>
      <c r="O127" s="53"/>
      <c r="P127" s="54"/>
      <c r="Q127" s="8">
        <f t="shared" si="75"/>
        <v>103937.29999999999</v>
      </c>
      <c r="R127" s="8">
        <f t="shared" si="76"/>
        <v>0</v>
      </c>
      <c r="S127" s="8"/>
      <c r="T127" s="8"/>
      <c r="U127" s="8"/>
      <c r="V127" s="8"/>
      <c r="W127" s="8"/>
      <c r="X127" s="8"/>
      <c r="Y127" s="8"/>
      <c r="Z127" s="8"/>
      <c r="AA127" s="8"/>
      <c r="AB127" s="8"/>
    </row>
    <row r="128" spans="1:28" s="9" customFormat="1" ht="12.75">
      <c r="A128" s="66"/>
      <c r="B128" s="66"/>
      <c r="C128" s="32"/>
      <c r="D128" s="15" t="s">
        <v>82</v>
      </c>
      <c r="E128" s="1">
        <f t="shared" si="63"/>
        <v>103937.29999999999</v>
      </c>
      <c r="F128" s="1">
        <f aca="true" t="shared" si="78" ref="F128:N128">F104+F116</f>
        <v>0</v>
      </c>
      <c r="G128" s="1">
        <f t="shared" si="78"/>
        <v>61688.9</v>
      </c>
      <c r="H128" s="1">
        <f t="shared" si="78"/>
        <v>0</v>
      </c>
      <c r="I128" s="1">
        <f t="shared" si="78"/>
        <v>0</v>
      </c>
      <c r="J128" s="1">
        <f t="shared" si="78"/>
        <v>0</v>
      </c>
      <c r="K128" s="1">
        <f t="shared" si="78"/>
        <v>42248.399999999994</v>
      </c>
      <c r="L128" s="1">
        <f t="shared" si="78"/>
        <v>0</v>
      </c>
      <c r="M128" s="1">
        <f t="shared" si="78"/>
        <v>0</v>
      </c>
      <c r="N128" s="1">
        <f t="shared" si="78"/>
        <v>0</v>
      </c>
      <c r="O128" s="55"/>
      <c r="P128" s="56"/>
      <c r="Q128" s="8">
        <f t="shared" si="75"/>
        <v>103937.29999999999</v>
      </c>
      <c r="R128" s="8">
        <f t="shared" si="76"/>
        <v>0</v>
      </c>
      <c r="S128" s="8"/>
      <c r="T128" s="8"/>
      <c r="U128" s="8"/>
      <c r="V128" s="8"/>
      <c r="W128" s="8"/>
      <c r="X128" s="8"/>
      <c r="Y128" s="8"/>
      <c r="Z128" s="8"/>
      <c r="AA128" s="8"/>
      <c r="AB128" s="8"/>
    </row>
    <row r="129" spans="1:18" ht="15">
      <c r="A129" s="23" t="s">
        <v>25</v>
      </c>
      <c r="B129" s="67" t="s">
        <v>73</v>
      </c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1"/>
      <c r="O129" s="70"/>
      <c r="P129" s="71"/>
      <c r="Q129" s="8">
        <f t="shared" si="75"/>
        <v>0</v>
      </c>
      <c r="R129" s="8">
        <f t="shared" si="76"/>
        <v>0</v>
      </c>
    </row>
    <row r="130" spans="1:18" ht="15">
      <c r="A130" s="28"/>
      <c r="B130" s="67" t="s">
        <v>87</v>
      </c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1"/>
      <c r="O130" s="70"/>
      <c r="P130" s="71"/>
      <c r="Q130" s="8">
        <f t="shared" si="75"/>
        <v>0</v>
      </c>
      <c r="R130" s="8">
        <f t="shared" si="76"/>
        <v>0</v>
      </c>
    </row>
    <row r="131" spans="1:28" s="9" customFormat="1" ht="12.75" customHeight="1">
      <c r="A131" s="61" t="s">
        <v>36</v>
      </c>
      <c r="B131" s="57" t="s">
        <v>55</v>
      </c>
      <c r="C131" s="2"/>
      <c r="D131" s="15" t="s">
        <v>11</v>
      </c>
      <c r="E131" s="7">
        <f>SUM(E132:E142)</f>
        <v>184793.00000000003</v>
      </c>
      <c r="F131" s="7">
        <f>SUM(F132:F142)</f>
        <v>69801.4</v>
      </c>
      <c r="G131" s="7">
        <f aca="true" t="shared" si="79" ref="G131:N131">SUM(G132:G142)</f>
        <v>184793.00000000003</v>
      </c>
      <c r="H131" s="7">
        <f t="shared" si="79"/>
        <v>69801.4</v>
      </c>
      <c r="I131" s="7">
        <f t="shared" si="79"/>
        <v>0</v>
      </c>
      <c r="J131" s="7">
        <f t="shared" si="79"/>
        <v>0</v>
      </c>
      <c r="K131" s="7">
        <f t="shared" si="79"/>
        <v>0</v>
      </c>
      <c r="L131" s="7">
        <f t="shared" si="79"/>
        <v>0</v>
      </c>
      <c r="M131" s="7">
        <f t="shared" si="79"/>
        <v>0</v>
      </c>
      <c r="N131" s="7">
        <f t="shared" si="79"/>
        <v>0</v>
      </c>
      <c r="O131" s="51" t="s">
        <v>12</v>
      </c>
      <c r="P131" s="52"/>
      <c r="Q131" s="8">
        <f t="shared" si="75"/>
        <v>184793.00000000003</v>
      </c>
      <c r="R131" s="8">
        <f t="shared" si="76"/>
        <v>69801.4</v>
      </c>
      <c r="S131" s="8"/>
      <c r="T131" s="8"/>
      <c r="U131" s="8"/>
      <c r="V131" s="8"/>
      <c r="W131" s="8"/>
      <c r="X131" s="8"/>
      <c r="Y131" s="8"/>
      <c r="Z131" s="8"/>
      <c r="AA131" s="8"/>
      <c r="AB131" s="8"/>
    </row>
    <row r="132" spans="1:28" s="9" customFormat="1" ht="12.75">
      <c r="A132" s="62"/>
      <c r="B132" s="58"/>
      <c r="C132" s="3"/>
      <c r="D132" s="15" t="s">
        <v>13</v>
      </c>
      <c r="E132" s="7">
        <f>G132+I132+K132+M132</f>
        <v>9070.1</v>
      </c>
      <c r="F132" s="7">
        <f>H132+J132+L132+N132</f>
        <v>9070.1</v>
      </c>
      <c r="G132" s="1">
        <v>9070.1</v>
      </c>
      <c r="H132" s="1">
        <v>9070.1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53"/>
      <c r="P132" s="54"/>
      <c r="Q132" s="8">
        <f t="shared" si="75"/>
        <v>9070.1</v>
      </c>
      <c r="R132" s="8">
        <f t="shared" si="76"/>
        <v>9070.1</v>
      </c>
      <c r="S132" s="8"/>
      <c r="T132" s="8"/>
      <c r="U132" s="8"/>
      <c r="V132" s="8"/>
      <c r="W132" s="8"/>
      <c r="X132" s="8"/>
      <c r="Y132" s="8"/>
      <c r="Z132" s="8"/>
      <c r="AA132" s="8"/>
      <c r="AB132" s="8"/>
    </row>
    <row r="133" spans="1:28" s="9" customFormat="1" ht="12.75">
      <c r="A133" s="62"/>
      <c r="B133" s="58"/>
      <c r="C133" s="3"/>
      <c r="D133" s="15" t="s">
        <v>14</v>
      </c>
      <c r="E133" s="7">
        <f aca="true" t="shared" si="80" ref="E133:E142">G133+I133+K133+M133</f>
        <v>22093.2</v>
      </c>
      <c r="F133" s="7">
        <f aca="true" t="shared" si="81" ref="F133:F142">H133+J133+L133+N133</f>
        <v>18324.2</v>
      </c>
      <c r="G133" s="1">
        <v>22093.2</v>
      </c>
      <c r="H133" s="1">
        <v>18324.2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53"/>
      <c r="P133" s="54"/>
      <c r="Q133" s="8">
        <f t="shared" si="75"/>
        <v>22093.2</v>
      </c>
      <c r="R133" s="8">
        <f t="shared" si="76"/>
        <v>18324.2</v>
      </c>
      <c r="S133" s="8"/>
      <c r="T133" s="8"/>
      <c r="U133" s="8"/>
      <c r="V133" s="8"/>
      <c r="W133" s="8"/>
      <c r="X133" s="8"/>
      <c r="Y133" s="8"/>
      <c r="Z133" s="8"/>
      <c r="AA133" s="8"/>
      <c r="AB133" s="8"/>
    </row>
    <row r="134" spans="1:28" s="9" customFormat="1" ht="12.75">
      <c r="A134" s="62"/>
      <c r="B134" s="58"/>
      <c r="C134" s="3"/>
      <c r="D134" s="15" t="s">
        <v>15</v>
      </c>
      <c r="E134" s="7">
        <f t="shared" si="80"/>
        <v>20790.7</v>
      </c>
      <c r="F134" s="7">
        <f t="shared" si="81"/>
        <v>20135.7</v>
      </c>
      <c r="G134" s="1">
        <v>20790.7</v>
      </c>
      <c r="H134" s="1">
        <v>20135.7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53"/>
      <c r="P134" s="54"/>
      <c r="Q134" s="8">
        <f t="shared" si="75"/>
        <v>20790.7</v>
      </c>
      <c r="R134" s="8">
        <f t="shared" si="76"/>
        <v>20135.7</v>
      </c>
      <c r="S134" s="8"/>
      <c r="T134" s="8"/>
      <c r="U134" s="8"/>
      <c r="V134" s="8"/>
      <c r="W134" s="8"/>
      <c r="X134" s="8"/>
      <c r="Y134" s="8"/>
      <c r="Z134" s="8"/>
      <c r="AA134" s="8"/>
      <c r="AB134" s="8"/>
    </row>
    <row r="135" spans="1:28" s="9" customFormat="1" ht="12.75">
      <c r="A135" s="62"/>
      <c r="B135" s="58"/>
      <c r="C135" s="3"/>
      <c r="D135" s="15" t="s">
        <v>68</v>
      </c>
      <c r="E135" s="7">
        <f t="shared" si="80"/>
        <v>11790.7</v>
      </c>
      <c r="F135" s="7">
        <f t="shared" si="81"/>
        <v>11135.7</v>
      </c>
      <c r="G135" s="1">
        <v>11790.7</v>
      </c>
      <c r="H135" s="1">
        <v>11135.7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53"/>
      <c r="P135" s="54"/>
      <c r="Q135" s="8">
        <f aca="true" t="shared" si="82" ref="Q135:R139">G135+K135+I135</f>
        <v>11790.7</v>
      </c>
      <c r="R135" s="8">
        <f t="shared" si="82"/>
        <v>11135.7</v>
      </c>
      <c r="S135" s="8"/>
      <c r="T135" s="8"/>
      <c r="U135" s="8"/>
      <c r="V135" s="8"/>
      <c r="W135" s="8"/>
      <c r="X135" s="8"/>
      <c r="Y135" s="8"/>
      <c r="Z135" s="8"/>
      <c r="AA135" s="8"/>
      <c r="AB135" s="8"/>
    </row>
    <row r="136" spans="1:28" s="9" customFormat="1" ht="12.75">
      <c r="A136" s="62"/>
      <c r="B136" s="58"/>
      <c r="C136" s="3"/>
      <c r="D136" s="15" t="s">
        <v>69</v>
      </c>
      <c r="E136" s="7">
        <f t="shared" si="80"/>
        <v>11790.7</v>
      </c>
      <c r="F136" s="7">
        <f t="shared" si="81"/>
        <v>11135.7</v>
      </c>
      <c r="G136" s="1">
        <v>11790.7</v>
      </c>
      <c r="H136" s="1">
        <v>11135.7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53"/>
      <c r="P136" s="54"/>
      <c r="Q136" s="8">
        <f t="shared" si="82"/>
        <v>11790.7</v>
      </c>
      <c r="R136" s="8">
        <f t="shared" si="82"/>
        <v>11135.7</v>
      </c>
      <c r="S136" s="8"/>
      <c r="T136" s="8"/>
      <c r="U136" s="8"/>
      <c r="V136" s="8"/>
      <c r="W136" s="8"/>
      <c r="X136" s="8"/>
      <c r="Y136" s="8"/>
      <c r="Z136" s="8"/>
      <c r="AA136" s="8"/>
      <c r="AB136" s="8"/>
    </row>
    <row r="137" spans="1:28" s="9" customFormat="1" ht="12.75">
      <c r="A137" s="62"/>
      <c r="B137" s="58"/>
      <c r="C137" s="3"/>
      <c r="D137" s="15" t="s">
        <v>70</v>
      </c>
      <c r="E137" s="7">
        <f t="shared" si="80"/>
        <v>18209.600000000002</v>
      </c>
      <c r="F137" s="7">
        <f t="shared" si="81"/>
        <v>0</v>
      </c>
      <c r="G137" s="1">
        <v>18209.600000000002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53"/>
      <c r="P137" s="54"/>
      <c r="Q137" s="8">
        <f t="shared" si="82"/>
        <v>18209.600000000002</v>
      </c>
      <c r="R137" s="8">
        <f t="shared" si="82"/>
        <v>0</v>
      </c>
      <c r="S137" s="8"/>
      <c r="T137" s="8"/>
      <c r="U137" s="8"/>
      <c r="V137" s="8"/>
      <c r="W137" s="8"/>
      <c r="X137" s="8"/>
      <c r="Y137" s="8"/>
      <c r="Z137" s="8"/>
      <c r="AA137" s="8"/>
      <c r="AB137" s="8"/>
    </row>
    <row r="138" spans="1:28" s="9" customFormat="1" ht="12.75">
      <c r="A138" s="62"/>
      <c r="B138" s="58"/>
      <c r="C138" s="3"/>
      <c r="D138" s="15" t="s">
        <v>78</v>
      </c>
      <c r="E138" s="7">
        <f t="shared" si="80"/>
        <v>18209.600000000002</v>
      </c>
      <c r="F138" s="7">
        <f t="shared" si="81"/>
        <v>0</v>
      </c>
      <c r="G138" s="1">
        <v>18209.600000000002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53"/>
      <c r="P138" s="54"/>
      <c r="Q138" s="8">
        <f t="shared" si="82"/>
        <v>18209.600000000002</v>
      </c>
      <c r="R138" s="8">
        <f t="shared" si="82"/>
        <v>0</v>
      </c>
      <c r="S138" s="8"/>
      <c r="T138" s="8"/>
      <c r="U138" s="8"/>
      <c r="V138" s="8"/>
      <c r="W138" s="8"/>
      <c r="X138" s="8"/>
      <c r="Y138" s="8"/>
      <c r="Z138" s="8"/>
      <c r="AA138" s="8"/>
      <c r="AB138" s="8"/>
    </row>
    <row r="139" spans="1:28" s="9" customFormat="1" ht="12.75">
      <c r="A139" s="62"/>
      <c r="B139" s="58"/>
      <c r="C139" s="3"/>
      <c r="D139" s="15" t="s">
        <v>79</v>
      </c>
      <c r="E139" s="7">
        <f t="shared" si="80"/>
        <v>18209.600000000002</v>
      </c>
      <c r="F139" s="7">
        <f t="shared" si="81"/>
        <v>0</v>
      </c>
      <c r="G139" s="1">
        <v>18209.600000000002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53"/>
      <c r="P139" s="54"/>
      <c r="Q139" s="8">
        <f t="shared" si="82"/>
        <v>18209.600000000002</v>
      </c>
      <c r="R139" s="8">
        <f t="shared" si="82"/>
        <v>0</v>
      </c>
      <c r="S139" s="8"/>
      <c r="T139" s="8"/>
      <c r="U139" s="8"/>
      <c r="V139" s="8"/>
      <c r="W139" s="8"/>
      <c r="X139" s="8"/>
      <c r="Y139" s="8"/>
      <c r="Z139" s="8"/>
      <c r="AA139" s="8"/>
      <c r="AB139" s="8"/>
    </row>
    <row r="140" spans="1:28" s="9" customFormat="1" ht="12.75">
      <c r="A140" s="62"/>
      <c r="B140" s="58"/>
      <c r="C140" s="3"/>
      <c r="D140" s="15" t="s">
        <v>80</v>
      </c>
      <c r="E140" s="7">
        <f t="shared" si="80"/>
        <v>18209.600000000002</v>
      </c>
      <c r="F140" s="7">
        <f t="shared" si="81"/>
        <v>0</v>
      </c>
      <c r="G140" s="1">
        <v>18209.600000000002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53"/>
      <c r="P140" s="54"/>
      <c r="Q140" s="8">
        <f aca="true" t="shared" si="83" ref="Q140:R146">G140+K140+I140</f>
        <v>18209.600000000002</v>
      </c>
      <c r="R140" s="8">
        <f t="shared" si="83"/>
        <v>0</v>
      </c>
      <c r="S140" s="8"/>
      <c r="T140" s="8"/>
      <c r="U140" s="8"/>
      <c r="V140" s="8"/>
      <c r="W140" s="8"/>
      <c r="X140" s="8"/>
      <c r="Y140" s="8"/>
      <c r="Z140" s="8"/>
      <c r="AA140" s="8"/>
      <c r="AB140" s="8"/>
    </row>
    <row r="141" spans="1:28" s="9" customFormat="1" ht="12.75">
      <c r="A141" s="62"/>
      <c r="B141" s="58"/>
      <c r="C141" s="3"/>
      <c r="D141" s="15" t="s">
        <v>81</v>
      </c>
      <c r="E141" s="7">
        <f t="shared" si="80"/>
        <v>18209.600000000002</v>
      </c>
      <c r="F141" s="7">
        <f t="shared" si="81"/>
        <v>0</v>
      </c>
      <c r="G141" s="1">
        <v>18209.600000000002</v>
      </c>
      <c r="H141" s="1">
        <v>0</v>
      </c>
      <c r="I141" s="1">
        <v>0</v>
      </c>
      <c r="J141" s="1">
        <v>0</v>
      </c>
      <c r="K141" s="1">
        <v>0</v>
      </c>
      <c r="L141" s="1">
        <v>0</v>
      </c>
      <c r="M141" s="1">
        <v>0</v>
      </c>
      <c r="N141" s="1">
        <v>0</v>
      </c>
      <c r="O141" s="53"/>
      <c r="P141" s="54"/>
      <c r="Q141" s="8">
        <f t="shared" si="83"/>
        <v>18209.600000000002</v>
      </c>
      <c r="R141" s="8">
        <f t="shared" si="83"/>
        <v>0</v>
      </c>
      <c r="S141" s="8"/>
      <c r="T141" s="8"/>
      <c r="U141" s="8"/>
      <c r="V141" s="8"/>
      <c r="W141" s="8"/>
      <c r="X141" s="8"/>
      <c r="Y141" s="8"/>
      <c r="Z141" s="8"/>
      <c r="AA141" s="8"/>
      <c r="AB141" s="8"/>
    </row>
    <row r="142" spans="1:28" s="9" customFormat="1" ht="12.75">
      <c r="A142" s="63"/>
      <c r="B142" s="59"/>
      <c r="C142" s="4"/>
      <c r="D142" s="15" t="s">
        <v>82</v>
      </c>
      <c r="E142" s="7">
        <f t="shared" si="80"/>
        <v>18209.600000000002</v>
      </c>
      <c r="F142" s="7">
        <f t="shared" si="81"/>
        <v>0</v>
      </c>
      <c r="G142" s="1">
        <v>18209.600000000002</v>
      </c>
      <c r="H142" s="1">
        <v>0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55"/>
      <c r="P142" s="56"/>
      <c r="Q142" s="8">
        <f t="shared" si="83"/>
        <v>18209.600000000002</v>
      </c>
      <c r="R142" s="8">
        <f t="shared" si="83"/>
        <v>0</v>
      </c>
      <c r="S142" s="8"/>
      <c r="T142" s="8"/>
      <c r="U142" s="8"/>
      <c r="V142" s="8"/>
      <c r="W142" s="8"/>
      <c r="X142" s="8"/>
      <c r="Y142" s="8"/>
      <c r="Z142" s="8"/>
      <c r="AA142" s="8"/>
      <c r="AB142" s="8"/>
    </row>
    <row r="143" spans="1:28" s="9" customFormat="1" ht="12.75" customHeight="1">
      <c r="A143" s="61" t="s">
        <v>37</v>
      </c>
      <c r="B143" s="57" t="s">
        <v>74</v>
      </c>
      <c r="C143" s="2"/>
      <c r="D143" s="15" t="s">
        <v>11</v>
      </c>
      <c r="E143" s="7">
        <f>SUM(E144:E154)</f>
        <v>314291.79999999993</v>
      </c>
      <c r="F143" s="7">
        <f>SUM(F144:F154)</f>
        <v>127926.28360000002</v>
      </c>
      <c r="G143" s="7">
        <f aca="true" t="shared" si="84" ref="G143:N143">SUM(G144:G154)</f>
        <v>306543.3</v>
      </c>
      <c r="H143" s="7">
        <f t="shared" si="84"/>
        <v>120177.78360000002</v>
      </c>
      <c r="I143" s="7">
        <f t="shared" si="84"/>
        <v>0</v>
      </c>
      <c r="J143" s="7">
        <f t="shared" si="84"/>
        <v>0</v>
      </c>
      <c r="K143" s="7">
        <f t="shared" si="84"/>
        <v>0</v>
      </c>
      <c r="L143" s="7">
        <f t="shared" si="84"/>
        <v>0</v>
      </c>
      <c r="M143" s="7">
        <f t="shared" si="84"/>
        <v>7748.5</v>
      </c>
      <c r="N143" s="7">
        <f t="shared" si="84"/>
        <v>7748.5</v>
      </c>
      <c r="O143" s="51" t="s">
        <v>12</v>
      </c>
      <c r="P143" s="52"/>
      <c r="Q143" s="8">
        <f t="shared" si="83"/>
        <v>306543.3</v>
      </c>
      <c r="R143" s="8">
        <f t="shared" si="83"/>
        <v>120177.78360000002</v>
      </c>
      <c r="S143" s="8"/>
      <c r="T143" s="8"/>
      <c r="U143" s="8"/>
      <c r="V143" s="8"/>
      <c r="W143" s="8"/>
      <c r="X143" s="8"/>
      <c r="Y143" s="8"/>
      <c r="Z143" s="8"/>
      <c r="AA143" s="8"/>
      <c r="AB143" s="8"/>
    </row>
    <row r="144" spans="1:28" s="9" customFormat="1" ht="12.75">
      <c r="A144" s="62"/>
      <c r="B144" s="58"/>
      <c r="C144" s="3"/>
      <c r="D144" s="15" t="s">
        <v>13</v>
      </c>
      <c r="E144" s="7">
        <f>G144+I144+K144+M144</f>
        <v>26113.9</v>
      </c>
      <c r="F144" s="7">
        <f>H144+J144+L144+N144</f>
        <v>26113.8836</v>
      </c>
      <c r="G144" s="1">
        <v>23975.4</v>
      </c>
      <c r="H144" s="1">
        <v>23975.3836</v>
      </c>
      <c r="I144" s="1">
        <v>0</v>
      </c>
      <c r="J144" s="1">
        <v>0</v>
      </c>
      <c r="K144" s="1">
        <v>0</v>
      </c>
      <c r="L144" s="1">
        <v>0</v>
      </c>
      <c r="M144" s="1">
        <v>2138.5</v>
      </c>
      <c r="N144" s="1">
        <v>2138.5</v>
      </c>
      <c r="O144" s="53"/>
      <c r="P144" s="54"/>
      <c r="Q144" s="8">
        <f t="shared" si="83"/>
        <v>23975.4</v>
      </c>
      <c r="R144" s="8">
        <f t="shared" si="83"/>
        <v>23975.3836</v>
      </c>
      <c r="S144" s="8"/>
      <c r="T144" s="8"/>
      <c r="U144" s="8"/>
      <c r="V144" s="8"/>
      <c r="W144" s="8"/>
      <c r="X144" s="8"/>
      <c r="Y144" s="8"/>
      <c r="Z144" s="8"/>
      <c r="AA144" s="8"/>
      <c r="AB144" s="8"/>
    </row>
    <row r="145" spans="1:28" s="9" customFormat="1" ht="12.75">
      <c r="A145" s="62"/>
      <c r="B145" s="58"/>
      <c r="C145" s="3"/>
      <c r="D145" s="15" t="s">
        <v>14</v>
      </c>
      <c r="E145" s="7">
        <f aca="true" t="shared" si="85" ref="E145:E154">G145+I145+K145+M145</f>
        <v>32968.8</v>
      </c>
      <c r="F145" s="7">
        <f aca="true" t="shared" si="86" ref="F145:F154">H145+J145+L145+N145</f>
        <v>25940.600000000002</v>
      </c>
      <c r="G145" s="1">
        <v>31078.800000000003</v>
      </c>
      <c r="H145" s="1">
        <v>24050.600000000002</v>
      </c>
      <c r="I145" s="1">
        <v>0</v>
      </c>
      <c r="J145" s="1">
        <v>0</v>
      </c>
      <c r="K145" s="1">
        <v>0</v>
      </c>
      <c r="L145" s="1">
        <v>0</v>
      </c>
      <c r="M145" s="1">
        <v>1890</v>
      </c>
      <c r="N145" s="1">
        <v>1890</v>
      </c>
      <c r="O145" s="53"/>
      <c r="P145" s="54"/>
      <c r="Q145" s="8">
        <f t="shared" si="83"/>
        <v>31078.800000000003</v>
      </c>
      <c r="R145" s="8">
        <f t="shared" si="83"/>
        <v>24050.600000000002</v>
      </c>
      <c r="S145" s="8"/>
      <c r="T145" s="8"/>
      <c r="U145" s="8"/>
      <c r="V145" s="8"/>
      <c r="W145" s="8"/>
      <c r="X145" s="8"/>
      <c r="Y145" s="8"/>
      <c r="Z145" s="8"/>
      <c r="AA145" s="8"/>
      <c r="AB145" s="8"/>
    </row>
    <row r="146" spans="1:28" s="9" customFormat="1" ht="12.75">
      <c r="A146" s="62"/>
      <c r="B146" s="58"/>
      <c r="C146" s="3"/>
      <c r="D146" s="15" t="s">
        <v>15</v>
      </c>
      <c r="E146" s="7">
        <f t="shared" si="85"/>
        <v>25997.100000000002</v>
      </c>
      <c r="F146" s="7">
        <f t="shared" si="86"/>
        <v>25910.600000000002</v>
      </c>
      <c r="G146" s="1">
        <v>24137.100000000002</v>
      </c>
      <c r="H146" s="1">
        <v>24050.600000000002</v>
      </c>
      <c r="I146" s="1">
        <v>0</v>
      </c>
      <c r="J146" s="1">
        <v>0</v>
      </c>
      <c r="K146" s="1">
        <v>0</v>
      </c>
      <c r="L146" s="1">
        <v>0</v>
      </c>
      <c r="M146" s="1">
        <v>1860</v>
      </c>
      <c r="N146" s="1">
        <v>1860</v>
      </c>
      <c r="O146" s="53"/>
      <c r="P146" s="54"/>
      <c r="Q146" s="8">
        <f t="shared" si="83"/>
        <v>24137.100000000002</v>
      </c>
      <c r="R146" s="8">
        <f t="shared" si="83"/>
        <v>24050.600000000002</v>
      </c>
      <c r="S146" s="8"/>
      <c r="T146" s="8"/>
      <c r="U146" s="8"/>
      <c r="V146" s="8"/>
      <c r="W146" s="8"/>
      <c r="X146" s="8"/>
      <c r="Y146" s="8"/>
      <c r="Z146" s="8"/>
      <c r="AA146" s="8"/>
      <c r="AB146" s="8"/>
    </row>
    <row r="147" spans="1:18" s="9" customFormat="1" ht="12.75">
      <c r="A147" s="62"/>
      <c r="B147" s="58"/>
      <c r="C147" s="3"/>
      <c r="D147" s="15" t="s">
        <v>68</v>
      </c>
      <c r="E147" s="7">
        <f t="shared" si="85"/>
        <v>25997.100000000002</v>
      </c>
      <c r="F147" s="7">
        <f t="shared" si="86"/>
        <v>25910.600000000002</v>
      </c>
      <c r="G147" s="1">
        <v>24137.100000000002</v>
      </c>
      <c r="H147" s="1">
        <v>24050.600000000002</v>
      </c>
      <c r="I147" s="1">
        <v>0</v>
      </c>
      <c r="J147" s="1">
        <v>0</v>
      </c>
      <c r="K147" s="1">
        <v>0</v>
      </c>
      <c r="L147" s="1">
        <v>0</v>
      </c>
      <c r="M147" s="1">
        <v>1860</v>
      </c>
      <c r="N147" s="1">
        <v>1860</v>
      </c>
      <c r="O147" s="53"/>
      <c r="P147" s="54"/>
      <c r="Q147" s="8">
        <f aca="true" t="shared" si="87" ref="Q147:R151">G147+K147+I147</f>
        <v>24137.100000000002</v>
      </c>
      <c r="R147" s="8">
        <f t="shared" si="87"/>
        <v>24050.600000000002</v>
      </c>
    </row>
    <row r="148" spans="1:18" s="9" customFormat="1" ht="12.75">
      <c r="A148" s="62"/>
      <c r="B148" s="58"/>
      <c r="C148" s="3"/>
      <c r="D148" s="15" t="s">
        <v>69</v>
      </c>
      <c r="E148" s="7">
        <f t="shared" si="85"/>
        <v>24137.100000000002</v>
      </c>
      <c r="F148" s="7">
        <f t="shared" si="86"/>
        <v>24050.600000000002</v>
      </c>
      <c r="G148" s="1">
        <v>24137.100000000002</v>
      </c>
      <c r="H148" s="1">
        <v>24050.600000000002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53"/>
      <c r="P148" s="54"/>
      <c r="Q148" s="8">
        <f t="shared" si="87"/>
        <v>24137.100000000002</v>
      </c>
      <c r="R148" s="8">
        <f t="shared" si="87"/>
        <v>24050.600000000002</v>
      </c>
    </row>
    <row r="149" spans="1:18" s="9" customFormat="1" ht="12.75">
      <c r="A149" s="62"/>
      <c r="B149" s="58"/>
      <c r="C149" s="3"/>
      <c r="D149" s="15" t="s">
        <v>70</v>
      </c>
      <c r="E149" s="7">
        <f t="shared" si="85"/>
        <v>29846.300000000003</v>
      </c>
      <c r="F149" s="7">
        <f t="shared" si="86"/>
        <v>0</v>
      </c>
      <c r="G149" s="1">
        <v>29846.300000000003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53"/>
      <c r="P149" s="54"/>
      <c r="Q149" s="8">
        <f t="shared" si="87"/>
        <v>29846.300000000003</v>
      </c>
      <c r="R149" s="8">
        <f t="shared" si="87"/>
        <v>0</v>
      </c>
    </row>
    <row r="150" spans="1:18" s="9" customFormat="1" ht="12.75">
      <c r="A150" s="62"/>
      <c r="B150" s="58"/>
      <c r="C150" s="3"/>
      <c r="D150" s="15" t="s">
        <v>78</v>
      </c>
      <c r="E150" s="7">
        <f t="shared" si="85"/>
        <v>29846.300000000003</v>
      </c>
      <c r="F150" s="7">
        <f t="shared" si="86"/>
        <v>0</v>
      </c>
      <c r="G150" s="1">
        <v>29846.300000000003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53"/>
      <c r="P150" s="54"/>
      <c r="Q150" s="8">
        <f t="shared" si="87"/>
        <v>29846.300000000003</v>
      </c>
      <c r="R150" s="8">
        <f t="shared" si="87"/>
        <v>0</v>
      </c>
    </row>
    <row r="151" spans="1:18" s="9" customFormat="1" ht="12.75">
      <c r="A151" s="62"/>
      <c r="B151" s="58"/>
      <c r="C151" s="3"/>
      <c r="D151" s="15" t="s">
        <v>79</v>
      </c>
      <c r="E151" s="7">
        <f t="shared" si="85"/>
        <v>29846.300000000003</v>
      </c>
      <c r="F151" s="7">
        <f t="shared" si="86"/>
        <v>0</v>
      </c>
      <c r="G151" s="1">
        <v>29846.300000000003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53"/>
      <c r="P151" s="54"/>
      <c r="Q151" s="8">
        <f t="shared" si="87"/>
        <v>29846.300000000003</v>
      </c>
      <c r="R151" s="8">
        <f t="shared" si="87"/>
        <v>0</v>
      </c>
    </row>
    <row r="152" spans="1:18" s="9" customFormat="1" ht="12.75">
      <c r="A152" s="62"/>
      <c r="B152" s="58"/>
      <c r="C152" s="3"/>
      <c r="D152" s="15" t="s">
        <v>80</v>
      </c>
      <c r="E152" s="7">
        <f t="shared" si="85"/>
        <v>29846.300000000003</v>
      </c>
      <c r="F152" s="7">
        <f t="shared" si="86"/>
        <v>0</v>
      </c>
      <c r="G152" s="1">
        <v>29846.300000000003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53"/>
      <c r="P152" s="54"/>
      <c r="Q152" s="8">
        <f aca="true" t="shared" si="88" ref="Q152:R158">G152+K152+I152</f>
        <v>29846.300000000003</v>
      </c>
      <c r="R152" s="8">
        <f t="shared" si="88"/>
        <v>0</v>
      </c>
    </row>
    <row r="153" spans="1:18" s="9" customFormat="1" ht="12.75">
      <c r="A153" s="62"/>
      <c r="B153" s="58"/>
      <c r="C153" s="3"/>
      <c r="D153" s="15" t="s">
        <v>81</v>
      </c>
      <c r="E153" s="7">
        <f t="shared" si="85"/>
        <v>29846.300000000003</v>
      </c>
      <c r="F153" s="7">
        <f t="shared" si="86"/>
        <v>0</v>
      </c>
      <c r="G153" s="1">
        <v>29846.300000000003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53"/>
      <c r="P153" s="54"/>
      <c r="Q153" s="8">
        <f t="shared" si="88"/>
        <v>29846.300000000003</v>
      </c>
      <c r="R153" s="8">
        <f t="shared" si="88"/>
        <v>0</v>
      </c>
    </row>
    <row r="154" spans="1:18" s="9" customFormat="1" ht="12.75">
      <c r="A154" s="63"/>
      <c r="B154" s="59"/>
      <c r="C154" s="4"/>
      <c r="D154" s="15" t="s">
        <v>82</v>
      </c>
      <c r="E154" s="7">
        <f t="shared" si="85"/>
        <v>29846.300000000003</v>
      </c>
      <c r="F154" s="7">
        <f t="shared" si="86"/>
        <v>0</v>
      </c>
      <c r="G154" s="1">
        <v>29846.300000000003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55"/>
      <c r="P154" s="56"/>
      <c r="Q154" s="8">
        <f t="shared" si="88"/>
        <v>29846.300000000003</v>
      </c>
      <c r="R154" s="8">
        <f t="shared" si="88"/>
        <v>0</v>
      </c>
    </row>
    <row r="155" spans="1:28" s="9" customFormat="1" ht="12.75">
      <c r="A155" s="61" t="s">
        <v>38</v>
      </c>
      <c r="B155" s="57" t="s">
        <v>109</v>
      </c>
      <c r="C155" s="2"/>
      <c r="D155" s="15" t="s">
        <v>11</v>
      </c>
      <c r="E155" s="7">
        <f>SUM(E156:E166)</f>
        <v>1652136.2999999996</v>
      </c>
      <c r="F155" s="7">
        <f>SUM(F156:F166)</f>
        <v>737811.2999999999</v>
      </c>
      <c r="G155" s="7">
        <f aca="true" t="shared" si="89" ref="G155:N155">SUM(G156:G166)</f>
        <v>1627472.3999999997</v>
      </c>
      <c r="H155" s="7">
        <f t="shared" si="89"/>
        <v>713147.4</v>
      </c>
      <c r="I155" s="7">
        <f t="shared" si="89"/>
        <v>0</v>
      </c>
      <c r="J155" s="7">
        <f t="shared" si="89"/>
        <v>0</v>
      </c>
      <c r="K155" s="7">
        <f t="shared" si="89"/>
        <v>0</v>
      </c>
      <c r="L155" s="7">
        <f t="shared" si="89"/>
        <v>0</v>
      </c>
      <c r="M155" s="7">
        <f t="shared" si="89"/>
        <v>24663.9</v>
      </c>
      <c r="N155" s="7">
        <f t="shared" si="89"/>
        <v>24663.9</v>
      </c>
      <c r="O155" s="51" t="s">
        <v>12</v>
      </c>
      <c r="P155" s="52"/>
      <c r="Q155" s="8">
        <f t="shared" si="88"/>
        <v>1627472.3999999997</v>
      </c>
      <c r="R155" s="8">
        <f t="shared" si="88"/>
        <v>713147.4</v>
      </c>
      <c r="S155" s="8"/>
      <c r="T155" s="8"/>
      <c r="U155" s="8"/>
      <c r="V155" s="8"/>
      <c r="W155" s="8"/>
      <c r="X155" s="8"/>
      <c r="Y155" s="8"/>
      <c r="Z155" s="8"/>
      <c r="AA155" s="8"/>
      <c r="AB155" s="8"/>
    </row>
    <row r="156" spans="1:28" s="9" customFormat="1" ht="12.75">
      <c r="A156" s="62"/>
      <c r="B156" s="58"/>
      <c r="C156" s="3"/>
      <c r="D156" s="15" t="s">
        <v>13</v>
      </c>
      <c r="E156" s="7">
        <f>G156+I156+K156+M156</f>
        <v>148997.89999999997</v>
      </c>
      <c r="F156" s="7">
        <f>H156+J156+L156+N156</f>
        <v>148997.9</v>
      </c>
      <c r="G156" s="1">
        <v>143038.99999999997</v>
      </c>
      <c r="H156" s="1">
        <v>143039</v>
      </c>
      <c r="I156" s="1">
        <v>0</v>
      </c>
      <c r="J156" s="1">
        <v>0</v>
      </c>
      <c r="K156" s="1">
        <v>0</v>
      </c>
      <c r="L156" s="1">
        <v>0</v>
      </c>
      <c r="M156" s="1">
        <v>5958.9</v>
      </c>
      <c r="N156" s="1">
        <v>5958.9</v>
      </c>
      <c r="O156" s="53"/>
      <c r="P156" s="54"/>
      <c r="Q156" s="8">
        <f t="shared" si="88"/>
        <v>143038.99999999997</v>
      </c>
      <c r="R156" s="8">
        <f t="shared" si="88"/>
        <v>143039</v>
      </c>
      <c r="S156" s="8"/>
      <c r="T156" s="8"/>
      <c r="U156" s="8"/>
      <c r="V156" s="8"/>
      <c r="W156" s="8"/>
      <c r="X156" s="8"/>
      <c r="Y156" s="8"/>
      <c r="Z156" s="8"/>
      <c r="AA156" s="8"/>
      <c r="AB156" s="8"/>
    </row>
    <row r="157" spans="1:28" s="9" customFormat="1" ht="12.75">
      <c r="A157" s="62"/>
      <c r="B157" s="58"/>
      <c r="C157" s="3"/>
      <c r="D157" s="15" t="s">
        <v>14</v>
      </c>
      <c r="E157" s="7">
        <f aca="true" t="shared" si="90" ref="E157:E166">G157+I157+K157+M157</f>
        <v>151568.6</v>
      </c>
      <c r="F157" s="7">
        <f aca="true" t="shared" si="91" ref="F157:F166">H157+J157+L157+N157</f>
        <v>148879.3</v>
      </c>
      <c r="G157" s="1">
        <v>145318.6</v>
      </c>
      <c r="H157" s="1">
        <v>142629.3</v>
      </c>
      <c r="I157" s="1">
        <v>0</v>
      </c>
      <c r="J157" s="1">
        <v>0</v>
      </c>
      <c r="K157" s="1">
        <v>0</v>
      </c>
      <c r="L157" s="1">
        <v>0</v>
      </c>
      <c r="M157" s="1">
        <v>6250</v>
      </c>
      <c r="N157" s="1">
        <v>6250</v>
      </c>
      <c r="O157" s="53"/>
      <c r="P157" s="54"/>
      <c r="Q157" s="8">
        <f t="shared" si="88"/>
        <v>145318.6</v>
      </c>
      <c r="R157" s="8">
        <f t="shared" si="88"/>
        <v>142629.3</v>
      </c>
      <c r="S157" s="8"/>
      <c r="T157" s="8"/>
      <c r="U157" s="8"/>
      <c r="V157" s="8"/>
      <c r="W157" s="8"/>
      <c r="X157" s="8"/>
      <c r="Y157" s="8"/>
      <c r="Z157" s="8"/>
      <c r="AA157" s="8"/>
      <c r="AB157" s="8"/>
    </row>
    <row r="158" spans="1:28" s="9" customFormat="1" ht="12.75">
      <c r="A158" s="62"/>
      <c r="B158" s="58"/>
      <c r="C158" s="3"/>
      <c r="D158" s="15" t="s">
        <v>15</v>
      </c>
      <c r="E158" s="7">
        <f t="shared" si="90"/>
        <v>166400.8</v>
      </c>
      <c r="F158" s="7">
        <f t="shared" si="91"/>
        <v>150310.3</v>
      </c>
      <c r="G158" s="1">
        <v>160150.8</v>
      </c>
      <c r="H158" s="1">
        <v>144060.3</v>
      </c>
      <c r="I158" s="1">
        <v>0</v>
      </c>
      <c r="J158" s="1">
        <v>0</v>
      </c>
      <c r="K158" s="1">
        <v>0</v>
      </c>
      <c r="L158" s="1">
        <v>0</v>
      </c>
      <c r="M158" s="1">
        <v>6250</v>
      </c>
      <c r="N158" s="1">
        <v>6250</v>
      </c>
      <c r="O158" s="53"/>
      <c r="P158" s="54"/>
      <c r="Q158" s="8">
        <f t="shared" si="88"/>
        <v>160150.8</v>
      </c>
      <c r="R158" s="8">
        <f t="shared" si="88"/>
        <v>144060.3</v>
      </c>
      <c r="S158" s="8"/>
      <c r="T158" s="8"/>
      <c r="U158" s="8"/>
      <c r="V158" s="8"/>
      <c r="W158" s="8"/>
      <c r="X158" s="8"/>
      <c r="Y158" s="8"/>
      <c r="Z158" s="8"/>
      <c r="AA158" s="8"/>
      <c r="AB158" s="8"/>
    </row>
    <row r="159" spans="1:28" s="9" customFormat="1" ht="12.75">
      <c r="A159" s="62"/>
      <c r="B159" s="58"/>
      <c r="C159" s="3"/>
      <c r="D159" s="15" t="s">
        <v>68</v>
      </c>
      <c r="E159" s="7">
        <f t="shared" si="90"/>
        <v>166355.8</v>
      </c>
      <c r="F159" s="7">
        <f t="shared" si="91"/>
        <v>147914.4</v>
      </c>
      <c r="G159" s="1">
        <v>160150.8</v>
      </c>
      <c r="H159" s="1">
        <v>141709.4</v>
      </c>
      <c r="I159" s="1">
        <v>0</v>
      </c>
      <c r="J159" s="1">
        <v>0</v>
      </c>
      <c r="K159" s="1">
        <v>0</v>
      </c>
      <c r="L159" s="1">
        <v>0</v>
      </c>
      <c r="M159" s="1">
        <v>6205</v>
      </c>
      <c r="N159" s="33">
        <v>6205</v>
      </c>
      <c r="O159" s="53"/>
      <c r="P159" s="54"/>
      <c r="Q159" s="8">
        <f aca="true" t="shared" si="92" ref="Q159:R163">G159+K159+I159</f>
        <v>160150.8</v>
      </c>
      <c r="R159" s="8">
        <f t="shared" si="92"/>
        <v>141709.4</v>
      </c>
      <c r="S159" s="8"/>
      <c r="T159" s="8"/>
      <c r="U159" s="8"/>
      <c r="V159" s="8"/>
      <c r="W159" s="8"/>
      <c r="X159" s="8"/>
      <c r="Y159" s="8"/>
      <c r="Z159" s="8"/>
      <c r="AA159" s="8"/>
      <c r="AB159" s="8"/>
    </row>
    <row r="160" spans="1:28" s="9" customFormat="1" ht="12.75">
      <c r="A160" s="62"/>
      <c r="B160" s="58"/>
      <c r="C160" s="3"/>
      <c r="D160" s="15" t="s">
        <v>69</v>
      </c>
      <c r="E160" s="7">
        <f t="shared" si="90"/>
        <v>160150.8</v>
      </c>
      <c r="F160" s="7">
        <f t="shared" si="91"/>
        <v>141709.4</v>
      </c>
      <c r="G160" s="1">
        <v>160150.8</v>
      </c>
      <c r="H160" s="1">
        <v>141709.4</v>
      </c>
      <c r="I160" s="1">
        <v>0</v>
      </c>
      <c r="J160" s="1">
        <v>0</v>
      </c>
      <c r="K160" s="1">
        <v>0</v>
      </c>
      <c r="L160" s="1">
        <v>0</v>
      </c>
      <c r="M160" s="1">
        <v>0</v>
      </c>
      <c r="N160" s="33">
        <v>0</v>
      </c>
      <c r="O160" s="53"/>
      <c r="P160" s="54"/>
      <c r="Q160" s="8">
        <f t="shared" si="92"/>
        <v>160150.8</v>
      </c>
      <c r="R160" s="8">
        <f t="shared" si="92"/>
        <v>141709.4</v>
      </c>
      <c r="S160" s="8"/>
      <c r="T160" s="8"/>
      <c r="U160" s="8"/>
      <c r="V160" s="8"/>
      <c r="W160" s="8"/>
      <c r="X160" s="8"/>
      <c r="Y160" s="8"/>
      <c r="Z160" s="8"/>
      <c r="AA160" s="8"/>
      <c r="AB160" s="8"/>
    </row>
    <row r="161" spans="1:28" s="9" customFormat="1" ht="12.75">
      <c r="A161" s="62"/>
      <c r="B161" s="58"/>
      <c r="C161" s="3"/>
      <c r="D161" s="15" t="s">
        <v>70</v>
      </c>
      <c r="E161" s="7">
        <f t="shared" si="90"/>
        <v>143110.4</v>
      </c>
      <c r="F161" s="7">
        <f t="shared" si="91"/>
        <v>0</v>
      </c>
      <c r="G161" s="1">
        <v>143110.4</v>
      </c>
      <c r="H161" s="1">
        <v>0</v>
      </c>
      <c r="I161" s="1">
        <v>0</v>
      </c>
      <c r="J161" s="1">
        <v>0</v>
      </c>
      <c r="K161" s="1">
        <v>0</v>
      </c>
      <c r="L161" s="1">
        <v>0</v>
      </c>
      <c r="M161" s="1">
        <v>0</v>
      </c>
      <c r="N161" s="33">
        <v>0</v>
      </c>
      <c r="O161" s="53"/>
      <c r="P161" s="54"/>
      <c r="Q161" s="8">
        <f t="shared" si="92"/>
        <v>143110.4</v>
      </c>
      <c r="R161" s="8">
        <f t="shared" si="92"/>
        <v>0</v>
      </c>
      <c r="S161" s="8"/>
      <c r="T161" s="8"/>
      <c r="U161" s="8"/>
      <c r="V161" s="8"/>
      <c r="W161" s="8"/>
      <c r="X161" s="8"/>
      <c r="Y161" s="8"/>
      <c r="Z161" s="8"/>
      <c r="AA161" s="8"/>
      <c r="AB161" s="8"/>
    </row>
    <row r="162" spans="1:28" s="9" customFormat="1" ht="12.75">
      <c r="A162" s="62"/>
      <c r="B162" s="58"/>
      <c r="C162" s="3"/>
      <c r="D162" s="15" t="s">
        <v>78</v>
      </c>
      <c r="E162" s="7">
        <f t="shared" si="90"/>
        <v>143110.4</v>
      </c>
      <c r="F162" s="7">
        <f t="shared" si="91"/>
        <v>0</v>
      </c>
      <c r="G162" s="1">
        <v>143110.4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  <c r="N162" s="1">
        <v>0</v>
      </c>
      <c r="O162" s="53"/>
      <c r="P162" s="54"/>
      <c r="Q162" s="8">
        <f t="shared" si="92"/>
        <v>143110.4</v>
      </c>
      <c r="R162" s="8">
        <f t="shared" si="92"/>
        <v>0</v>
      </c>
      <c r="S162" s="8"/>
      <c r="T162" s="8"/>
      <c r="U162" s="8"/>
      <c r="V162" s="8"/>
      <c r="W162" s="8"/>
      <c r="X162" s="8"/>
      <c r="Y162" s="8"/>
      <c r="Z162" s="8"/>
      <c r="AA162" s="8"/>
      <c r="AB162" s="8"/>
    </row>
    <row r="163" spans="1:28" s="9" customFormat="1" ht="12.75">
      <c r="A163" s="62"/>
      <c r="B163" s="58"/>
      <c r="C163" s="3"/>
      <c r="D163" s="15" t="s">
        <v>79</v>
      </c>
      <c r="E163" s="7">
        <f t="shared" si="90"/>
        <v>143110.4</v>
      </c>
      <c r="F163" s="7">
        <f t="shared" si="91"/>
        <v>0</v>
      </c>
      <c r="G163" s="1">
        <v>143110.4</v>
      </c>
      <c r="H163" s="1">
        <v>0</v>
      </c>
      <c r="I163" s="1">
        <v>0</v>
      </c>
      <c r="J163" s="1">
        <v>0</v>
      </c>
      <c r="K163" s="1">
        <v>0</v>
      </c>
      <c r="L163" s="1">
        <v>0</v>
      </c>
      <c r="M163" s="1">
        <v>0</v>
      </c>
      <c r="N163" s="1">
        <v>0</v>
      </c>
      <c r="O163" s="53"/>
      <c r="P163" s="54"/>
      <c r="Q163" s="8">
        <f t="shared" si="92"/>
        <v>143110.4</v>
      </c>
      <c r="R163" s="8">
        <f t="shared" si="92"/>
        <v>0</v>
      </c>
      <c r="S163" s="8"/>
      <c r="T163" s="8"/>
      <c r="U163" s="8"/>
      <c r="V163" s="8"/>
      <c r="W163" s="8"/>
      <c r="X163" s="8"/>
      <c r="Y163" s="8"/>
      <c r="Z163" s="8"/>
      <c r="AA163" s="8"/>
      <c r="AB163" s="8"/>
    </row>
    <row r="164" spans="1:28" s="9" customFormat="1" ht="12.75">
      <c r="A164" s="62"/>
      <c r="B164" s="58"/>
      <c r="C164" s="3"/>
      <c r="D164" s="15" t="s">
        <v>80</v>
      </c>
      <c r="E164" s="7">
        <f t="shared" si="90"/>
        <v>143110.4</v>
      </c>
      <c r="F164" s="7">
        <f t="shared" si="91"/>
        <v>0</v>
      </c>
      <c r="G164" s="1">
        <v>143110.4</v>
      </c>
      <c r="H164" s="1">
        <v>0</v>
      </c>
      <c r="I164" s="1">
        <v>0</v>
      </c>
      <c r="J164" s="1">
        <v>0</v>
      </c>
      <c r="K164" s="1">
        <v>0</v>
      </c>
      <c r="L164" s="1">
        <v>0</v>
      </c>
      <c r="M164" s="1">
        <v>0</v>
      </c>
      <c r="N164" s="33">
        <v>0</v>
      </c>
      <c r="O164" s="53"/>
      <c r="P164" s="54"/>
      <c r="Q164" s="8">
        <f aca="true" t="shared" si="93" ref="Q164:R170">G164+K164+I164</f>
        <v>143110.4</v>
      </c>
      <c r="R164" s="8">
        <f t="shared" si="93"/>
        <v>0</v>
      </c>
      <c r="S164" s="8"/>
      <c r="T164" s="8"/>
      <c r="U164" s="8"/>
      <c r="V164" s="8"/>
      <c r="W164" s="8"/>
      <c r="X164" s="8"/>
      <c r="Y164" s="8"/>
      <c r="Z164" s="8"/>
      <c r="AA164" s="8"/>
      <c r="AB164" s="8"/>
    </row>
    <row r="165" spans="1:28" s="9" customFormat="1" ht="12.75">
      <c r="A165" s="62"/>
      <c r="B165" s="58"/>
      <c r="C165" s="3"/>
      <c r="D165" s="15" t="s">
        <v>81</v>
      </c>
      <c r="E165" s="7">
        <f t="shared" si="90"/>
        <v>143110.4</v>
      </c>
      <c r="F165" s="7">
        <f t="shared" si="91"/>
        <v>0</v>
      </c>
      <c r="G165" s="1">
        <v>143110.4</v>
      </c>
      <c r="H165" s="1">
        <v>0</v>
      </c>
      <c r="I165" s="1">
        <v>0</v>
      </c>
      <c r="J165" s="1">
        <v>0</v>
      </c>
      <c r="K165" s="1">
        <v>0</v>
      </c>
      <c r="L165" s="1">
        <v>0</v>
      </c>
      <c r="M165" s="1">
        <v>0</v>
      </c>
      <c r="N165" s="33">
        <v>0</v>
      </c>
      <c r="O165" s="53"/>
      <c r="P165" s="54"/>
      <c r="Q165" s="8">
        <f t="shared" si="93"/>
        <v>143110.4</v>
      </c>
      <c r="R165" s="8">
        <f t="shared" si="93"/>
        <v>0</v>
      </c>
      <c r="S165" s="8"/>
      <c r="T165" s="8"/>
      <c r="U165" s="8"/>
      <c r="V165" s="8"/>
      <c r="W165" s="8"/>
      <c r="X165" s="8"/>
      <c r="Y165" s="8"/>
      <c r="Z165" s="8"/>
      <c r="AA165" s="8"/>
      <c r="AB165" s="8"/>
    </row>
    <row r="166" spans="1:28" s="9" customFormat="1" ht="12.75">
      <c r="A166" s="63"/>
      <c r="B166" s="59"/>
      <c r="C166" s="4"/>
      <c r="D166" s="15" t="s">
        <v>82</v>
      </c>
      <c r="E166" s="7">
        <f t="shared" si="90"/>
        <v>143110.4</v>
      </c>
      <c r="F166" s="7">
        <f t="shared" si="91"/>
        <v>0</v>
      </c>
      <c r="G166" s="1">
        <v>143110.4</v>
      </c>
      <c r="H166" s="1">
        <v>0</v>
      </c>
      <c r="I166" s="1">
        <v>0</v>
      </c>
      <c r="J166" s="1">
        <v>0</v>
      </c>
      <c r="K166" s="1">
        <v>0</v>
      </c>
      <c r="L166" s="1">
        <v>0</v>
      </c>
      <c r="M166" s="1">
        <v>0</v>
      </c>
      <c r="N166" s="33">
        <v>0</v>
      </c>
      <c r="O166" s="55"/>
      <c r="P166" s="56"/>
      <c r="Q166" s="8">
        <f t="shared" si="93"/>
        <v>143110.4</v>
      </c>
      <c r="R166" s="8">
        <f t="shared" si="93"/>
        <v>0</v>
      </c>
      <c r="S166" s="8"/>
      <c r="T166" s="8"/>
      <c r="U166" s="8"/>
      <c r="V166" s="8"/>
      <c r="W166" s="8"/>
      <c r="X166" s="8"/>
      <c r="Y166" s="8"/>
      <c r="Z166" s="8"/>
      <c r="AA166" s="8"/>
      <c r="AB166" s="8"/>
    </row>
    <row r="167" spans="1:28" s="9" customFormat="1" ht="12.75">
      <c r="A167" s="64"/>
      <c r="B167" s="64" t="s">
        <v>56</v>
      </c>
      <c r="C167" s="30"/>
      <c r="D167" s="15" t="s">
        <v>11</v>
      </c>
      <c r="E167" s="1">
        <f>E131+E143+E155</f>
        <v>2151221.0999999996</v>
      </c>
      <c r="F167" s="1">
        <f aca="true" t="shared" si="94" ref="F167:N167">F131+F143+F155</f>
        <v>935538.9835999999</v>
      </c>
      <c r="G167" s="1">
        <f t="shared" si="94"/>
        <v>2118808.6999999997</v>
      </c>
      <c r="H167" s="1">
        <f t="shared" si="94"/>
        <v>903126.5836</v>
      </c>
      <c r="I167" s="1">
        <f t="shared" si="94"/>
        <v>0</v>
      </c>
      <c r="J167" s="1">
        <f t="shared" si="94"/>
        <v>0</v>
      </c>
      <c r="K167" s="1">
        <f t="shared" si="94"/>
        <v>0</v>
      </c>
      <c r="L167" s="1">
        <f t="shared" si="94"/>
        <v>0</v>
      </c>
      <c r="M167" s="1">
        <f t="shared" si="94"/>
        <v>32412.4</v>
      </c>
      <c r="N167" s="1">
        <f t="shared" si="94"/>
        <v>32412.4</v>
      </c>
      <c r="O167" s="51"/>
      <c r="P167" s="52"/>
      <c r="Q167" s="8">
        <f t="shared" si="93"/>
        <v>2118808.6999999997</v>
      </c>
      <c r="R167" s="8">
        <f t="shared" si="93"/>
        <v>903126.5836</v>
      </c>
      <c r="S167" s="8"/>
      <c r="T167" s="8"/>
      <c r="U167" s="8"/>
      <c r="V167" s="8"/>
      <c r="W167" s="8"/>
      <c r="X167" s="8"/>
      <c r="Y167" s="8"/>
      <c r="Z167" s="8"/>
      <c r="AA167" s="8"/>
      <c r="AB167" s="8"/>
    </row>
    <row r="168" spans="1:28" s="9" customFormat="1" ht="12.75">
      <c r="A168" s="65"/>
      <c r="B168" s="65"/>
      <c r="C168" s="31"/>
      <c r="D168" s="15" t="s">
        <v>13</v>
      </c>
      <c r="E168" s="1">
        <f aca="true" t="shared" si="95" ref="E168:N168">E132+E144+E156</f>
        <v>184181.89999999997</v>
      </c>
      <c r="F168" s="1">
        <f t="shared" si="95"/>
        <v>184181.8836</v>
      </c>
      <c r="G168" s="1">
        <f t="shared" si="95"/>
        <v>176084.49999999997</v>
      </c>
      <c r="H168" s="1">
        <f t="shared" si="95"/>
        <v>176084.4836</v>
      </c>
      <c r="I168" s="1">
        <f t="shared" si="95"/>
        <v>0</v>
      </c>
      <c r="J168" s="1">
        <f t="shared" si="95"/>
        <v>0</v>
      </c>
      <c r="K168" s="1">
        <f t="shared" si="95"/>
        <v>0</v>
      </c>
      <c r="L168" s="1">
        <f t="shared" si="95"/>
        <v>0</v>
      </c>
      <c r="M168" s="1">
        <f t="shared" si="95"/>
        <v>8097.4</v>
      </c>
      <c r="N168" s="1">
        <f t="shared" si="95"/>
        <v>8097.4</v>
      </c>
      <c r="O168" s="53"/>
      <c r="P168" s="54"/>
      <c r="Q168" s="8">
        <f t="shared" si="93"/>
        <v>176084.49999999997</v>
      </c>
      <c r="R168" s="8">
        <f t="shared" si="93"/>
        <v>176084.4836</v>
      </c>
      <c r="S168" s="8"/>
      <c r="T168" s="8"/>
      <c r="U168" s="8"/>
      <c r="V168" s="8"/>
      <c r="W168" s="8"/>
      <c r="X168" s="8"/>
      <c r="Y168" s="8"/>
      <c r="Z168" s="8"/>
      <c r="AA168" s="8"/>
      <c r="AB168" s="8"/>
    </row>
    <row r="169" spans="1:28" s="9" customFormat="1" ht="12.75">
      <c r="A169" s="65"/>
      <c r="B169" s="65"/>
      <c r="C169" s="31"/>
      <c r="D169" s="15" t="s">
        <v>14</v>
      </c>
      <c r="E169" s="1">
        <f>E133+E145+E157</f>
        <v>206630.6</v>
      </c>
      <c r="F169" s="1">
        <f aca="true" t="shared" si="96" ref="F169:N169">F133+F145+F157</f>
        <v>193144.09999999998</v>
      </c>
      <c r="G169" s="1">
        <f>G133+G145+G157</f>
        <v>198490.6</v>
      </c>
      <c r="H169" s="1">
        <f t="shared" si="96"/>
        <v>185004.09999999998</v>
      </c>
      <c r="I169" s="1">
        <f t="shared" si="96"/>
        <v>0</v>
      </c>
      <c r="J169" s="1">
        <f t="shared" si="96"/>
        <v>0</v>
      </c>
      <c r="K169" s="1">
        <f t="shared" si="96"/>
        <v>0</v>
      </c>
      <c r="L169" s="1">
        <f t="shared" si="96"/>
        <v>0</v>
      </c>
      <c r="M169" s="1">
        <v>8140</v>
      </c>
      <c r="N169" s="1">
        <f t="shared" si="96"/>
        <v>8140</v>
      </c>
      <c r="O169" s="53"/>
      <c r="P169" s="54"/>
      <c r="Q169" s="8">
        <f t="shared" si="93"/>
        <v>198490.6</v>
      </c>
      <c r="R169" s="8">
        <f t="shared" si="93"/>
        <v>185004.09999999998</v>
      </c>
      <c r="S169" s="8"/>
      <c r="T169" s="8"/>
      <c r="U169" s="8"/>
      <c r="V169" s="8"/>
      <c r="W169" s="8"/>
      <c r="X169" s="8"/>
      <c r="Y169" s="8"/>
      <c r="Z169" s="8"/>
      <c r="AA169" s="8"/>
      <c r="AB169" s="8"/>
    </row>
    <row r="170" spans="1:28" s="9" customFormat="1" ht="12.75">
      <c r="A170" s="65"/>
      <c r="B170" s="65"/>
      <c r="C170" s="31"/>
      <c r="D170" s="15" t="s">
        <v>15</v>
      </c>
      <c r="E170" s="1">
        <f aca="true" t="shared" si="97" ref="E170:N170">E134+E146+E158</f>
        <v>213188.59999999998</v>
      </c>
      <c r="F170" s="1">
        <f t="shared" si="97"/>
        <v>196356.59999999998</v>
      </c>
      <c r="G170" s="1">
        <f t="shared" si="97"/>
        <v>205078.59999999998</v>
      </c>
      <c r="H170" s="1">
        <f t="shared" si="97"/>
        <v>188246.59999999998</v>
      </c>
      <c r="I170" s="1">
        <f t="shared" si="97"/>
        <v>0</v>
      </c>
      <c r="J170" s="1">
        <f t="shared" si="97"/>
        <v>0</v>
      </c>
      <c r="K170" s="1">
        <f t="shared" si="97"/>
        <v>0</v>
      </c>
      <c r="L170" s="1">
        <f t="shared" si="97"/>
        <v>0</v>
      </c>
      <c r="M170" s="1">
        <f t="shared" si="97"/>
        <v>8110</v>
      </c>
      <c r="N170" s="1">
        <f t="shared" si="97"/>
        <v>8110</v>
      </c>
      <c r="O170" s="53"/>
      <c r="P170" s="54"/>
      <c r="Q170" s="8">
        <f t="shared" si="93"/>
        <v>205078.59999999998</v>
      </c>
      <c r="R170" s="8">
        <f t="shared" si="93"/>
        <v>188246.59999999998</v>
      </c>
      <c r="S170" s="8"/>
      <c r="T170" s="8"/>
      <c r="U170" s="8"/>
      <c r="V170" s="8"/>
      <c r="W170" s="8"/>
      <c r="X170" s="8"/>
      <c r="Y170" s="8"/>
      <c r="Z170" s="8"/>
      <c r="AA170" s="8"/>
      <c r="AB170" s="8"/>
    </row>
    <row r="171" spans="1:28" s="9" customFormat="1" ht="12.75">
      <c r="A171" s="65"/>
      <c r="B171" s="65"/>
      <c r="C171" s="31"/>
      <c r="D171" s="15" t="s">
        <v>68</v>
      </c>
      <c r="E171" s="1">
        <f aca="true" t="shared" si="98" ref="E171:N171">E135+E147+E159</f>
        <v>204143.59999999998</v>
      </c>
      <c r="F171" s="1">
        <f t="shared" si="98"/>
        <v>184960.7</v>
      </c>
      <c r="G171" s="1">
        <f t="shared" si="98"/>
        <v>196078.59999999998</v>
      </c>
      <c r="H171" s="1">
        <f t="shared" si="98"/>
        <v>176895.7</v>
      </c>
      <c r="I171" s="1">
        <f t="shared" si="98"/>
        <v>0</v>
      </c>
      <c r="J171" s="1">
        <f t="shared" si="98"/>
        <v>0</v>
      </c>
      <c r="K171" s="1">
        <f t="shared" si="98"/>
        <v>0</v>
      </c>
      <c r="L171" s="1">
        <f t="shared" si="98"/>
        <v>0</v>
      </c>
      <c r="M171" s="1">
        <f t="shared" si="98"/>
        <v>8065</v>
      </c>
      <c r="N171" s="1">
        <f t="shared" si="98"/>
        <v>8065</v>
      </c>
      <c r="O171" s="53"/>
      <c r="P171" s="54"/>
      <c r="Q171" s="8">
        <f aca="true" t="shared" si="99" ref="Q171:R175">G171+K171+I171</f>
        <v>196078.59999999998</v>
      </c>
      <c r="R171" s="8">
        <f t="shared" si="99"/>
        <v>176895.7</v>
      </c>
      <c r="S171" s="8"/>
      <c r="T171" s="8"/>
      <c r="U171" s="8"/>
      <c r="V171" s="8"/>
      <c r="W171" s="8"/>
      <c r="X171" s="8"/>
      <c r="Y171" s="8"/>
      <c r="Z171" s="8"/>
      <c r="AA171" s="8"/>
      <c r="AB171" s="8"/>
    </row>
    <row r="172" spans="1:28" s="9" customFormat="1" ht="12.75">
      <c r="A172" s="65"/>
      <c r="B172" s="65"/>
      <c r="C172" s="31"/>
      <c r="D172" s="15" t="s">
        <v>69</v>
      </c>
      <c r="E172" s="1">
        <f aca="true" t="shared" si="100" ref="E172:N172">E136+E148+E160</f>
        <v>196078.59999999998</v>
      </c>
      <c r="F172" s="1">
        <f t="shared" si="100"/>
        <v>176895.7</v>
      </c>
      <c r="G172" s="1">
        <f t="shared" si="100"/>
        <v>196078.59999999998</v>
      </c>
      <c r="H172" s="1">
        <f t="shared" si="100"/>
        <v>176895.7</v>
      </c>
      <c r="I172" s="1">
        <f t="shared" si="100"/>
        <v>0</v>
      </c>
      <c r="J172" s="1">
        <f t="shared" si="100"/>
        <v>0</v>
      </c>
      <c r="K172" s="1">
        <f t="shared" si="100"/>
        <v>0</v>
      </c>
      <c r="L172" s="1">
        <f t="shared" si="100"/>
        <v>0</v>
      </c>
      <c r="M172" s="1">
        <f t="shared" si="100"/>
        <v>0</v>
      </c>
      <c r="N172" s="1">
        <f t="shared" si="100"/>
        <v>0</v>
      </c>
      <c r="O172" s="53"/>
      <c r="P172" s="54"/>
      <c r="Q172" s="8">
        <f t="shared" si="99"/>
        <v>196078.59999999998</v>
      </c>
      <c r="R172" s="8">
        <f t="shared" si="99"/>
        <v>176895.7</v>
      </c>
      <c r="S172" s="8"/>
      <c r="T172" s="8"/>
      <c r="U172" s="8"/>
      <c r="V172" s="8"/>
      <c r="W172" s="8"/>
      <c r="X172" s="8"/>
      <c r="Y172" s="8"/>
      <c r="Z172" s="8"/>
      <c r="AA172" s="8"/>
      <c r="AB172" s="8"/>
    </row>
    <row r="173" spans="1:28" s="9" customFormat="1" ht="12.75">
      <c r="A173" s="65"/>
      <c r="B173" s="65"/>
      <c r="C173" s="31"/>
      <c r="D173" s="15" t="s">
        <v>70</v>
      </c>
      <c r="E173" s="1">
        <f aca="true" t="shared" si="101" ref="E173:N173">E137+E149+E161</f>
        <v>191166.3</v>
      </c>
      <c r="F173" s="1">
        <f t="shared" si="101"/>
        <v>0</v>
      </c>
      <c r="G173" s="1">
        <f t="shared" si="101"/>
        <v>191166.3</v>
      </c>
      <c r="H173" s="1">
        <f t="shared" si="101"/>
        <v>0</v>
      </c>
      <c r="I173" s="1">
        <f t="shared" si="101"/>
        <v>0</v>
      </c>
      <c r="J173" s="1">
        <f t="shared" si="101"/>
        <v>0</v>
      </c>
      <c r="K173" s="1">
        <f t="shared" si="101"/>
        <v>0</v>
      </c>
      <c r="L173" s="1">
        <f t="shared" si="101"/>
        <v>0</v>
      </c>
      <c r="M173" s="1">
        <f t="shared" si="101"/>
        <v>0</v>
      </c>
      <c r="N173" s="1">
        <f t="shared" si="101"/>
        <v>0</v>
      </c>
      <c r="O173" s="53"/>
      <c r="P173" s="54"/>
      <c r="Q173" s="8">
        <f t="shared" si="99"/>
        <v>191166.3</v>
      </c>
      <c r="R173" s="8">
        <f t="shared" si="99"/>
        <v>0</v>
      </c>
      <c r="S173" s="8"/>
      <c r="T173" s="8"/>
      <c r="U173" s="8"/>
      <c r="V173" s="8"/>
      <c r="W173" s="8"/>
      <c r="X173" s="8"/>
      <c r="Y173" s="8"/>
      <c r="Z173" s="8"/>
      <c r="AA173" s="8"/>
      <c r="AB173" s="8"/>
    </row>
    <row r="174" spans="1:28" s="9" customFormat="1" ht="12.75">
      <c r="A174" s="65"/>
      <c r="B174" s="65"/>
      <c r="C174" s="31"/>
      <c r="D174" s="15" t="s">
        <v>78</v>
      </c>
      <c r="E174" s="1">
        <f aca="true" t="shared" si="102" ref="E174:N174">E138+E150+E162</f>
        <v>191166.3</v>
      </c>
      <c r="F174" s="1">
        <f t="shared" si="102"/>
        <v>0</v>
      </c>
      <c r="G174" s="1">
        <f t="shared" si="102"/>
        <v>191166.3</v>
      </c>
      <c r="H174" s="1">
        <f t="shared" si="102"/>
        <v>0</v>
      </c>
      <c r="I174" s="1">
        <f t="shared" si="102"/>
        <v>0</v>
      </c>
      <c r="J174" s="1">
        <f t="shared" si="102"/>
        <v>0</v>
      </c>
      <c r="K174" s="1">
        <f t="shared" si="102"/>
        <v>0</v>
      </c>
      <c r="L174" s="1">
        <f t="shared" si="102"/>
        <v>0</v>
      </c>
      <c r="M174" s="1">
        <f t="shared" si="102"/>
        <v>0</v>
      </c>
      <c r="N174" s="1">
        <f t="shared" si="102"/>
        <v>0</v>
      </c>
      <c r="O174" s="53"/>
      <c r="P174" s="54"/>
      <c r="Q174" s="8">
        <f t="shared" si="99"/>
        <v>191166.3</v>
      </c>
      <c r="R174" s="8">
        <f t="shared" si="99"/>
        <v>0</v>
      </c>
      <c r="S174" s="8"/>
      <c r="T174" s="8"/>
      <c r="U174" s="8"/>
      <c r="V174" s="8"/>
      <c r="W174" s="8"/>
      <c r="X174" s="8"/>
      <c r="Y174" s="8"/>
      <c r="Z174" s="8"/>
      <c r="AA174" s="8"/>
      <c r="AB174" s="8"/>
    </row>
    <row r="175" spans="1:28" s="9" customFormat="1" ht="12.75">
      <c r="A175" s="65"/>
      <c r="B175" s="65"/>
      <c r="C175" s="31"/>
      <c r="D175" s="15" t="s">
        <v>79</v>
      </c>
      <c r="E175" s="1">
        <f aca="true" t="shared" si="103" ref="E175:N175">E139+E151+E163</f>
        <v>191166.3</v>
      </c>
      <c r="F175" s="1">
        <f t="shared" si="103"/>
        <v>0</v>
      </c>
      <c r="G175" s="1">
        <f t="shared" si="103"/>
        <v>191166.3</v>
      </c>
      <c r="H175" s="1">
        <f t="shared" si="103"/>
        <v>0</v>
      </c>
      <c r="I175" s="1">
        <f t="shared" si="103"/>
        <v>0</v>
      </c>
      <c r="J175" s="1">
        <f t="shared" si="103"/>
        <v>0</v>
      </c>
      <c r="K175" s="1">
        <f t="shared" si="103"/>
        <v>0</v>
      </c>
      <c r="L175" s="1">
        <f t="shared" si="103"/>
        <v>0</v>
      </c>
      <c r="M175" s="1">
        <f t="shared" si="103"/>
        <v>0</v>
      </c>
      <c r="N175" s="1">
        <f t="shared" si="103"/>
        <v>0</v>
      </c>
      <c r="O175" s="53"/>
      <c r="P175" s="54"/>
      <c r="Q175" s="8">
        <f t="shared" si="99"/>
        <v>191166.3</v>
      </c>
      <c r="R175" s="8">
        <f t="shared" si="99"/>
        <v>0</v>
      </c>
      <c r="S175" s="8"/>
      <c r="T175" s="8"/>
      <c r="U175" s="8"/>
      <c r="V175" s="8"/>
      <c r="W175" s="8"/>
      <c r="X175" s="8"/>
      <c r="Y175" s="8"/>
      <c r="Z175" s="8"/>
      <c r="AA175" s="8"/>
      <c r="AB175" s="8"/>
    </row>
    <row r="176" spans="1:28" s="9" customFormat="1" ht="12.75">
      <c r="A176" s="65"/>
      <c r="B176" s="65"/>
      <c r="C176" s="31"/>
      <c r="D176" s="15" t="s">
        <v>80</v>
      </c>
      <c r="E176" s="1">
        <f aca="true" t="shared" si="104" ref="E176:N176">E140+E152+E164</f>
        <v>191166.3</v>
      </c>
      <c r="F176" s="1">
        <f t="shared" si="104"/>
        <v>0</v>
      </c>
      <c r="G176" s="1">
        <f t="shared" si="104"/>
        <v>191166.3</v>
      </c>
      <c r="H176" s="1">
        <f t="shared" si="104"/>
        <v>0</v>
      </c>
      <c r="I176" s="1">
        <f t="shared" si="104"/>
        <v>0</v>
      </c>
      <c r="J176" s="1">
        <f t="shared" si="104"/>
        <v>0</v>
      </c>
      <c r="K176" s="1">
        <f t="shared" si="104"/>
        <v>0</v>
      </c>
      <c r="L176" s="1">
        <f t="shared" si="104"/>
        <v>0</v>
      </c>
      <c r="M176" s="1">
        <f t="shared" si="104"/>
        <v>0</v>
      </c>
      <c r="N176" s="1">
        <f t="shared" si="104"/>
        <v>0</v>
      </c>
      <c r="O176" s="53"/>
      <c r="P176" s="54"/>
      <c r="Q176" s="8">
        <f aca="true" t="shared" si="105" ref="Q176:Q184">G176+K176+I176</f>
        <v>191166.3</v>
      </c>
      <c r="R176" s="8">
        <f aca="true" t="shared" si="106" ref="R176:R184">H176+L176+J176</f>
        <v>0</v>
      </c>
      <c r="S176" s="8"/>
      <c r="T176" s="8"/>
      <c r="U176" s="8"/>
      <c r="V176" s="8"/>
      <c r="W176" s="8"/>
      <c r="X176" s="8"/>
      <c r="Y176" s="8"/>
      <c r="Z176" s="8"/>
      <c r="AA176" s="8"/>
      <c r="AB176" s="8"/>
    </row>
    <row r="177" spans="1:28" s="9" customFormat="1" ht="12.75">
      <c r="A177" s="65"/>
      <c r="B177" s="65"/>
      <c r="C177" s="31"/>
      <c r="D177" s="15" t="s">
        <v>81</v>
      </c>
      <c r="E177" s="1">
        <f aca="true" t="shared" si="107" ref="E177:N177">E141+E153+E165</f>
        <v>191166.3</v>
      </c>
      <c r="F177" s="1">
        <f t="shared" si="107"/>
        <v>0</v>
      </c>
      <c r="G177" s="1">
        <f t="shared" si="107"/>
        <v>191166.3</v>
      </c>
      <c r="H177" s="1">
        <f t="shared" si="107"/>
        <v>0</v>
      </c>
      <c r="I177" s="1">
        <f t="shared" si="107"/>
        <v>0</v>
      </c>
      <c r="J177" s="1">
        <f t="shared" si="107"/>
        <v>0</v>
      </c>
      <c r="K177" s="1">
        <f t="shared" si="107"/>
        <v>0</v>
      </c>
      <c r="L177" s="1">
        <f t="shared" si="107"/>
        <v>0</v>
      </c>
      <c r="M177" s="1">
        <f t="shared" si="107"/>
        <v>0</v>
      </c>
      <c r="N177" s="1">
        <f t="shared" si="107"/>
        <v>0</v>
      </c>
      <c r="O177" s="53"/>
      <c r="P177" s="54"/>
      <c r="Q177" s="8">
        <f t="shared" si="105"/>
        <v>191166.3</v>
      </c>
      <c r="R177" s="8">
        <f t="shared" si="106"/>
        <v>0</v>
      </c>
      <c r="S177" s="8"/>
      <c r="T177" s="8"/>
      <c r="U177" s="8"/>
      <c r="V177" s="8"/>
      <c r="W177" s="8"/>
      <c r="X177" s="8"/>
      <c r="Y177" s="8"/>
      <c r="Z177" s="8"/>
      <c r="AA177" s="8"/>
      <c r="AB177" s="8"/>
    </row>
    <row r="178" spans="1:28" s="9" customFormat="1" ht="12.75">
      <c r="A178" s="66"/>
      <c r="B178" s="66"/>
      <c r="C178" s="32"/>
      <c r="D178" s="15" t="s">
        <v>82</v>
      </c>
      <c r="E178" s="1">
        <f aca="true" t="shared" si="108" ref="E178:N178">E142+E154+E166</f>
        <v>191166.3</v>
      </c>
      <c r="F178" s="1">
        <f t="shared" si="108"/>
        <v>0</v>
      </c>
      <c r="G178" s="1">
        <f t="shared" si="108"/>
        <v>191166.3</v>
      </c>
      <c r="H178" s="1">
        <f t="shared" si="108"/>
        <v>0</v>
      </c>
      <c r="I178" s="1">
        <f t="shared" si="108"/>
        <v>0</v>
      </c>
      <c r="J178" s="1">
        <f t="shared" si="108"/>
        <v>0</v>
      </c>
      <c r="K178" s="1">
        <f t="shared" si="108"/>
        <v>0</v>
      </c>
      <c r="L178" s="1">
        <f t="shared" si="108"/>
        <v>0</v>
      </c>
      <c r="M178" s="1">
        <f t="shared" si="108"/>
        <v>0</v>
      </c>
      <c r="N178" s="1">
        <f t="shared" si="108"/>
        <v>0</v>
      </c>
      <c r="O178" s="55"/>
      <c r="P178" s="56"/>
      <c r="Q178" s="8">
        <f t="shared" si="105"/>
        <v>191166.3</v>
      </c>
      <c r="R178" s="8">
        <f t="shared" si="106"/>
        <v>0</v>
      </c>
      <c r="S178" s="8"/>
      <c r="T178" s="8"/>
      <c r="U178" s="8"/>
      <c r="V178" s="8"/>
      <c r="W178" s="8"/>
      <c r="X178" s="8"/>
      <c r="Y178" s="8"/>
      <c r="Z178" s="8"/>
      <c r="AA178" s="8"/>
      <c r="AB178" s="8"/>
    </row>
    <row r="179" spans="1:18" ht="15">
      <c r="A179" s="23" t="s">
        <v>26</v>
      </c>
      <c r="B179" s="67" t="s">
        <v>101</v>
      </c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1"/>
      <c r="O179" s="78"/>
      <c r="P179" s="78"/>
      <c r="Q179" s="8">
        <f t="shared" si="105"/>
        <v>0</v>
      </c>
      <c r="R179" s="8">
        <f t="shared" si="106"/>
        <v>0</v>
      </c>
    </row>
    <row r="180" spans="1:18" ht="15">
      <c r="A180" s="28"/>
      <c r="B180" s="67" t="s">
        <v>88</v>
      </c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1"/>
      <c r="O180" s="70"/>
      <c r="P180" s="71"/>
      <c r="Q180" s="8">
        <f t="shared" si="105"/>
        <v>0</v>
      </c>
      <c r="R180" s="8">
        <f t="shared" si="106"/>
        <v>0</v>
      </c>
    </row>
    <row r="181" spans="1:28" s="9" customFormat="1" ht="12.75" customHeight="1">
      <c r="A181" s="61" t="s">
        <v>39</v>
      </c>
      <c r="B181" s="57" t="s">
        <v>75</v>
      </c>
      <c r="C181" s="5"/>
      <c r="D181" s="6" t="s">
        <v>11</v>
      </c>
      <c r="E181" s="7">
        <f>SUM(E182:E192)</f>
        <v>3878073.4</v>
      </c>
      <c r="F181" s="7">
        <f aca="true" t="shared" si="109" ref="F181:N181">SUM(F182:F192)</f>
        <v>1508417.3</v>
      </c>
      <c r="G181" s="7">
        <f t="shared" si="109"/>
        <v>579212.1</v>
      </c>
      <c r="H181" s="7">
        <f t="shared" si="109"/>
        <v>82656</v>
      </c>
      <c r="I181" s="7">
        <f t="shared" si="109"/>
        <v>1368069.2000000002</v>
      </c>
      <c r="J181" s="7">
        <f t="shared" si="109"/>
        <v>59063.100000000006</v>
      </c>
      <c r="K181" s="7">
        <f t="shared" si="109"/>
        <v>1930792.0999999996</v>
      </c>
      <c r="L181" s="7">
        <f t="shared" si="109"/>
        <v>1366698.2</v>
      </c>
      <c r="M181" s="7">
        <f t="shared" si="109"/>
        <v>0</v>
      </c>
      <c r="N181" s="7">
        <f t="shared" si="109"/>
        <v>0</v>
      </c>
      <c r="O181" s="51" t="s">
        <v>58</v>
      </c>
      <c r="P181" s="52"/>
      <c r="Q181" s="8">
        <f t="shared" si="105"/>
        <v>3878073.4</v>
      </c>
      <c r="R181" s="8">
        <f t="shared" si="106"/>
        <v>1508417.3</v>
      </c>
      <c r="S181" s="8"/>
      <c r="T181" s="8"/>
      <c r="U181" s="8"/>
      <c r="V181" s="8"/>
      <c r="W181" s="8"/>
      <c r="X181" s="8"/>
      <c r="Y181" s="8"/>
      <c r="Z181" s="8"/>
      <c r="AA181" s="8"/>
      <c r="AB181" s="8"/>
    </row>
    <row r="182" spans="1:28" s="9" customFormat="1" ht="12.75">
      <c r="A182" s="62"/>
      <c r="B182" s="58"/>
      <c r="C182" s="10"/>
      <c r="D182" s="6" t="s">
        <v>13</v>
      </c>
      <c r="E182" s="7">
        <f>G182+I182+K182+M182</f>
        <v>411421.9</v>
      </c>
      <c r="F182" s="7">
        <f>H182+J182+L182+N182</f>
        <v>411421.9</v>
      </c>
      <c r="G182" s="1">
        <v>19654.1</v>
      </c>
      <c r="H182" s="1">
        <v>19654.1</v>
      </c>
      <c r="I182" s="1">
        <v>59063.100000000006</v>
      </c>
      <c r="J182" s="1">
        <v>59063.100000000006</v>
      </c>
      <c r="K182" s="1">
        <v>332704.7</v>
      </c>
      <c r="L182" s="1">
        <v>332704.7</v>
      </c>
      <c r="M182" s="1">
        <v>0</v>
      </c>
      <c r="N182" s="1">
        <v>0</v>
      </c>
      <c r="O182" s="53"/>
      <c r="P182" s="54"/>
      <c r="Q182" s="8">
        <f t="shared" si="105"/>
        <v>411421.9</v>
      </c>
      <c r="R182" s="8">
        <f t="shared" si="106"/>
        <v>411421.9</v>
      </c>
      <c r="S182" s="8"/>
      <c r="T182" s="8"/>
      <c r="U182" s="8"/>
      <c r="V182" s="8"/>
      <c r="W182" s="8"/>
      <c r="X182" s="8"/>
      <c r="Y182" s="8"/>
      <c r="Z182" s="8"/>
      <c r="AA182" s="8"/>
      <c r="AB182" s="8"/>
    </row>
    <row r="183" spans="1:28" s="9" customFormat="1" ht="12.75">
      <c r="A183" s="62"/>
      <c r="B183" s="58"/>
      <c r="C183" s="10"/>
      <c r="D183" s="6" t="s">
        <v>14</v>
      </c>
      <c r="E183" s="7">
        <f aca="true" t="shared" si="110" ref="E183:E192">G183+I183+K183+M183</f>
        <v>589271.4</v>
      </c>
      <c r="F183" s="7">
        <f aca="true" t="shared" si="111" ref="F183:F192">H183+J183+L183+N183</f>
        <v>589271.4</v>
      </c>
      <c r="G183" s="1">
        <v>63001.9</v>
      </c>
      <c r="H183" s="1">
        <v>63001.9</v>
      </c>
      <c r="I183" s="1">
        <v>0</v>
      </c>
      <c r="J183" s="1">
        <v>0</v>
      </c>
      <c r="K183" s="1">
        <v>526269.5</v>
      </c>
      <c r="L183" s="1">
        <v>526269.5</v>
      </c>
      <c r="M183" s="1">
        <v>0</v>
      </c>
      <c r="N183" s="1">
        <v>0</v>
      </c>
      <c r="O183" s="53"/>
      <c r="P183" s="54"/>
      <c r="Q183" s="8">
        <f t="shared" si="105"/>
        <v>589271.4</v>
      </c>
      <c r="R183" s="8">
        <f t="shared" si="106"/>
        <v>589271.4</v>
      </c>
      <c r="S183" s="8"/>
      <c r="T183" s="8"/>
      <c r="U183" s="8"/>
      <c r="V183" s="8"/>
      <c r="W183" s="8"/>
      <c r="X183" s="8"/>
      <c r="Y183" s="8"/>
      <c r="Z183" s="8"/>
      <c r="AA183" s="8"/>
      <c r="AB183" s="8"/>
    </row>
    <row r="184" spans="1:28" s="9" customFormat="1" ht="12.75">
      <c r="A184" s="62"/>
      <c r="B184" s="58"/>
      <c r="C184" s="10"/>
      <c r="D184" s="6" t="s">
        <v>15</v>
      </c>
      <c r="E184" s="7">
        <f t="shared" si="110"/>
        <v>2177507.9000000004</v>
      </c>
      <c r="F184" s="7">
        <f t="shared" si="111"/>
        <v>253862</v>
      </c>
      <c r="G184" s="1">
        <v>369201.1</v>
      </c>
      <c r="H184" s="1">
        <v>0</v>
      </c>
      <c r="I184" s="1">
        <v>1309006.1</v>
      </c>
      <c r="J184" s="1">
        <v>0</v>
      </c>
      <c r="K184" s="1">
        <v>499300.69999999995</v>
      </c>
      <c r="L184" s="1">
        <v>253862</v>
      </c>
      <c r="M184" s="1">
        <v>0</v>
      </c>
      <c r="N184" s="1">
        <v>0</v>
      </c>
      <c r="O184" s="53"/>
      <c r="P184" s="54"/>
      <c r="Q184" s="8">
        <f t="shared" si="105"/>
        <v>2177507.9</v>
      </c>
      <c r="R184" s="8">
        <f t="shared" si="106"/>
        <v>253862</v>
      </c>
      <c r="S184" s="8"/>
      <c r="T184" s="8"/>
      <c r="U184" s="8"/>
      <c r="V184" s="8"/>
      <c r="W184" s="8"/>
      <c r="X184" s="8"/>
      <c r="Y184" s="8"/>
      <c r="Z184" s="8"/>
      <c r="AA184" s="8"/>
      <c r="AB184" s="8"/>
    </row>
    <row r="185" spans="1:28" s="9" customFormat="1" ht="12.75">
      <c r="A185" s="62"/>
      <c r="B185" s="58"/>
      <c r="C185" s="10"/>
      <c r="D185" s="6" t="s">
        <v>68</v>
      </c>
      <c r="E185" s="7">
        <f t="shared" si="110"/>
        <v>381217</v>
      </c>
      <c r="F185" s="7">
        <f t="shared" si="111"/>
        <v>253862</v>
      </c>
      <c r="G185" s="1">
        <v>127355</v>
      </c>
      <c r="H185" s="1">
        <v>0</v>
      </c>
      <c r="I185" s="1">
        <v>0</v>
      </c>
      <c r="J185" s="1">
        <v>0</v>
      </c>
      <c r="K185" s="1">
        <v>253862</v>
      </c>
      <c r="L185" s="1">
        <v>253862</v>
      </c>
      <c r="M185" s="1">
        <v>0</v>
      </c>
      <c r="N185" s="1">
        <v>0</v>
      </c>
      <c r="O185" s="53"/>
      <c r="P185" s="54"/>
      <c r="Q185" s="8">
        <f aca="true" t="shared" si="112" ref="Q185:R189">G185+K185+I185</f>
        <v>381217</v>
      </c>
      <c r="R185" s="8">
        <f t="shared" si="112"/>
        <v>253862</v>
      </c>
      <c r="S185" s="8"/>
      <c r="T185" s="8"/>
      <c r="U185" s="8"/>
      <c r="V185" s="8"/>
      <c r="W185" s="8"/>
      <c r="X185" s="8"/>
      <c r="Y185" s="8"/>
      <c r="Z185" s="8"/>
      <c r="AA185" s="8"/>
      <c r="AB185" s="8"/>
    </row>
    <row r="186" spans="1:28" s="9" customFormat="1" ht="12.75">
      <c r="A186" s="62"/>
      <c r="B186" s="58"/>
      <c r="C186" s="10"/>
      <c r="D186" s="6" t="s">
        <v>69</v>
      </c>
      <c r="E186" s="7">
        <f t="shared" si="110"/>
        <v>186795.9</v>
      </c>
      <c r="F186" s="7">
        <f t="shared" si="111"/>
        <v>0</v>
      </c>
      <c r="G186" s="1">
        <v>0</v>
      </c>
      <c r="H186" s="1">
        <v>0</v>
      </c>
      <c r="I186" s="1">
        <v>0</v>
      </c>
      <c r="J186" s="1">
        <v>0</v>
      </c>
      <c r="K186" s="1">
        <v>186795.9</v>
      </c>
      <c r="L186" s="1">
        <v>0</v>
      </c>
      <c r="M186" s="1">
        <v>0</v>
      </c>
      <c r="N186" s="1">
        <v>0</v>
      </c>
      <c r="O186" s="53"/>
      <c r="P186" s="54"/>
      <c r="Q186" s="8">
        <f t="shared" si="112"/>
        <v>186795.9</v>
      </c>
      <c r="R186" s="8">
        <f t="shared" si="112"/>
        <v>0</v>
      </c>
      <c r="S186" s="8"/>
      <c r="T186" s="8"/>
      <c r="U186" s="8"/>
      <c r="V186" s="8"/>
      <c r="W186" s="8"/>
      <c r="X186" s="8"/>
      <c r="Y186" s="8"/>
      <c r="Z186" s="8"/>
      <c r="AA186" s="8"/>
      <c r="AB186" s="8"/>
    </row>
    <row r="187" spans="1:28" s="9" customFormat="1" ht="12.75">
      <c r="A187" s="62"/>
      <c r="B187" s="58"/>
      <c r="C187" s="10"/>
      <c r="D187" s="6" t="s">
        <v>70</v>
      </c>
      <c r="E187" s="7">
        <f t="shared" si="110"/>
        <v>113176.9</v>
      </c>
      <c r="F187" s="7">
        <f t="shared" si="111"/>
        <v>0</v>
      </c>
      <c r="G187" s="1">
        <v>0</v>
      </c>
      <c r="H187" s="1">
        <v>0</v>
      </c>
      <c r="I187" s="1">
        <v>0</v>
      </c>
      <c r="J187" s="1">
        <v>0</v>
      </c>
      <c r="K187" s="1">
        <v>113176.9</v>
      </c>
      <c r="L187" s="1">
        <v>0</v>
      </c>
      <c r="M187" s="1">
        <v>0</v>
      </c>
      <c r="N187" s="1">
        <v>0</v>
      </c>
      <c r="O187" s="53"/>
      <c r="P187" s="54"/>
      <c r="Q187" s="8">
        <f t="shared" si="112"/>
        <v>113176.9</v>
      </c>
      <c r="R187" s="8">
        <f t="shared" si="112"/>
        <v>0</v>
      </c>
      <c r="S187" s="8"/>
      <c r="T187" s="8"/>
      <c r="U187" s="8"/>
      <c r="V187" s="8"/>
      <c r="W187" s="8"/>
      <c r="X187" s="8"/>
      <c r="Y187" s="8"/>
      <c r="Z187" s="8"/>
      <c r="AA187" s="8"/>
      <c r="AB187" s="8"/>
    </row>
    <row r="188" spans="1:28" s="9" customFormat="1" ht="12.75">
      <c r="A188" s="62"/>
      <c r="B188" s="58"/>
      <c r="C188" s="10"/>
      <c r="D188" s="6" t="s">
        <v>78</v>
      </c>
      <c r="E188" s="7">
        <f t="shared" si="110"/>
        <v>18682.4</v>
      </c>
      <c r="F188" s="7">
        <f t="shared" si="111"/>
        <v>0</v>
      </c>
      <c r="G188" s="1">
        <v>0</v>
      </c>
      <c r="H188" s="1">
        <v>0</v>
      </c>
      <c r="I188" s="1">
        <v>0</v>
      </c>
      <c r="J188" s="1">
        <v>0</v>
      </c>
      <c r="K188" s="1">
        <v>18682.4</v>
      </c>
      <c r="L188" s="1">
        <v>0</v>
      </c>
      <c r="M188" s="1">
        <v>0</v>
      </c>
      <c r="N188" s="1">
        <v>0</v>
      </c>
      <c r="O188" s="53"/>
      <c r="P188" s="54"/>
      <c r="Q188" s="8">
        <f t="shared" si="112"/>
        <v>18682.4</v>
      </c>
      <c r="R188" s="8">
        <f t="shared" si="112"/>
        <v>0</v>
      </c>
      <c r="S188" s="8"/>
      <c r="T188" s="8"/>
      <c r="U188" s="8"/>
      <c r="V188" s="8"/>
      <c r="W188" s="8"/>
      <c r="X188" s="8"/>
      <c r="Y188" s="8"/>
      <c r="Z188" s="8"/>
      <c r="AA188" s="8"/>
      <c r="AB188" s="8"/>
    </row>
    <row r="189" spans="1:28" s="9" customFormat="1" ht="12.75">
      <c r="A189" s="62"/>
      <c r="B189" s="58"/>
      <c r="C189" s="10"/>
      <c r="D189" s="6" t="s">
        <v>79</v>
      </c>
      <c r="E189" s="7">
        <f t="shared" si="110"/>
        <v>0</v>
      </c>
      <c r="F189" s="7">
        <f t="shared" si="111"/>
        <v>0</v>
      </c>
      <c r="G189" s="1">
        <v>0</v>
      </c>
      <c r="H189" s="1">
        <v>0</v>
      </c>
      <c r="I189" s="1">
        <v>0</v>
      </c>
      <c r="J189" s="1">
        <v>0</v>
      </c>
      <c r="K189" s="1">
        <v>0</v>
      </c>
      <c r="L189" s="1">
        <v>0</v>
      </c>
      <c r="M189" s="1">
        <v>0</v>
      </c>
      <c r="N189" s="1">
        <v>0</v>
      </c>
      <c r="O189" s="53"/>
      <c r="P189" s="54"/>
      <c r="Q189" s="8">
        <f t="shared" si="112"/>
        <v>0</v>
      </c>
      <c r="R189" s="8">
        <f t="shared" si="112"/>
        <v>0</v>
      </c>
      <c r="S189" s="8"/>
      <c r="T189" s="8"/>
      <c r="U189" s="8"/>
      <c r="V189" s="8"/>
      <c r="W189" s="8"/>
      <c r="X189" s="8"/>
      <c r="Y189" s="8"/>
      <c r="Z189" s="8"/>
      <c r="AA189" s="8"/>
      <c r="AB189" s="8"/>
    </row>
    <row r="190" spans="1:28" s="9" customFormat="1" ht="12.75">
      <c r="A190" s="62"/>
      <c r="B190" s="58"/>
      <c r="C190" s="10"/>
      <c r="D190" s="6" t="s">
        <v>80</v>
      </c>
      <c r="E190" s="7">
        <f t="shared" si="110"/>
        <v>0</v>
      </c>
      <c r="F190" s="7">
        <f t="shared" si="111"/>
        <v>0</v>
      </c>
      <c r="G190" s="1">
        <v>0</v>
      </c>
      <c r="H190" s="1">
        <v>0</v>
      </c>
      <c r="I190" s="1">
        <v>0</v>
      </c>
      <c r="J190" s="1">
        <v>0</v>
      </c>
      <c r="K190" s="1">
        <v>0</v>
      </c>
      <c r="L190" s="1">
        <v>0</v>
      </c>
      <c r="M190" s="1">
        <v>0</v>
      </c>
      <c r="N190" s="1">
        <v>0</v>
      </c>
      <c r="O190" s="53"/>
      <c r="P190" s="54"/>
      <c r="Q190" s="8">
        <f aca="true" t="shared" si="113" ref="Q190:R196">G190+K190+I190</f>
        <v>0</v>
      </c>
      <c r="R190" s="8">
        <f t="shared" si="113"/>
        <v>0</v>
      </c>
      <c r="S190" s="8"/>
      <c r="T190" s="8"/>
      <c r="U190" s="8"/>
      <c r="V190" s="8"/>
      <c r="W190" s="8"/>
      <c r="X190" s="8"/>
      <c r="Y190" s="8"/>
      <c r="Z190" s="8"/>
      <c r="AA190" s="8"/>
      <c r="AB190" s="8"/>
    </row>
    <row r="191" spans="1:28" s="9" customFormat="1" ht="12.75">
      <c r="A191" s="62"/>
      <c r="B191" s="58"/>
      <c r="C191" s="10"/>
      <c r="D191" s="6" t="s">
        <v>81</v>
      </c>
      <c r="E191" s="7">
        <f t="shared" si="110"/>
        <v>0</v>
      </c>
      <c r="F191" s="7">
        <f t="shared" si="111"/>
        <v>0</v>
      </c>
      <c r="G191" s="1">
        <v>0</v>
      </c>
      <c r="H191" s="1">
        <v>0</v>
      </c>
      <c r="I191" s="1">
        <v>0</v>
      </c>
      <c r="J191" s="1">
        <v>0</v>
      </c>
      <c r="K191" s="1">
        <v>0</v>
      </c>
      <c r="L191" s="1">
        <v>0</v>
      </c>
      <c r="M191" s="1">
        <v>0</v>
      </c>
      <c r="N191" s="1">
        <v>0</v>
      </c>
      <c r="O191" s="53"/>
      <c r="P191" s="54"/>
      <c r="Q191" s="8">
        <f t="shared" si="113"/>
        <v>0</v>
      </c>
      <c r="R191" s="8">
        <f t="shared" si="113"/>
        <v>0</v>
      </c>
      <c r="S191" s="8"/>
      <c r="T191" s="8"/>
      <c r="U191" s="8"/>
      <c r="V191" s="8"/>
      <c r="W191" s="8"/>
      <c r="X191" s="8"/>
      <c r="Y191" s="8"/>
      <c r="Z191" s="8"/>
      <c r="AA191" s="8"/>
      <c r="AB191" s="8"/>
    </row>
    <row r="192" spans="1:28" s="9" customFormat="1" ht="12.75">
      <c r="A192" s="63"/>
      <c r="B192" s="59"/>
      <c r="C192" s="11"/>
      <c r="D192" s="6" t="s">
        <v>82</v>
      </c>
      <c r="E192" s="7">
        <f t="shared" si="110"/>
        <v>0</v>
      </c>
      <c r="F192" s="7">
        <f t="shared" si="111"/>
        <v>0</v>
      </c>
      <c r="G192" s="1">
        <v>0</v>
      </c>
      <c r="H192" s="1">
        <v>0</v>
      </c>
      <c r="I192" s="1">
        <v>0</v>
      </c>
      <c r="J192" s="1">
        <v>0</v>
      </c>
      <c r="K192" s="1">
        <v>0</v>
      </c>
      <c r="L192" s="1">
        <v>0</v>
      </c>
      <c r="M192" s="1">
        <v>0</v>
      </c>
      <c r="N192" s="1">
        <v>0</v>
      </c>
      <c r="O192" s="55"/>
      <c r="P192" s="56"/>
      <c r="Q192" s="8">
        <f t="shared" si="113"/>
        <v>0</v>
      </c>
      <c r="R192" s="8">
        <f t="shared" si="113"/>
        <v>0</v>
      </c>
      <c r="S192" s="8"/>
      <c r="T192" s="8"/>
      <c r="U192" s="8"/>
      <c r="V192" s="8"/>
      <c r="W192" s="8"/>
      <c r="X192" s="8"/>
      <c r="Y192" s="8"/>
      <c r="Z192" s="8"/>
      <c r="AA192" s="8"/>
      <c r="AB192" s="8"/>
    </row>
    <row r="193" spans="1:18" s="9" customFormat="1" ht="12.75" customHeight="1">
      <c r="A193" s="61" t="s">
        <v>40</v>
      </c>
      <c r="B193" s="57" t="s">
        <v>76</v>
      </c>
      <c r="C193" s="5"/>
      <c r="D193" s="6" t="s">
        <v>11</v>
      </c>
      <c r="E193" s="7">
        <f>SUM(E194:E204)</f>
        <v>5702931.3</v>
      </c>
      <c r="F193" s="7">
        <f aca="true" t="shared" si="114" ref="F193:N193">SUM(F194:F204)</f>
        <v>2264853.1</v>
      </c>
      <c r="G193" s="7">
        <f t="shared" si="114"/>
        <v>375029.9</v>
      </c>
      <c r="H193" s="7">
        <f t="shared" si="114"/>
        <v>195813.50000000003</v>
      </c>
      <c r="I193" s="7">
        <f t="shared" si="114"/>
        <v>2680658.1999999997</v>
      </c>
      <c r="J193" s="7">
        <f t="shared" si="114"/>
        <v>498361.3</v>
      </c>
      <c r="K193" s="7">
        <f t="shared" si="114"/>
        <v>2647243.2</v>
      </c>
      <c r="L193" s="7">
        <f t="shared" si="114"/>
        <v>1570678.3</v>
      </c>
      <c r="M193" s="7">
        <f t="shared" si="114"/>
        <v>0</v>
      </c>
      <c r="N193" s="7">
        <f t="shared" si="114"/>
        <v>0</v>
      </c>
      <c r="O193" s="51" t="s">
        <v>21</v>
      </c>
      <c r="P193" s="52"/>
      <c r="Q193" s="8">
        <f t="shared" si="113"/>
        <v>5702931.3</v>
      </c>
      <c r="R193" s="8">
        <f t="shared" si="113"/>
        <v>2264853.1</v>
      </c>
    </row>
    <row r="194" spans="1:18" s="9" customFormat="1" ht="12.75">
      <c r="A194" s="62"/>
      <c r="B194" s="58"/>
      <c r="C194" s="10"/>
      <c r="D194" s="6" t="s">
        <v>13</v>
      </c>
      <c r="E194" s="7">
        <f>G194+I194+K194+M194</f>
        <v>208411.30000000002</v>
      </c>
      <c r="F194" s="7">
        <f>H194+J194+L194+N194</f>
        <v>208411.30000000002</v>
      </c>
      <c r="G194" s="1">
        <v>176411.30000000002</v>
      </c>
      <c r="H194" s="1">
        <v>176411.30000000002</v>
      </c>
      <c r="I194" s="1">
        <v>0</v>
      </c>
      <c r="J194" s="1">
        <v>0</v>
      </c>
      <c r="K194" s="1">
        <v>32000</v>
      </c>
      <c r="L194" s="1">
        <v>32000</v>
      </c>
      <c r="M194" s="1">
        <v>0</v>
      </c>
      <c r="N194" s="1">
        <v>0</v>
      </c>
      <c r="O194" s="53"/>
      <c r="P194" s="54"/>
      <c r="Q194" s="8">
        <f t="shared" si="113"/>
        <v>208411.30000000002</v>
      </c>
      <c r="R194" s="8">
        <f t="shared" si="113"/>
        <v>208411.30000000002</v>
      </c>
    </row>
    <row r="195" spans="1:18" s="9" customFormat="1" ht="12.75">
      <c r="A195" s="62"/>
      <c r="B195" s="58"/>
      <c r="C195" s="10"/>
      <c r="D195" s="6" t="s">
        <v>14</v>
      </c>
      <c r="E195" s="7">
        <f aca="true" t="shared" si="115" ref="E195:E204">G195+I195+K195+M195</f>
        <v>1048887.5</v>
      </c>
      <c r="F195" s="7">
        <f aca="true" t="shared" si="116" ref="F195:F204">H195+J195+L195+N195</f>
        <v>1048887.5</v>
      </c>
      <c r="G195" s="1">
        <v>2.2</v>
      </c>
      <c r="H195" s="1">
        <v>2.2</v>
      </c>
      <c r="I195" s="1">
        <v>498361.3</v>
      </c>
      <c r="J195" s="1">
        <v>498361.3</v>
      </c>
      <c r="K195" s="1">
        <v>550524</v>
      </c>
      <c r="L195" s="1">
        <v>550524</v>
      </c>
      <c r="M195" s="1">
        <v>0</v>
      </c>
      <c r="N195" s="1">
        <v>0</v>
      </c>
      <c r="O195" s="53"/>
      <c r="P195" s="54"/>
      <c r="Q195" s="8">
        <f t="shared" si="113"/>
        <v>1048887.5</v>
      </c>
      <c r="R195" s="8">
        <f t="shared" si="113"/>
        <v>1048887.5</v>
      </c>
    </row>
    <row r="196" spans="1:18" s="9" customFormat="1" ht="12.75">
      <c r="A196" s="62"/>
      <c r="B196" s="58"/>
      <c r="C196" s="10"/>
      <c r="D196" s="6" t="s">
        <v>15</v>
      </c>
      <c r="E196" s="7">
        <f t="shared" si="115"/>
        <v>1029765.7000000001</v>
      </c>
      <c r="F196" s="7">
        <f t="shared" si="116"/>
        <v>1007554.3</v>
      </c>
      <c r="G196" s="1">
        <v>26611.4</v>
      </c>
      <c r="H196" s="1">
        <v>19400</v>
      </c>
      <c r="I196" s="1">
        <v>0</v>
      </c>
      <c r="J196" s="1">
        <v>0</v>
      </c>
      <c r="K196" s="1">
        <v>1003154.3</v>
      </c>
      <c r="L196" s="1">
        <v>988154.3</v>
      </c>
      <c r="M196" s="1">
        <v>0</v>
      </c>
      <c r="N196" s="1">
        <v>0</v>
      </c>
      <c r="O196" s="53"/>
      <c r="P196" s="54"/>
      <c r="Q196" s="8">
        <f t="shared" si="113"/>
        <v>1029765.7000000001</v>
      </c>
      <c r="R196" s="8">
        <f t="shared" si="113"/>
        <v>1007554.3</v>
      </c>
    </row>
    <row r="197" spans="1:18" s="9" customFormat="1" ht="12.75">
      <c r="A197" s="62"/>
      <c r="B197" s="58"/>
      <c r="C197" s="10"/>
      <c r="D197" s="6" t="s">
        <v>68</v>
      </c>
      <c r="E197" s="7">
        <f t="shared" si="115"/>
        <v>0</v>
      </c>
      <c r="F197" s="7">
        <f t="shared" si="116"/>
        <v>0</v>
      </c>
      <c r="G197" s="1">
        <v>0</v>
      </c>
      <c r="H197" s="1">
        <v>0</v>
      </c>
      <c r="I197" s="1">
        <v>0</v>
      </c>
      <c r="J197" s="1">
        <v>0</v>
      </c>
      <c r="K197" s="1">
        <v>0</v>
      </c>
      <c r="L197" s="1">
        <v>0</v>
      </c>
      <c r="M197" s="1">
        <v>0</v>
      </c>
      <c r="N197" s="1">
        <v>0</v>
      </c>
      <c r="O197" s="53"/>
      <c r="P197" s="54"/>
      <c r="Q197" s="8">
        <f aca="true" t="shared" si="117" ref="Q197:R201">G197+K197+I197</f>
        <v>0</v>
      </c>
      <c r="R197" s="8">
        <f t="shared" si="117"/>
        <v>0</v>
      </c>
    </row>
    <row r="198" spans="1:18" s="9" customFormat="1" ht="12.75">
      <c r="A198" s="62"/>
      <c r="B198" s="58"/>
      <c r="C198" s="10"/>
      <c r="D198" s="6" t="s">
        <v>69</v>
      </c>
      <c r="E198" s="7">
        <f t="shared" si="115"/>
        <v>653939.6</v>
      </c>
      <c r="F198" s="7">
        <f t="shared" si="116"/>
        <v>0</v>
      </c>
      <c r="G198" s="1">
        <v>42034</v>
      </c>
      <c r="H198" s="1">
        <v>0</v>
      </c>
      <c r="I198" s="1">
        <v>388646.2</v>
      </c>
      <c r="J198" s="1">
        <v>0</v>
      </c>
      <c r="K198" s="1">
        <v>223259.4</v>
      </c>
      <c r="L198" s="1">
        <v>0</v>
      </c>
      <c r="M198" s="1">
        <v>0</v>
      </c>
      <c r="N198" s="1">
        <v>0</v>
      </c>
      <c r="O198" s="53"/>
      <c r="P198" s="54"/>
      <c r="Q198" s="8">
        <f t="shared" si="117"/>
        <v>653939.6000000001</v>
      </c>
      <c r="R198" s="8">
        <f t="shared" si="117"/>
        <v>0</v>
      </c>
    </row>
    <row r="199" spans="1:18" s="9" customFormat="1" ht="12.75">
      <c r="A199" s="62"/>
      <c r="B199" s="58"/>
      <c r="C199" s="10"/>
      <c r="D199" s="6" t="s">
        <v>70</v>
      </c>
      <c r="E199" s="7">
        <f t="shared" si="115"/>
        <v>688326</v>
      </c>
      <c r="F199" s="7">
        <f t="shared" si="116"/>
        <v>0</v>
      </c>
      <c r="G199" s="1">
        <v>43967.5</v>
      </c>
      <c r="H199" s="1">
        <v>0</v>
      </c>
      <c r="I199" s="1">
        <v>409968</v>
      </c>
      <c r="J199" s="1">
        <v>0</v>
      </c>
      <c r="K199" s="1">
        <v>234390.5</v>
      </c>
      <c r="L199" s="1">
        <v>0</v>
      </c>
      <c r="M199" s="1">
        <v>0</v>
      </c>
      <c r="N199" s="1">
        <v>0</v>
      </c>
      <c r="O199" s="53"/>
      <c r="P199" s="54"/>
      <c r="Q199" s="8">
        <f t="shared" si="117"/>
        <v>688326</v>
      </c>
      <c r="R199" s="8">
        <f t="shared" si="117"/>
        <v>0</v>
      </c>
    </row>
    <row r="200" spans="1:18" s="9" customFormat="1" ht="12.75">
      <c r="A200" s="62"/>
      <c r="B200" s="58"/>
      <c r="C200" s="10"/>
      <c r="D200" s="6" t="s">
        <v>78</v>
      </c>
      <c r="E200" s="7">
        <f t="shared" si="115"/>
        <v>997240</v>
      </c>
      <c r="F200" s="7">
        <f t="shared" si="116"/>
        <v>0</v>
      </c>
      <c r="G200" s="1">
        <v>42035</v>
      </c>
      <c r="H200" s="1">
        <v>0</v>
      </c>
      <c r="I200" s="1">
        <v>663286.5</v>
      </c>
      <c r="J200" s="1">
        <v>0</v>
      </c>
      <c r="K200" s="1">
        <v>291918.5</v>
      </c>
      <c r="L200" s="1">
        <v>0</v>
      </c>
      <c r="M200" s="1">
        <v>0</v>
      </c>
      <c r="N200" s="1">
        <v>0</v>
      </c>
      <c r="O200" s="53"/>
      <c r="P200" s="54"/>
      <c r="Q200" s="8">
        <f t="shared" si="117"/>
        <v>997240</v>
      </c>
      <c r="R200" s="8">
        <f t="shared" si="117"/>
        <v>0</v>
      </c>
    </row>
    <row r="201" spans="1:18" s="9" customFormat="1" ht="12.75">
      <c r="A201" s="62"/>
      <c r="B201" s="58"/>
      <c r="C201" s="10"/>
      <c r="D201" s="6" t="s">
        <v>79</v>
      </c>
      <c r="E201" s="7">
        <f t="shared" si="115"/>
        <v>765317</v>
      </c>
      <c r="F201" s="7">
        <f t="shared" si="116"/>
        <v>0</v>
      </c>
      <c r="G201" s="1">
        <v>43967.5</v>
      </c>
      <c r="H201" s="1">
        <v>0</v>
      </c>
      <c r="I201" s="1">
        <v>471560.8</v>
      </c>
      <c r="J201" s="1">
        <v>0</v>
      </c>
      <c r="K201" s="1">
        <v>249788.7</v>
      </c>
      <c r="L201" s="1">
        <v>0</v>
      </c>
      <c r="M201" s="1">
        <v>0</v>
      </c>
      <c r="N201" s="1">
        <v>0</v>
      </c>
      <c r="O201" s="53"/>
      <c r="P201" s="54"/>
      <c r="Q201" s="8">
        <f t="shared" si="117"/>
        <v>765317</v>
      </c>
      <c r="R201" s="8">
        <f t="shared" si="117"/>
        <v>0</v>
      </c>
    </row>
    <row r="202" spans="1:18" s="9" customFormat="1" ht="12.75">
      <c r="A202" s="62"/>
      <c r="B202" s="58"/>
      <c r="C202" s="10"/>
      <c r="D202" s="6" t="s">
        <v>80</v>
      </c>
      <c r="E202" s="7">
        <f t="shared" si="115"/>
        <v>311044.2</v>
      </c>
      <c r="F202" s="7">
        <f t="shared" si="116"/>
        <v>0</v>
      </c>
      <c r="G202" s="1">
        <v>1</v>
      </c>
      <c r="H202" s="1">
        <v>0</v>
      </c>
      <c r="I202" s="1">
        <v>248835.4</v>
      </c>
      <c r="J202" s="1">
        <v>0</v>
      </c>
      <c r="K202" s="1">
        <v>62207.8</v>
      </c>
      <c r="L202" s="1">
        <v>0</v>
      </c>
      <c r="M202" s="1">
        <v>0</v>
      </c>
      <c r="N202" s="1">
        <v>0</v>
      </c>
      <c r="O202" s="53"/>
      <c r="P202" s="54"/>
      <c r="Q202" s="8">
        <f aca="true" t="shared" si="118" ref="Q202:R208">G202+K202+I202</f>
        <v>311044.2</v>
      </c>
      <c r="R202" s="8">
        <f t="shared" si="118"/>
        <v>0</v>
      </c>
    </row>
    <row r="203" spans="1:18" s="9" customFormat="1" ht="12.75">
      <c r="A203" s="62"/>
      <c r="B203" s="58"/>
      <c r="C203" s="10"/>
      <c r="D203" s="6" t="s">
        <v>81</v>
      </c>
      <c r="E203" s="7">
        <f t="shared" si="115"/>
        <v>0</v>
      </c>
      <c r="F203" s="7">
        <f t="shared" si="116"/>
        <v>0</v>
      </c>
      <c r="G203" s="1">
        <v>0</v>
      </c>
      <c r="H203" s="1">
        <v>0</v>
      </c>
      <c r="I203" s="1">
        <v>0</v>
      </c>
      <c r="J203" s="1">
        <v>0</v>
      </c>
      <c r="K203" s="1">
        <v>0</v>
      </c>
      <c r="L203" s="1">
        <v>0</v>
      </c>
      <c r="M203" s="1">
        <v>0</v>
      </c>
      <c r="N203" s="1">
        <v>0</v>
      </c>
      <c r="O203" s="53"/>
      <c r="P203" s="54"/>
      <c r="Q203" s="8">
        <f t="shared" si="118"/>
        <v>0</v>
      </c>
      <c r="R203" s="8">
        <f t="shared" si="118"/>
        <v>0</v>
      </c>
    </row>
    <row r="204" spans="1:18" s="9" customFormat="1" ht="12.75">
      <c r="A204" s="63"/>
      <c r="B204" s="59"/>
      <c r="C204" s="11"/>
      <c r="D204" s="6" t="s">
        <v>82</v>
      </c>
      <c r="E204" s="7">
        <f t="shared" si="115"/>
        <v>0</v>
      </c>
      <c r="F204" s="7">
        <f t="shared" si="116"/>
        <v>0</v>
      </c>
      <c r="G204" s="1">
        <v>0</v>
      </c>
      <c r="H204" s="1">
        <v>0</v>
      </c>
      <c r="I204" s="1">
        <v>0</v>
      </c>
      <c r="J204" s="1">
        <v>0</v>
      </c>
      <c r="K204" s="1">
        <v>0</v>
      </c>
      <c r="L204" s="1">
        <v>0</v>
      </c>
      <c r="M204" s="1">
        <v>0</v>
      </c>
      <c r="N204" s="1">
        <v>0</v>
      </c>
      <c r="O204" s="55"/>
      <c r="P204" s="56"/>
      <c r="Q204" s="8">
        <f t="shared" si="118"/>
        <v>0</v>
      </c>
      <c r="R204" s="8">
        <f t="shared" si="118"/>
        <v>0</v>
      </c>
    </row>
    <row r="205" spans="1:28" s="9" customFormat="1" ht="12.75" customHeight="1">
      <c r="A205" s="61" t="s">
        <v>41</v>
      </c>
      <c r="B205" s="57" t="s">
        <v>77</v>
      </c>
      <c r="C205" s="5"/>
      <c r="D205" s="6" t="s">
        <v>11</v>
      </c>
      <c r="E205" s="7">
        <f>SUM(E206:E216)</f>
        <v>946250.1232400001</v>
      </c>
      <c r="F205" s="7">
        <f aca="true" t="shared" si="119" ref="F205:N205">SUM(F206:F216)</f>
        <v>529380.2</v>
      </c>
      <c r="G205" s="7">
        <f t="shared" si="119"/>
        <v>927978.6232400001</v>
      </c>
      <c r="H205" s="7">
        <f t="shared" si="119"/>
        <v>527698.9</v>
      </c>
      <c r="I205" s="7">
        <f t="shared" si="119"/>
        <v>0</v>
      </c>
      <c r="J205" s="7">
        <f t="shared" si="119"/>
        <v>0</v>
      </c>
      <c r="K205" s="7">
        <f t="shared" si="119"/>
        <v>18271.5</v>
      </c>
      <c r="L205" s="7">
        <f t="shared" si="119"/>
        <v>1681.3</v>
      </c>
      <c r="M205" s="7">
        <f t="shared" si="119"/>
        <v>0</v>
      </c>
      <c r="N205" s="7">
        <f t="shared" si="119"/>
        <v>0</v>
      </c>
      <c r="O205" s="51" t="s">
        <v>21</v>
      </c>
      <c r="P205" s="52"/>
      <c r="Q205" s="8">
        <f t="shared" si="118"/>
        <v>946250.1232400001</v>
      </c>
      <c r="R205" s="8">
        <f t="shared" si="118"/>
        <v>529380.2000000001</v>
      </c>
      <c r="S205" s="8"/>
      <c r="T205" s="8"/>
      <c r="U205" s="8"/>
      <c r="V205" s="8"/>
      <c r="W205" s="8"/>
      <c r="X205" s="8"/>
      <c r="Y205" s="8"/>
      <c r="Z205" s="8"/>
      <c r="AA205" s="8"/>
      <c r="AB205" s="8"/>
    </row>
    <row r="206" spans="1:28" s="9" customFormat="1" ht="12.75">
      <c r="A206" s="62"/>
      <c r="B206" s="58"/>
      <c r="C206" s="10"/>
      <c r="D206" s="6" t="s">
        <v>13</v>
      </c>
      <c r="E206" s="7">
        <f>G206+I206+K206+M206</f>
        <v>14632.3</v>
      </c>
      <c r="F206" s="7">
        <f>H206+J206+L206+N206</f>
        <v>14632.3</v>
      </c>
      <c r="G206" s="1">
        <v>12951</v>
      </c>
      <c r="H206" s="1">
        <v>12951</v>
      </c>
      <c r="I206" s="1">
        <v>0</v>
      </c>
      <c r="J206" s="1">
        <v>0</v>
      </c>
      <c r="K206" s="1">
        <v>1681.3</v>
      </c>
      <c r="L206" s="1">
        <v>1681.3</v>
      </c>
      <c r="M206" s="1">
        <v>0</v>
      </c>
      <c r="N206" s="1">
        <v>0</v>
      </c>
      <c r="O206" s="53"/>
      <c r="P206" s="54"/>
      <c r="Q206" s="8">
        <f t="shared" si="118"/>
        <v>14632.3</v>
      </c>
      <c r="R206" s="8">
        <f t="shared" si="118"/>
        <v>14632.3</v>
      </c>
      <c r="S206" s="8"/>
      <c r="T206" s="8"/>
      <c r="U206" s="8"/>
      <c r="V206" s="8"/>
      <c r="W206" s="8"/>
      <c r="X206" s="8"/>
      <c r="Y206" s="8"/>
      <c r="Z206" s="8"/>
      <c r="AA206" s="8"/>
      <c r="AB206" s="8"/>
    </row>
    <row r="207" spans="1:28" s="9" customFormat="1" ht="12.75">
      <c r="A207" s="62"/>
      <c r="B207" s="58"/>
      <c r="C207" s="10"/>
      <c r="D207" s="6" t="s">
        <v>14</v>
      </c>
      <c r="E207" s="7">
        <f aca="true" t="shared" si="120" ref="E207:E216">G207+I207+K207+M207</f>
        <v>145072.3</v>
      </c>
      <c r="F207" s="7">
        <f aca="true" t="shared" si="121" ref="F207:F216">H207+J207+L207+N207</f>
        <v>145072.3</v>
      </c>
      <c r="G207" s="1">
        <v>145072.3</v>
      </c>
      <c r="H207" s="1">
        <v>145072.3</v>
      </c>
      <c r="I207" s="1">
        <v>0</v>
      </c>
      <c r="J207" s="1">
        <v>0</v>
      </c>
      <c r="K207" s="1">
        <v>0</v>
      </c>
      <c r="L207" s="1">
        <v>0</v>
      </c>
      <c r="M207" s="1">
        <v>0</v>
      </c>
      <c r="N207" s="1">
        <v>0</v>
      </c>
      <c r="O207" s="53"/>
      <c r="P207" s="54"/>
      <c r="Q207" s="8">
        <f t="shared" si="118"/>
        <v>145072.3</v>
      </c>
      <c r="R207" s="8">
        <f t="shared" si="118"/>
        <v>145072.3</v>
      </c>
      <c r="S207" s="8"/>
      <c r="T207" s="8"/>
      <c r="U207" s="8"/>
      <c r="V207" s="8"/>
      <c r="W207" s="8"/>
      <c r="X207" s="8"/>
      <c r="Y207" s="8"/>
      <c r="Z207" s="8"/>
      <c r="AA207" s="8"/>
      <c r="AB207" s="8"/>
    </row>
    <row r="208" spans="1:28" s="9" customFormat="1" ht="12.75">
      <c r="A208" s="62"/>
      <c r="B208" s="58"/>
      <c r="C208" s="10"/>
      <c r="D208" s="6" t="s">
        <v>15</v>
      </c>
      <c r="E208" s="7">
        <f t="shared" si="120"/>
        <v>419045.52324000007</v>
      </c>
      <c r="F208" s="7">
        <f t="shared" si="121"/>
        <v>369675.60000000003</v>
      </c>
      <c r="G208" s="1">
        <v>402455.32324000006</v>
      </c>
      <c r="H208" s="1">
        <v>369675.60000000003</v>
      </c>
      <c r="I208" s="1">
        <v>0</v>
      </c>
      <c r="J208" s="1">
        <v>0</v>
      </c>
      <c r="K208" s="1">
        <v>16590.2</v>
      </c>
      <c r="L208" s="1">
        <v>0</v>
      </c>
      <c r="M208" s="1">
        <v>0</v>
      </c>
      <c r="N208" s="1">
        <v>0</v>
      </c>
      <c r="O208" s="53"/>
      <c r="P208" s="54"/>
      <c r="Q208" s="8">
        <f t="shared" si="118"/>
        <v>419045.52324000007</v>
      </c>
      <c r="R208" s="8">
        <f t="shared" si="118"/>
        <v>369675.60000000003</v>
      </c>
      <c r="S208" s="8"/>
      <c r="T208" s="8"/>
      <c r="U208" s="8"/>
      <c r="V208" s="8"/>
      <c r="W208" s="8"/>
      <c r="X208" s="8"/>
      <c r="Y208" s="8"/>
      <c r="Z208" s="8"/>
      <c r="AA208" s="8"/>
      <c r="AB208" s="8"/>
    </row>
    <row r="209" spans="1:28" s="9" customFormat="1" ht="12.75">
      <c r="A209" s="62"/>
      <c r="B209" s="58"/>
      <c r="C209" s="10"/>
      <c r="D209" s="6" t="s">
        <v>68</v>
      </c>
      <c r="E209" s="7">
        <f t="shared" si="120"/>
        <v>367500</v>
      </c>
      <c r="F209" s="7">
        <f t="shared" si="121"/>
        <v>0</v>
      </c>
      <c r="G209" s="1">
        <v>367500</v>
      </c>
      <c r="H209" s="1">
        <v>0</v>
      </c>
      <c r="I209" s="1">
        <v>0</v>
      </c>
      <c r="J209" s="1">
        <v>0</v>
      </c>
      <c r="K209" s="1">
        <v>0</v>
      </c>
      <c r="L209" s="1">
        <v>0</v>
      </c>
      <c r="M209" s="1">
        <v>0</v>
      </c>
      <c r="N209" s="1">
        <v>0</v>
      </c>
      <c r="O209" s="53"/>
      <c r="P209" s="54"/>
      <c r="Q209" s="8">
        <f aca="true" t="shared" si="122" ref="Q209:R213">G209+K209+I209</f>
        <v>367500</v>
      </c>
      <c r="R209" s="8">
        <f t="shared" si="122"/>
        <v>0</v>
      </c>
      <c r="S209" s="8"/>
      <c r="T209" s="8"/>
      <c r="U209" s="8"/>
      <c r="V209" s="8"/>
      <c r="W209" s="8"/>
      <c r="X209" s="8"/>
      <c r="Y209" s="8"/>
      <c r="Z209" s="8"/>
      <c r="AA209" s="8"/>
      <c r="AB209" s="8"/>
    </row>
    <row r="210" spans="1:28" s="9" customFormat="1" ht="12.75">
      <c r="A210" s="62"/>
      <c r="B210" s="58"/>
      <c r="C210" s="10"/>
      <c r="D210" s="6" t="s">
        <v>69</v>
      </c>
      <c r="E210" s="7">
        <f t="shared" si="120"/>
        <v>0</v>
      </c>
      <c r="F210" s="7">
        <f t="shared" si="121"/>
        <v>0</v>
      </c>
      <c r="G210" s="1">
        <v>0</v>
      </c>
      <c r="H210" s="1">
        <v>0</v>
      </c>
      <c r="I210" s="1">
        <v>0</v>
      </c>
      <c r="J210" s="1">
        <v>0</v>
      </c>
      <c r="K210" s="1">
        <v>0</v>
      </c>
      <c r="L210" s="1">
        <v>0</v>
      </c>
      <c r="M210" s="1">
        <v>0</v>
      </c>
      <c r="N210" s="1">
        <v>0</v>
      </c>
      <c r="O210" s="53"/>
      <c r="P210" s="54"/>
      <c r="Q210" s="8">
        <f t="shared" si="122"/>
        <v>0</v>
      </c>
      <c r="R210" s="8">
        <f t="shared" si="122"/>
        <v>0</v>
      </c>
      <c r="S210" s="8"/>
      <c r="T210" s="8"/>
      <c r="U210" s="8"/>
      <c r="V210" s="8"/>
      <c r="W210" s="8"/>
      <c r="X210" s="8"/>
      <c r="Y210" s="8"/>
      <c r="Z210" s="8"/>
      <c r="AA210" s="8"/>
      <c r="AB210" s="8"/>
    </row>
    <row r="211" spans="1:28" s="9" customFormat="1" ht="12.75">
      <c r="A211" s="62"/>
      <c r="B211" s="58"/>
      <c r="C211" s="10"/>
      <c r="D211" s="6" t="s">
        <v>70</v>
      </c>
      <c r="E211" s="7">
        <f t="shared" si="120"/>
        <v>0</v>
      </c>
      <c r="F211" s="7">
        <f t="shared" si="121"/>
        <v>0</v>
      </c>
      <c r="G211" s="1">
        <v>0</v>
      </c>
      <c r="H211" s="1">
        <v>0</v>
      </c>
      <c r="I211" s="1">
        <v>0</v>
      </c>
      <c r="J211" s="1">
        <v>0</v>
      </c>
      <c r="K211" s="1">
        <v>0</v>
      </c>
      <c r="L211" s="1">
        <v>0</v>
      </c>
      <c r="M211" s="1">
        <v>0</v>
      </c>
      <c r="N211" s="1">
        <v>0</v>
      </c>
      <c r="O211" s="53"/>
      <c r="P211" s="54"/>
      <c r="Q211" s="8">
        <f t="shared" si="122"/>
        <v>0</v>
      </c>
      <c r="R211" s="8">
        <f t="shared" si="122"/>
        <v>0</v>
      </c>
      <c r="S211" s="8"/>
      <c r="T211" s="8"/>
      <c r="U211" s="8"/>
      <c r="V211" s="8"/>
      <c r="W211" s="8"/>
      <c r="X211" s="8"/>
      <c r="Y211" s="8"/>
      <c r="Z211" s="8"/>
      <c r="AA211" s="8"/>
      <c r="AB211" s="8"/>
    </row>
    <row r="212" spans="1:28" s="9" customFormat="1" ht="12.75">
      <c r="A212" s="62"/>
      <c r="B212" s="58"/>
      <c r="C212" s="10"/>
      <c r="D212" s="6" t="s">
        <v>78</v>
      </c>
      <c r="E212" s="7">
        <f t="shared" si="120"/>
        <v>0</v>
      </c>
      <c r="F212" s="7">
        <f t="shared" si="121"/>
        <v>0</v>
      </c>
      <c r="G212" s="1">
        <v>0</v>
      </c>
      <c r="H212" s="1">
        <v>0</v>
      </c>
      <c r="I212" s="1">
        <v>0</v>
      </c>
      <c r="J212" s="1">
        <v>0</v>
      </c>
      <c r="K212" s="1">
        <v>0</v>
      </c>
      <c r="L212" s="1">
        <v>0</v>
      </c>
      <c r="M212" s="1">
        <v>0</v>
      </c>
      <c r="N212" s="1">
        <v>0</v>
      </c>
      <c r="O212" s="53"/>
      <c r="P212" s="54"/>
      <c r="Q212" s="8">
        <f t="shared" si="122"/>
        <v>0</v>
      </c>
      <c r="R212" s="8">
        <f t="shared" si="122"/>
        <v>0</v>
      </c>
      <c r="S212" s="8"/>
      <c r="T212" s="8"/>
      <c r="U212" s="8"/>
      <c r="V212" s="8"/>
      <c r="W212" s="8"/>
      <c r="X212" s="8"/>
      <c r="Y212" s="8"/>
      <c r="Z212" s="8"/>
      <c r="AA212" s="8"/>
      <c r="AB212" s="8"/>
    </row>
    <row r="213" spans="1:28" s="9" customFormat="1" ht="12.75">
      <c r="A213" s="62"/>
      <c r="B213" s="58"/>
      <c r="C213" s="10"/>
      <c r="D213" s="6" t="s">
        <v>79</v>
      </c>
      <c r="E213" s="7">
        <f t="shared" si="120"/>
        <v>0</v>
      </c>
      <c r="F213" s="7">
        <f t="shared" si="121"/>
        <v>0</v>
      </c>
      <c r="G213" s="1">
        <v>0</v>
      </c>
      <c r="H213" s="1">
        <v>0</v>
      </c>
      <c r="I213" s="1">
        <v>0</v>
      </c>
      <c r="J213" s="1">
        <v>0</v>
      </c>
      <c r="K213" s="1">
        <v>0</v>
      </c>
      <c r="L213" s="1">
        <v>0</v>
      </c>
      <c r="M213" s="1">
        <v>0</v>
      </c>
      <c r="N213" s="1">
        <v>0</v>
      </c>
      <c r="O213" s="53"/>
      <c r="P213" s="54"/>
      <c r="Q213" s="8">
        <f t="shared" si="122"/>
        <v>0</v>
      </c>
      <c r="R213" s="8">
        <f t="shared" si="122"/>
        <v>0</v>
      </c>
      <c r="S213" s="8"/>
      <c r="T213" s="8"/>
      <c r="U213" s="8"/>
      <c r="V213" s="8"/>
      <c r="W213" s="8"/>
      <c r="X213" s="8"/>
      <c r="Y213" s="8"/>
      <c r="Z213" s="8"/>
      <c r="AA213" s="8"/>
      <c r="AB213" s="8"/>
    </row>
    <row r="214" spans="1:28" s="9" customFormat="1" ht="12.75">
      <c r="A214" s="62"/>
      <c r="B214" s="58"/>
      <c r="C214" s="10"/>
      <c r="D214" s="6" t="s">
        <v>80</v>
      </c>
      <c r="E214" s="7">
        <f t="shared" si="120"/>
        <v>0</v>
      </c>
      <c r="F214" s="7">
        <f t="shared" si="121"/>
        <v>0</v>
      </c>
      <c r="G214" s="1">
        <v>0</v>
      </c>
      <c r="H214" s="1">
        <v>0</v>
      </c>
      <c r="I214" s="1">
        <v>0</v>
      </c>
      <c r="J214" s="1">
        <v>0</v>
      </c>
      <c r="K214" s="1">
        <v>0</v>
      </c>
      <c r="L214" s="1">
        <v>0</v>
      </c>
      <c r="M214" s="1">
        <v>0</v>
      </c>
      <c r="N214" s="1">
        <v>0</v>
      </c>
      <c r="O214" s="53"/>
      <c r="P214" s="54"/>
      <c r="Q214" s="8">
        <f aca="true" t="shared" si="123" ref="Q214:R216">G214+K214+I214</f>
        <v>0</v>
      </c>
      <c r="R214" s="8">
        <f t="shared" si="123"/>
        <v>0</v>
      </c>
      <c r="S214" s="8"/>
      <c r="T214" s="8"/>
      <c r="U214" s="8"/>
      <c r="V214" s="8"/>
      <c r="W214" s="8"/>
      <c r="X214" s="8"/>
      <c r="Y214" s="8"/>
      <c r="Z214" s="8"/>
      <c r="AA214" s="8"/>
      <c r="AB214" s="8"/>
    </row>
    <row r="215" spans="1:28" s="9" customFormat="1" ht="12.75">
      <c r="A215" s="62"/>
      <c r="B215" s="58"/>
      <c r="C215" s="10"/>
      <c r="D215" s="6" t="s">
        <v>81</v>
      </c>
      <c r="E215" s="7">
        <f t="shared" si="120"/>
        <v>0</v>
      </c>
      <c r="F215" s="7">
        <f t="shared" si="121"/>
        <v>0</v>
      </c>
      <c r="G215" s="1">
        <v>0</v>
      </c>
      <c r="H215" s="1">
        <v>0</v>
      </c>
      <c r="I215" s="1">
        <v>0</v>
      </c>
      <c r="J215" s="1">
        <v>0</v>
      </c>
      <c r="K215" s="1">
        <v>0</v>
      </c>
      <c r="L215" s="1">
        <v>0</v>
      </c>
      <c r="M215" s="1">
        <v>0</v>
      </c>
      <c r="N215" s="1">
        <v>0</v>
      </c>
      <c r="O215" s="53"/>
      <c r="P215" s="54"/>
      <c r="Q215" s="8">
        <f t="shared" si="123"/>
        <v>0</v>
      </c>
      <c r="R215" s="8">
        <f t="shared" si="123"/>
        <v>0</v>
      </c>
      <c r="S215" s="8"/>
      <c r="T215" s="8"/>
      <c r="U215" s="8"/>
      <c r="V215" s="8"/>
      <c r="W215" s="8"/>
      <c r="X215" s="8"/>
      <c r="Y215" s="8"/>
      <c r="Z215" s="8"/>
      <c r="AA215" s="8"/>
      <c r="AB215" s="8"/>
    </row>
    <row r="216" spans="1:28" s="9" customFormat="1" ht="12.75">
      <c r="A216" s="63"/>
      <c r="B216" s="59"/>
      <c r="C216" s="11"/>
      <c r="D216" s="6" t="s">
        <v>82</v>
      </c>
      <c r="E216" s="7">
        <f t="shared" si="120"/>
        <v>0</v>
      </c>
      <c r="F216" s="7">
        <f t="shared" si="121"/>
        <v>0</v>
      </c>
      <c r="G216" s="1">
        <v>0</v>
      </c>
      <c r="H216" s="1">
        <v>0</v>
      </c>
      <c r="I216" s="1">
        <v>0</v>
      </c>
      <c r="J216" s="1">
        <v>0</v>
      </c>
      <c r="K216" s="1">
        <v>0</v>
      </c>
      <c r="L216" s="1">
        <v>0</v>
      </c>
      <c r="M216" s="1">
        <v>0</v>
      </c>
      <c r="N216" s="1">
        <v>0</v>
      </c>
      <c r="O216" s="55"/>
      <c r="P216" s="56"/>
      <c r="Q216" s="8">
        <f t="shared" si="123"/>
        <v>0</v>
      </c>
      <c r="R216" s="8">
        <f t="shared" si="123"/>
        <v>0</v>
      </c>
      <c r="S216" s="8"/>
      <c r="T216" s="8"/>
      <c r="U216" s="8"/>
      <c r="V216" s="8"/>
      <c r="W216" s="8"/>
      <c r="X216" s="8"/>
      <c r="Y216" s="8"/>
      <c r="Z216" s="8"/>
      <c r="AA216" s="8"/>
      <c r="AB216" s="8"/>
    </row>
    <row r="217" spans="1:28" s="9" customFormat="1" ht="12.75">
      <c r="A217" s="61" t="s">
        <v>95</v>
      </c>
      <c r="B217" s="57" t="s">
        <v>96</v>
      </c>
      <c r="C217" s="5"/>
      <c r="D217" s="6" t="s">
        <v>11</v>
      </c>
      <c r="E217" s="7">
        <f>SUM(E218:E228)</f>
        <v>9238.37646</v>
      </c>
      <c r="F217" s="7">
        <f aca="true" t="shared" si="124" ref="F217:N217">SUM(F218:F228)</f>
        <v>398</v>
      </c>
      <c r="G217" s="7">
        <f>SUM(G218:G228)</f>
        <v>9238.37646</v>
      </c>
      <c r="H217" s="7">
        <f t="shared" si="124"/>
        <v>398</v>
      </c>
      <c r="I217" s="7">
        <f t="shared" si="124"/>
        <v>0</v>
      </c>
      <c r="J217" s="7">
        <f t="shared" si="124"/>
        <v>0</v>
      </c>
      <c r="K217" s="7">
        <f t="shared" si="124"/>
        <v>0</v>
      </c>
      <c r="L217" s="7">
        <f t="shared" si="124"/>
        <v>0</v>
      </c>
      <c r="M217" s="7">
        <f t="shared" si="124"/>
        <v>0</v>
      </c>
      <c r="N217" s="7">
        <f t="shared" si="124"/>
        <v>0</v>
      </c>
      <c r="O217" s="51" t="s">
        <v>21</v>
      </c>
      <c r="P217" s="52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</row>
    <row r="218" spans="1:28" s="9" customFormat="1" ht="12.75">
      <c r="A218" s="62"/>
      <c r="B218" s="58"/>
      <c r="C218" s="10"/>
      <c r="D218" s="6" t="s">
        <v>13</v>
      </c>
      <c r="E218" s="7">
        <f>G218+I218+K218+M218</f>
        <v>398</v>
      </c>
      <c r="F218" s="7">
        <f>H218+J218+L218+N218</f>
        <v>398</v>
      </c>
      <c r="G218" s="1">
        <v>398</v>
      </c>
      <c r="H218" s="1">
        <v>398</v>
      </c>
      <c r="I218" s="1">
        <v>0</v>
      </c>
      <c r="J218" s="1">
        <v>0</v>
      </c>
      <c r="K218" s="1">
        <v>0</v>
      </c>
      <c r="L218" s="1">
        <v>0</v>
      </c>
      <c r="M218" s="1">
        <v>0</v>
      </c>
      <c r="N218" s="1">
        <v>0</v>
      </c>
      <c r="O218" s="53"/>
      <c r="P218" s="54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</row>
    <row r="219" spans="1:28" s="9" customFormat="1" ht="12.75">
      <c r="A219" s="62"/>
      <c r="B219" s="58"/>
      <c r="C219" s="10"/>
      <c r="D219" s="6" t="s">
        <v>14</v>
      </c>
      <c r="E219" s="7">
        <f aca="true" t="shared" si="125" ref="E219:E228">G219+I219+K219+M219</f>
        <v>0</v>
      </c>
      <c r="F219" s="7">
        <f aca="true" t="shared" si="126" ref="F219:F228">H219+J219+L219+N219</f>
        <v>0</v>
      </c>
      <c r="G219" s="1">
        <v>0</v>
      </c>
      <c r="H219" s="1">
        <v>0</v>
      </c>
      <c r="I219" s="1">
        <v>0</v>
      </c>
      <c r="J219" s="1">
        <v>0</v>
      </c>
      <c r="K219" s="1">
        <v>0</v>
      </c>
      <c r="L219" s="1">
        <v>0</v>
      </c>
      <c r="M219" s="1">
        <v>0</v>
      </c>
      <c r="N219" s="1">
        <v>0</v>
      </c>
      <c r="O219" s="53"/>
      <c r="P219" s="54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</row>
    <row r="220" spans="1:28" s="9" customFormat="1" ht="12.75">
      <c r="A220" s="62"/>
      <c r="B220" s="58"/>
      <c r="C220" s="10"/>
      <c r="D220" s="6" t="s">
        <v>15</v>
      </c>
      <c r="E220" s="7">
        <f t="shared" si="125"/>
        <v>8840.37646</v>
      </c>
      <c r="F220" s="7">
        <f t="shared" si="126"/>
        <v>0</v>
      </c>
      <c r="G220" s="1">
        <v>8840.37646</v>
      </c>
      <c r="H220" s="1">
        <v>0</v>
      </c>
      <c r="I220" s="1">
        <v>0</v>
      </c>
      <c r="J220" s="1">
        <v>0</v>
      </c>
      <c r="K220" s="1">
        <v>0</v>
      </c>
      <c r="L220" s="1">
        <v>0</v>
      </c>
      <c r="M220" s="1">
        <v>0</v>
      </c>
      <c r="N220" s="1">
        <v>0</v>
      </c>
      <c r="O220" s="53"/>
      <c r="P220" s="54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</row>
    <row r="221" spans="1:28" s="9" customFormat="1" ht="12.75">
      <c r="A221" s="62"/>
      <c r="B221" s="58"/>
      <c r="C221" s="10"/>
      <c r="D221" s="6" t="s">
        <v>68</v>
      </c>
      <c r="E221" s="7">
        <f t="shared" si="125"/>
        <v>0</v>
      </c>
      <c r="F221" s="7">
        <f t="shared" si="126"/>
        <v>0</v>
      </c>
      <c r="G221" s="1">
        <v>0</v>
      </c>
      <c r="H221" s="1">
        <v>0</v>
      </c>
      <c r="I221" s="1">
        <v>0</v>
      </c>
      <c r="J221" s="1">
        <v>0</v>
      </c>
      <c r="K221" s="1">
        <v>0</v>
      </c>
      <c r="L221" s="1">
        <v>0</v>
      </c>
      <c r="M221" s="1">
        <v>0</v>
      </c>
      <c r="N221" s="1">
        <v>0</v>
      </c>
      <c r="O221" s="53"/>
      <c r="P221" s="54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</row>
    <row r="222" spans="1:28" s="9" customFormat="1" ht="12.75">
      <c r="A222" s="62"/>
      <c r="B222" s="58"/>
      <c r="C222" s="10"/>
      <c r="D222" s="6" t="s">
        <v>69</v>
      </c>
      <c r="E222" s="7">
        <f t="shared" si="125"/>
        <v>0</v>
      </c>
      <c r="F222" s="7">
        <f t="shared" si="126"/>
        <v>0</v>
      </c>
      <c r="G222" s="1">
        <v>0</v>
      </c>
      <c r="H222" s="1">
        <v>0</v>
      </c>
      <c r="I222" s="1">
        <v>0</v>
      </c>
      <c r="J222" s="1">
        <v>0</v>
      </c>
      <c r="K222" s="1">
        <v>0</v>
      </c>
      <c r="L222" s="1">
        <v>0</v>
      </c>
      <c r="M222" s="1">
        <v>0</v>
      </c>
      <c r="N222" s="1">
        <v>0</v>
      </c>
      <c r="O222" s="53"/>
      <c r="P222" s="54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</row>
    <row r="223" spans="1:28" s="9" customFormat="1" ht="12.75">
      <c r="A223" s="62"/>
      <c r="B223" s="58"/>
      <c r="C223" s="10"/>
      <c r="D223" s="6" t="s">
        <v>70</v>
      </c>
      <c r="E223" s="7">
        <f t="shared" si="125"/>
        <v>0</v>
      </c>
      <c r="F223" s="7">
        <f t="shared" si="126"/>
        <v>0</v>
      </c>
      <c r="G223" s="1">
        <v>0</v>
      </c>
      <c r="H223" s="1">
        <v>0</v>
      </c>
      <c r="I223" s="1">
        <v>0</v>
      </c>
      <c r="J223" s="1">
        <v>0</v>
      </c>
      <c r="K223" s="1">
        <v>0</v>
      </c>
      <c r="L223" s="1">
        <v>0</v>
      </c>
      <c r="M223" s="1">
        <v>0</v>
      </c>
      <c r="N223" s="1">
        <v>0</v>
      </c>
      <c r="O223" s="53"/>
      <c r="P223" s="54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</row>
    <row r="224" spans="1:28" s="9" customFormat="1" ht="12.75">
      <c r="A224" s="62"/>
      <c r="B224" s="58"/>
      <c r="C224" s="10"/>
      <c r="D224" s="6" t="s">
        <v>78</v>
      </c>
      <c r="E224" s="7">
        <f t="shared" si="125"/>
        <v>0</v>
      </c>
      <c r="F224" s="7">
        <f t="shared" si="126"/>
        <v>0</v>
      </c>
      <c r="G224" s="1">
        <v>0</v>
      </c>
      <c r="H224" s="1">
        <v>0</v>
      </c>
      <c r="I224" s="1">
        <v>0</v>
      </c>
      <c r="J224" s="1">
        <v>0</v>
      </c>
      <c r="K224" s="1">
        <v>0</v>
      </c>
      <c r="L224" s="1">
        <v>0</v>
      </c>
      <c r="M224" s="1">
        <v>0</v>
      </c>
      <c r="N224" s="1">
        <v>0</v>
      </c>
      <c r="O224" s="53"/>
      <c r="P224" s="54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</row>
    <row r="225" spans="1:28" s="9" customFormat="1" ht="12.75">
      <c r="A225" s="62"/>
      <c r="B225" s="58"/>
      <c r="C225" s="10"/>
      <c r="D225" s="6" t="s">
        <v>79</v>
      </c>
      <c r="E225" s="7">
        <f t="shared" si="125"/>
        <v>0</v>
      </c>
      <c r="F225" s="7">
        <f t="shared" si="126"/>
        <v>0</v>
      </c>
      <c r="G225" s="1">
        <v>0</v>
      </c>
      <c r="H225" s="1">
        <v>0</v>
      </c>
      <c r="I225" s="1">
        <v>0</v>
      </c>
      <c r="J225" s="1">
        <v>0</v>
      </c>
      <c r="K225" s="1">
        <v>0</v>
      </c>
      <c r="L225" s="1">
        <v>0</v>
      </c>
      <c r="M225" s="1">
        <v>0</v>
      </c>
      <c r="N225" s="1">
        <v>0</v>
      </c>
      <c r="O225" s="53"/>
      <c r="P225" s="54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</row>
    <row r="226" spans="1:28" s="9" customFormat="1" ht="12.75">
      <c r="A226" s="62"/>
      <c r="B226" s="58"/>
      <c r="C226" s="10"/>
      <c r="D226" s="6" t="s">
        <v>80</v>
      </c>
      <c r="E226" s="7">
        <f t="shared" si="125"/>
        <v>0</v>
      </c>
      <c r="F226" s="7">
        <f t="shared" si="126"/>
        <v>0</v>
      </c>
      <c r="G226" s="1">
        <v>0</v>
      </c>
      <c r="H226" s="1">
        <v>0</v>
      </c>
      <c r="I226" s="1">
        <v>0</v>
      </c>
      <c r="J226" s="1">
        <v>0</v>
      </c>
      <c r="K226" s="1">
        <v>0</v>
      </c>
      <c r="L226" s="1">
        <v>0</v>
      </c>
      <c r="M226" s="1">
        <v>0</v>
      </c>
      <c r="N226" s="1">
        <v>0</v>
      </c>
      <c r="O226" s="53"/>
      <c r="P226" s="54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</row>
    <row r="227" spans="1:28" s="9" customFormat="1" ht="12.75">
      <c r="A227" s="62"/>
      <c r="B227" s="58"/>
      <c r="C227" s="10"/>
      <c r="D227" s="6" t="s">
        <v>81</v>
      </c>
      <c r="E227" s="7">
        <f t="shared" si="125"/>
        <v>0</v>
      </c>
      <c r="F227" s="7">
        <f t="shared" si="126"/>
        <v>0</v>
      </c>
      <c r="G227" s="1">
        <v>0</v>
      </c>
      <c r="H227" s="1">
        <v>0</v>
      </c>
      <c r="I227" s="1">
        <v>0</v>
      </c>
      <c r="J227" s="1">
        <v>0</v>
      </c>
      <c r="K227" s="1">
        <v>0</v>
      </c>
      <c r="L227" s="1">
        <v>0</v>
      </c>
      <c r="M227" s="1">
        <v>0</v>
      </c>
      <c r="N227" s="1">
        <v>0</v>
      </c>
      <c r="O227" s="53"/>
      <c r="P227" s="54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</row>
    <row r="228" spans="1:28" s="9" customFormat="1" ht="12.75">
      <c r="A228" s="63"/>
      <c r="B228" s="59"/>
      <c r="C228" s="11"/>
      <c r="D228" s="6" t="s">
        <v>82</v>
      </c>
      <c r="E228" s="7">
        <f t="shared" si="125"/>
        <v>0</v>
      </c>
      <c r="F228" s="7">
        <f t="shared" si="126"/>
        <v>0</v>
      </c>
      <c r="G228" s="1">
        <v>0</v>
      </c>
      <c r="H228" s="1">
        <v>0</v>
      </c>
      <c r="I228" s="1">
        <v>0</v>
      </c>
      <c r="J228" s="1">
        <v>0</v>
      </c>
      <c r="K228" s="1">
        <v>0</v>
      </c>
      <c r="L228" s="1">
        <v>0</v>
      </c>
      <c r="M228" s="1">
        <v>0</v>
      </c>
      <c r="N228" s="1">
        <v>0</v>
      </c>
      <c r="O228" s="55"/>
      <c r="P228" s="56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</row>
    <row r="229" spans="1:32" s="9" customFormat="1" ht="12.75">
      <c r="A229" s="64"/>
      <c r="B229" s="60" t="s">
        <v>57</v>
      </c>
      <c r="C229" s="6"/>
      <c r="D229" s="6" t="s">
        <v>11</v>
      </c>
      <c r="E229" s="1">
        <f>E205+E193+E181+E217</f>
        <v>10536493.199700002</v>
      </c>
      <c r="F229" s="1">
        <f>F205+F193+F181+F217</f>
        <v>4303048.6</v>
      </c>
      <c r="G229" s="1">
        <f>G205+G193+G181+G217</f>
        <v>1891458.9997</v>
      </c>
      <c r="H229" s="1">
        <f aca="true" t="shared" si="127" ref="H229:N229">H205+H193+H181+H217</f>
        <v>806566.4</v>
      </c>
      <c r="I229" s="1">
        <f t="shared" si="127"/>
        <v>4048727.4</v>
      </c>
      <c r="J229" s="1">
        <f t="shared" si="127"/>
        <v>557424.4</v>
      </c>
      <c r="K229" s="1">
        <f t="shared" si="127"/>
        <v>4596306.8</v>
      </c>
      <c r="L229" s="1">
        <f t="shared" si="127"/>
        <v>2939057.8</v>
      </c>
      <c r="M229" s="1">
        <f t="shared" si="127"/>
        <v>0</v>
      </c>
      <c r="N229" s="1">
        <f t="shared" si="127"/>
        <v>0</v>
      </c>
      <c r="O229" s="51"/>
      <c r="P229" s="52"/>
      <c r="Q229" s="8">
        <f aca="true" t="shared" si="128" ref="Q229:R232">G229+K229+I229</f>
        <v>10536493.1997</v>
      </c>
      <c r="R229" s="8">
        <f t="shared" si="128"/>
        <v>4303048.6</v>
      </c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</row>
    <row r="230" spans="1:32" s="9" customFormat="1" ht="12.75">
      <c r="A230" s="65"/>
      <c r="B230" s="60"/>
      <c r="C230" s="6"/>
      <c r="D230" s="6" t="s">
        <v>13</v>
      </c>
      <c r="E230" s="1">
        <f>G230+I230+K230+M230</f>
        <v>634863.5</v>
      </c>
      <c r="F230" s="1">
        <f>H230+J230+L230+N230</f>
        <v>634863.5</v>
      </c>
      <c r="G230" s="1">
        <f>G206+G194+G182+G218</f>
        <v>209414.40000000002</v>
      </c>
      <c r="H230" s="1">
        <f>H206+H194+H182+H218</f>
        <v>209414.40000000002</v>
      </c>
      <c r="I230" s="1">
        <f aca="true" t="shared" si="129" ref="I230:N230">I206+I194+I182+I218</f>
        <v>59063.100000000006</v>
      </c>
      <c r="J230" s="1">
        <f t="shared" si="129"/>
        <v>59063.100000000006</v>
      </c>
      <c r="K230" s="1">
        <f t="shared" si="129"/>
        <v>366386</v>
      </c>
      <c r="L230" s="1">
        <f t="shared" si="129"/>
        <v>366386</v>
      </c>
      <c r="M230" s="1">
        <f t="shared" si="129"/>
        <v>0</v>
      </c>
      <c r="N230" s="1">
        <f t="shared" si="129"/>
        <v>0</v>
      </c>
      <c r="O230" s="53"/>
      <c r="P230" s="54"/>
      <c r="Q230" s="8">
        <f t="shared" si="128"/>
        <v>634863.5</v>
      </c>
      <c r="R230" s="8">
        <f t="shared" si="128"/>
        <v>634863.5</v>
      </c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</row>
    <row r="231" spans="1:32" s="9" customFormat="1" ht="12.75">
      <c r="A231" s="65"/>
      <c r="B231" s="60"/>
      <c r="C231" s="6"/>
      <c r="D231" s="6" t="s">
        <v>14</v>
      </c>
      <c r="E231" s="1">
        <f aca="true" t="shared" si="130" ref="E231:E240">G231+I231+K231+M231</f>
        <v>1783231.2</v>
      </c>
      <c r="F231" s="1">
        <f aca="true" t="shared" si="131" ref="F231:F240">H231+J231+L231+N231</f>
        <v>1783231.2</v>
      </c>
      <c r="G231" s="1">
        <f aca="true" t="shared" si="132" ref="G231:N240">G207+G195+G183+G219</f>
        <v>208076.4</v>
      </c>
      <c r="H231" s="1">
        <f>H207+H195+H183+H219</f>
        <v>208076.4</v>
      </c>
      <c r="I231" s="1">
        <f t="shared" si="132"/>
        <v>498361.3</v>
      </c>
      <c r="J231" s="1">
        <f t="shared" si="132"/>
        <v>498361.3</v>
      </c>
      <c r="K231" s="1">
        <f t="shared" si="132"/>
        <v>1076793.5</v>
      </c>
      <c r="L231" s="1">
        <f t="shared" si="132"/>
        <v>1076793.5</v>
      </c>
      <c r="M231" s="1">
        <f t="shared" si="132"/>
        <v>0</v>
      </c>
      <c r="N231" s="1">
        <f t="shared" si="132"/>
        <v>0</v>
      </c>
      <c r="O231" s="53"/>
      <c r="P231" s="54"/>
      <c r="Q231" s="8">
        <f t="shared" si="128"/>
        <v>1783231.2</v>
      </c>
      <c r="R231" s="8">
        <f t="shared" si="128"/>
        <v>1783231.2</v>
      </c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</row>
    <row r="232" spans="1:32" s="9" customFormat="1" ht="12.75">
      <c r="A232" s="65"/>
      <c r="B232" s="60"/>
      <c r="C232" s="6"/>
      <c r="D232" s="6" t="s">
        <v>15</v>
      </c>
      <c r="E232" s="1">
        <f t="shared" si="130"/>
        <v>3635159.4997000005</v>
      </c>
      <c r="F232" s="1">
        <f t="shared" si="131"/>
        <v>1631091.9000000001</v>
      </c>
      <c r="G232" s="1">
        <f t="shared" si="132"/>
        <v>807108.1997</v>
      </c>
      <c r="H232" s="1">
        <f t="shared" si="132"/>
        <v>389075.60000000003</v>
      </c>
      <c r="I232" s="1">
        <f t="shared" si="132"/>
        <v>1309006.1</v>
      </c>
      <c r="J232" s="1">
        <f t="shared" si="132"/>
        <v>0</v>
      </c>
      <c r="K232" s="1">
        <f t="shared" si="132"/>
        <v>1519045.2</v>
      </c>
      <c r="L232" s="1">
        <f t="shared" si="132"/>
        <v>1242016.3</v>
      </c>
      <c r="M232" s="1">
        <f t="shared" si="132"/>
        <v>0</v>
      </c>
      <c r="N232" s="1">
        <f t="shared" si="132"/>
        <v>0</v>
      </c>
      <c r="O232" s="53"/>
      <c r="P232" s="54"/>
      <c r="Q232" s="8">
        <f t="shared" si="128"/>
        <v>3635159.4997</v>
      </c>
      <c r="R232" s="8">
        <f t="shared" si="128"/>
        <v>1631091.9000000001</v>
      </c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</row>
    <row r="233" spans="1:32" s="9" customFormat="1" ht="12.75">
      <c r="A233" s="65"/>
      <c r="B233" s="60"/>
      <c r="C233" s="6"/>
      <c r="D233" s="6" t="s">
        <v>68</v>
      </c>
      <c r="E233" s="1">
        <f t="shared" si="130"/>
        <v>748717</v>
      </c>
      <c r="F233" s="1">
        <f t="shared" si="131"/>
        <v>253862</v>
      </c>
      <c r="G233" s="1">
        <f t="shared" si="132"/>
        <v>494855</v>
      </c>
      <c r="H233" s="1">
        <f>H209+H197+H185+H221</f>
        <v>0</v>
      </c>
      <c r="I233" s="1">
        <f t="shared" si="132"/>
        <v>0</v>
      </c>
      <c r="J233" s="1">
        <f t="shared" si="132"/>
        <v>0</v>
      </c>
      <c r="K233" s="1">
        <f t="shared" si="132"/>
        <v>253862</v>
      </c>
      <c r="L233" s="1">
        <f t="shared" si="132"/>
        <v>253862</v>
      </c>
      <c r="M233" s="1">
        <f t="shared" si="132"/>
        <v>0</v>
      </c>
      <c r="N233" s="1">
        <f t="shared" si="132"/>
        <v>0</v>
      </c>
      <c r="O233" s="53"/>
      <c r="P233" s="54"/>
      <c r="Q233" s="8">
        <f aca="true" t="shared" si="133" ref="Q233:R237">G233+K233+I233</f>
        <v>748717</v>
      </c>
      <c r="R233" s="8">
        <f t="shared" si="133"/>
        <v>253862</v>
      </c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</row>
    <row r="234" spans="1:32" s="9" customFormat="1" ht="12.75">
      <c r="A234" s="65"/>
      <c r="B234" s="60"/>
      <c r="C234" s="6"/>
      <c r="D234" s="6" t="s">
        <v>69</v>
      </c>
      <c r="E234" s="1">
        <f t="shared" si="130"/>
        <v>840735.5</v>
      </c>
      <c r="F234" s="1">
        <f t="shared" si="131"/>
        <v>0</v>
      </c>
      <c r="G234" s="1">
        <f t="shared" si="132"/>
        <v>42034</v>
      </c>
      <c r="H234" s="1">
        <f t="shared" si="132"/>
        <v>0</v>
      </c>
      <c r="I234" s="1">
        <f t="shared" si="132"/>
        <v>388646.2</v>
      </c>
      <c r="J234" s="1">
        <f t="shared" si="132"/>
        <v>0</v>
      </c>
      <c r="K234" s="1">
        <f t="shared" si="132"/>
        <v>410055.3</v>
      </c>
      <c r="L234" s="1">
        <f t="shared" si="132"/>
        <v>0</v>
      </c>
      <c r="M234" s="1">
        <f t="shared" si="132"/>
        <v>0</v>
      </c>
      <c r="N234" s="1">
        <f t="shared" si="132"/>
        <v>0</v>
      </c>
      <c r="O234" s="53"/>
      <c r="P234" s="54"/>
      <c r="Q234" s="8">
        <f t="shared" si="133"/>
        <v>840735.5</v>
      </c>
      <c r="R234" s="8">
        <f t="shared" si="133"/>
        <v>0</v>
      </c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</row>
    <row r="235" spans="1:32" s="9" customFormat="1" ht="12.75">
      <c r="A235" s="65"/>
      <c r="B235" s="60"/>
      <c r="C235" s="6"/>
      <c r="D235" s="6" t="s">
        <v>70</v>
      </c>
      <c r="E235" s="1">
        <f t="shared" si="130"/>
        <v>801502.9</v>
      </c>
      <c r="F235" s="1">
        <f t="shared" si="131"/>
        <v>0</v>
      </c>
      <c r="G235" s="1">
        <f t="shared" si="132"/>
        <v>43967.5</v>
      </c>
      <c r="H235" s="1">
        <f t="shared" si="132"/>
        <v>0</v>
      </c>
      <c r="I235" s="1">
        <f t="shared" si="132"/>
        <v>409968</v>
      </c>
      <c r="J235" s="1">
        <f t="shared" si="132"/>
        <v>0</v>
      </c>
      <c r="K235" s="1">
        <f t="shared" si="132"/>
        <v>347567.4</v>
      </c>
      <c r="L235" s="1">
        <f t="shared" si="132"/>
        <v>0</v>
      </c>
      <c r="M235" s="1">
        <f t="shared" si="132"/>
        <v>0</v>
      </c>
      <c r="N235" s="1">
        <f t="shared" si="132"/>
        <v>0</v>
      </c>
      <c r="O235" s="53"/>
      <c r="P235" s="54"/>
      <c r="Q235" s="8">
        <f t="shared" si="133"/>
        <v>801502.9</v>
      </c>
      <c r="R235" s="8">
        <f t="shared" si="133"/>
        <v>0</v>
      </c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</row>
    <row r="236" spans="1:32" s="9" customFormat="1" ht="12.75">
      <c r="A236" s="65"/>
      <c r="B236" s="60"/>
      <c r="C236" s="6"/>
      <c r="D236" s="6" t="s">
        <v>78</v>
      </c>
      <c r="E236" s="1">
        <f t="shared" si="130"/>
        <v>1015922.4</v>
      </c>
      <c r="F236" s="1">
        <f t="shared" si="131"/>
        <v>0</v>
      </c>
      <c r="G236" s="1">
        <f t="shared" si="132"/>
        <v>42035</v>
      </c>
      <c r="H236" s="1">
        <f t="shared" si="132"/>
        <v>0</v>
      </c>
      <c r="I236" s="1">
        <f t="shared" si="132"/>
        <v>663286.5</v>
      </c>
      <c r="J236" s="1">
        <f t="shared" si="132"/>
        <v>0</v>
      </c>
      <c r="K236" s="1">
        <f t="shared" si="132"/>
        <v>310600.9</v>
      </c>
      <c r="L236" s="1">
        <f t="shared" si="132"/>
        <v>0</v>
      </c>
      <c r="M236" s="1">
        <f t="shared" si="132"/>
        <v>0</v>
      </c>
      <c r="N236" s="1">
        <f t="shared" si="132"/>
        <v>0</v>
      </c>
      <c r="O236" s="53"/>
      <c r="P236" s="54"/>
      <c r="Q236" s="8">
        <f t="shared" si="133"/>
        <v>1015922.4</v>
      </c>
      <c r="R236" s="8">
        <f t="shared" si="133"/>
        <v>0</v>
      </c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</row>
    <row r="237" spans="1:32" s="9" customFormat="1" ht="12.75">
      <c r="A237" s="65"/>
      <c r="B237" s="60"/>
      <c r="C237" s="6"/>
      <c r="D237" s="6" t="s">
        <v>79</v>
      </c>
      <c r="E237" s="1">
        <f t="shared" si="130"/>
        <v>765317</v>
      </c>
      <c r="F237" s="1">
        <f t="shared" si="131"/>
        <v>0</v>
      </c>
      <c r="G237" s="1">
        <f t="shared" si="132"/>
        <v>43967.5</v>
      </c>
      <c r="H237" s="1">
        <f t="shared" si="132"/>
        <v>0</v>
      </c>
      <c r="I237" s="1">
        <f t="shared" si="132"/>
        <v>471560.8</v>
      </c>
      <c r="J237" s="1">
        <f t="shared" si="132"/>
        <v>0</v>
      </c>
      <c r="K237" s="1">
        <f t="shared" si="132"/>
        <v>249788.7</v>
      </c>
      <c r="L237" s="1">
        <f t="shared" si="132"/>
        <v>0</v>
      </c>
      <c r="M237" s="1">
        <f t="shared" si="132"/>
        <v>0</v>
      </c>
      <c r="N237" s="1">
        <f t="shared" si="132"/>
        <v>0</v>
      </c>
      <c r="O237" s="53"/>
      <c r="P237" s="54"/>
      <c r="Q237" s="8">
        <f t="shared" si="133"/>
        <v>765317</v>
      </c>
      <c r="R237" s="8">
        <f t="shared" si="133"/>
        <v>0</v>
      </c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</row>
    <row r="238" spans="1:32" s="9" customFormat="1" ht="12.75">
      <c r="A238" s="65"/>
      <c r="B238" s="60"/>
      <c r="C238" s="6"/>
      <c r="D238" s="6" t="s">
        <v>80</v>
      </c>
      <c r="E238" s="1">
        <f t="shared" si="130"/>
        <v>311044.2</v>
      </c>
      <c r="F238" s="1">
        <f t="shared" si="131"/>
        <v>0</v>
      </c>
      <c r="G238" s="1">
        <f t="shared" si="132"/>
        <v>1</v>
      </c>
      <c r="H238" s="1">
        <f t="shared" si="132"/>
        <v>0</v>
      </c>
      <c r="I238" s="1">
        <f t="shared" si="132"/>
        <v>248835.4</v>
      </c>
      <c r="J238" s="1">
        <f t="shared" si="132"/>
        <v>0</v>
      </c>
      <c r="K238" s="1">
        <f t="shared" si="132"/>
        <v>62207.8</v>
      </c>
      <c r="L238" s="1">
        <f t="shared" si="132"/>
        <v>0</v>
      </c>
      <c r="M238" s="1">
        <f t="shared" si="132"/>
        <v>0</v>
      </c>
      <c r="N238" s="1">
        <f t="shared" si="132"/>
        <v>0</v>
      </c>
      <c r="O238" s="53"/>
      <c r="P238" s="54"/>
      <c r="Q238" s="8">
        <f aca="true" t="shared" si="134" ref="Q238:R242">G238+K238+I238</f>
        <v>311044.2</v>
      </c>
      <c r="R238" s="8">
        <f t="shared" si="134"/>
        <v>0</v>
      </c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</row>
    <row r="239" spans="1:32" s="9" customFormat="1" ht="12.75">
      <c r="A239" s="65"/>
      <c r="B239" s="60"/>
      <c r="C239" s="6"/>
      <c r="D239" s="6" t="s">
        <v>81</v>
      </c>
      <c r="E239" s="1">
        <f t="shared" si="130"/>
        <v>0</v>
      </c>
      <c r="F239" s="1">
        <f t="shared" si="131"/>
        <v>0</v>
      </c>
      <c r="G239" s="1">
        <f t="shared" si="132"/>
        <v>0</v>
      </c>
      <c r="H239" s="1">
        <f t="shared" si="132"/>
        <v>0</v>
      </c>
      <c r="I239" s="1">
        <f t="shared" si="132"/>
        <v>0</v>
      </c>
      <c r="J239" s="1">
        <f t="shared" si="132"/>
        <v>0</v>
      </c>
      <c r="K239" s="1">
        <f t="shared" si="132"/>
        <v>0</v>
      </c>
      <c r="L239" s="1">
        <f t="shared" si="132"/>
        <v>0</v>
      </c>
      <c r="M239" s="1">
        <f t="shared" si="132"/>
        <v>0</v>
      </c>
      <c r="N239" s="1">
        <f t="shared" si="132"/>
        <v>0</v>
      </c>
      <c r="O239" s="53"/>
      <c r="P239" s="54"/>
      <c r="Q239" s="8">
        <f t="shared" si="134"/>
        <v>0</v>
      </c>
      <c r="R239" s="8">
        <f t="shared" si="134"/>
        <v>0</v>
      </c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</row>
    <row r="240" spans="1:32" s="9" customFormat="1" ht="12.75">
      <c r="A240" s="66"/>
      <c r="B240" s="60"/>
      <c r="C240" s="6"/>
      <c r="D240" s="6" t="s">
        <v>82</v>
      </c>
      <c r="E240" s="1">
        <f t="shared" si="130"/>
        <v>0</v>
      </c>
      <c r="F240" s="1">
        <f t="shared" si="131"/>
        <v>0</v>
      </c>
      <c r="G240" s="1">
        <f t="shared" si="132"/>
        <v>0</v>
      </c>
      <c r="H240" s="1">
        <f t="shared" si="132"/>
        <v>0</v>
      </c>
      <c r="I240" s="1">
        <f t="shared" si="132"/>
        <v>0</v>
      </c>
      <c r="J240" s="1">
        <f t="shared" si="132"/>
        <v>0</v>
      </c>
      <c r="K240" s="1">
        <f t="shared" si="132"/>
        <v>0</v>
      </c>
      <c r="L240" s="1">
        <f t="shared" si="132"/>
        <v>0</v>
      </c>
      <c r="M240" s="1">
        <f t="shared" si="132"/>
        <v>0</v>
      </c>
      <c r="N240" s="1">
        <f t="shared" si="132"/>
        <v>0</v>
      </c>
      <c r="O240" s="55"/>
      <c r="P240" s="56"/>
      <c r="Q240" s="8">
        <f t="shared" si="134"/>
        <v>0</v>
      </c>
      <c r="R240" s="8">
        <f t="shared" si="134"/>
        <v>0</v>
      </c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</row>
    <row r="241" spans="1:18" ht="36" customHeight="1">
      <c r="A241" s="29" t="s">
        <v>30</v>
      </c>
      <c r="B241" s="67" t="s">
        <v>31</v>
      </c>
      <c r="C241" s="40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1"/>
      <c r="O241" s="34"/>
      <c r="P241" s="35"/>
      <c r="Q241" s="8">
        <f t="shared" si="134"/>
        <v>0</v>
      </c>
      <c r="R241" s="8">
        <f t="shared" si="134"/>
        <v>0</v>
      </c>
    </row>
    <row r="242" spans="1:18" ht="18.75" customHeight="1">
      <c r="A242" s="36"/>
      <c r="B242" s="67" t="s">
        <v>42</v>
      </c>
      <c r="C242" s="40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1"/>
      <c r="O242" s="42" t="s">
        <v>12</v>
      </c>
      <c r="P242" s="43"/>
      <c r="Q242" s="8">
        <f t="shared" si="134"/>
        <v>0</v>
      </c>
      <c r="R242" s="8">
        <f t="shared" si="134"/>
        <v>0</v>
      </c>
    </row>
    <row r="243" spans="1:21" s="9" customFormat="1" ht="12.75" customHeight="1">
      <c r="A243" s="61"/>
      <c r="B243" s="57" t="s">
        <v>107</v>
      </c>
      <c r="C243" s="5"/>
      <c r="D243" s="6" t="s">
        <v>11</v>
      </c>
      <c r="E243" s="1">
        <f>E291</f>
        <v>360825.50000000006</v>
      </c>
      <c r="F243" s="1">
        <f>F291</f>
        <v>162738.3</v>
      </c>
      <c r="G243" s="1">
        <f aca="true" t="shared" si="135" ref="G243:N243">G291</f>
        <v>360825.50000000006</v>
      </c>
      <c r="H243" s="1">
        <f>H291</f>
        <v>162738.3</v>
      </c>
      <c r="I243" s="1">
        <f t="shared" si="135"/>
        <v>0</v>
      </c>
      <c r="J243" s="1">
        <f t="shared" si="135"/>
        <v>0</v>
      </c>
      <c r="K243" s="1">
        <f t="shared" si="135"/>
        <v>0</v>
      </c>
      <c r="L243" s="1">
        <f t="shared" si="135"/>
        <v>0</v>
      </c>
      <c r="M243" s="1">
        <f t="shared" si="135"/>
        <v>0</v>
      </c>
      <c r="N243" s="1">
        <f t="shared" si="135"/>
        <v>0</v>
      </c>
      <c r="O243" s="42" t="s">
        <v>12</v>
      </c>
      <c r="P243" s="43"/>
      <c r="Q243" s="8">
        <f aca="true" t="shared" si="136" ref="Q243:Q249">G243+K243+I243</f>
        <v>360825.50000000006</v>
      </c>
      <c r="R243" s="8">
        <f aca="true" t="shared" si="137" ref="R243:R249">H243+L243+J243</f>
        <v>162738.3</v>
      </c>
      <c r="S243" s="37"/>
      <c r="T243" s="37"/>
      <c r="U243" s="37"/>
    </row>
    <row r="244" spans="1:21" s="9" customFormat="1" ht="12.75">
      <c r="A244" s="62"/>
      <c r="B244" s="58"/>
      <c r="C244" s="10"/>
      <c r="D244" s="6" t="s">
        <v>13</v>
      </c>
      <c r="E244" s="1">
        <f>E292</f>
        <v>31126.8</v>
      </c>
      <c r="F244" s="1">
        <f aca="true" t="shared" si="138" ref="F244:N244">F292</f>
        <v>31126.8</v>
      </c>
      <c r="G244" s="1">
        <f t="shared" si="138"/>
        <v>31126.8</v>
      </c>
      <c r="H244" s="1">
        <f t="shared" si="138"/>
        <v>31126.8</v>
      </c>
      <c r="I244" s="1">
        <f t="shared" si="138"/>
        <v>0</v>
      </c>
      <c r="J244" s="1">
        <f t="shared" si="138"/>
        <v>0</v>
      </c>
      <c r="K244" s="1">
        <f t="shared" si="138"/>
        <v>0</v>
      </c>
      <c r="L244" s="1">
        <f t="shared" si="138"/>
        <v>0</v>
      </c>
      <c r="M244" s="1">
        <f t="shared" si="138"/>
        <v>0</v>
      </c>
      <c r="N244" s="1">
        <f t="shared" si="138"/>
        <v>0</v>
      </c>
      <c r="O244" s="44"/>
      <c r="P244" s="45"/>
      <c r="Q244" s="8">
        <f t="shared" si="136"/>
        <v>31126.8</v>
      </c>
      <c r="R244" s="8">
        <f t="shared" si="137"/>
        <v>31126.8</v>
      </c>
      <c r="S244" s="37"/>
      <c r="T244" s="37"/>
      <c r="U244" s="37"/>
    </row>
    <row r="245" spans="1:21" s="9" customFormat="1" ht="12.75">
      <c r="A245" s="62"/>
      <c r="B245" s="58"/>
      <c r="C245" s="10"/>
      <c r="D245" s="6" t="s">
        <v>14</v>
      </c>
      <c r="E245" s="1">
        <f aca="true" t="shared" si="139" ref="E245:N245">E293</f>
        <v>32940.8</v>
      </c>
      <c r="F245" s="1">
        <f t="shared" si="139"/>
        <v>32702.100000000002</v>
      </c>
      <c r="G245" s="1">
        <f t="shared" si="139"/>
        <v>32940.8</v>
      </c>
      <c r="H245" s="1">
        <f t="shared" si="139"/>
        <v>32702.100000000002</v>
      </c>
      <c r="I245" s="1">
        <f t="shared" si="139"/>
        <v>0</v>
      </c>
      <c r="J245" s="1">
        <f t="shared" si="139"/>
        <v>0</v>
      </c>
      <c r="K245" s="1">
        <f t="shared" si="139"/>
        <v>0</v>
      </c>
      <c r="L245" s="1">
        <f t="shared" si="139"/>
        <v>0</v>
      </c>
      <c r="M245" s="1">
        <f t="shared" si="139"/>
        <v>0</v>
      </c>
      <c r="N245" s="1">
        <f t="shared" si="139"/>
        <v>0</v>
      </c>
      <c r="O245" s="44"/>
      <c r="P245" s="45"/>
      <c r="Q245" s="8">
        <f t="shared" si="136"/>
        <v>32940.8</v>
      </c>
      <c r="R245" s="8">
        <f t="shared" si="137"/>
        <v>32702.100000000002</v>
      </c>
      <c r="S245" s="37"/>
      <c r="T245" s="37"/>
      <c r="U245" s="37"/>
    </row>
    <row r="246" spans="1:21" s="9" customFormat="1" ht="12.75">
      <c r="A246" s="62"/>
      <c r="B246" s="58"/>
      <c r="C246" s="10"/>
      <c r="D246" s="6" t="s">
        <v>15</v>
      </c>
      <c r="E246" s="1">
        <f aca="true" t="shared" si="140" ref="E246:N246">E294</f>
        <v>33037.7</v>
      </c>
      <c r="F246" s="1">
        <f t="shared" si="140"/>
        <v>32969.8</v>
      </c>
      <c r="G246" s="1">
        <f t="shared" si="140"/>
        <v>33037.7</v>
      </c>
      <c r="H246" s="1">
        <f t="shared" si="140"/>
        <v>32969.8</v>
      </c>
      <c r="I246" s="1">
        <f t="shared" si="140"/>
        <v>0</v>
      </c>
      <c r="J246" s="1">
        <f t="shared" si="140"/>
        <v>0</v>
      </c>
      <c r="K246" s="1">
        <f t="shared" si="140"/>
        <v>0</v>
      </c>
      <c r="L246" s="1">
        <f t="shared" si="140"/>
        <v>0</v>
      </c>
      <c r="M246" s="1">
        <f t="shared" si="140"/>
        <v>0</v>
      </c>
      <c r="N246" s="1">
        <f t="shared" si="140"/>
        <v>0</v>
      </c>
      <c r="O246" s="44"/>
      <c r="P246" s="45"/>
      <c r="Q246" s="8">
        <f t="shared" si="136"/>
        <v>33037.7</v>
      </c>
      <c r="R246" s="8">
        <f t="shared" si="137"/>
        <v>32969.8</v>
      </c>
      <c r="S246" s="37"/>
      <c r="T246" s="37"/>
      <c r="U246" s="37"/>
    </row>
    <row r="247" spans="1:21" s="9" customFormat="1" ht="12.75">
      <c r="A247" s="62"/>
      <c r="B247" s="58"/>
      <c r="C247" s="10"/>
      <c r="D247" s="6" t="s">
        <v>68</v>
      </c>
      <c r="E247" s="1">
        <f aca="true" t="shared" si="141" ref="E247:N247">E295</f>
        <v>33037.7</v>
      </c>
      <c r="F247" s="1">
        <f t="shared" si="141"/>
        <v>32969.8</v>
      </c>
      <c r="G247" s="1">
        <f t="shared" si="141"/>
        <v>33037.7</v>
      </c>
      <c r="H247" s="1">
        <f t="shared" si="141"/>
        <v>32969.8</v>
      </c>
      <c r="I247" s="1">
        <f t="shared" si="141"/>
        <v>0</v>
      </c>
      <c r="J247" s="1">
        <f t="shared" si="141"/>
        <v>0</v>
      </c>
      <c r="K247" s="1">
        <f t="shared" si="141"/>
        <v>0</v>
      </c>
      <c r="L247" s="1">
        <f t="shared" si="141"/>
        <v>0</v>
      </c>
      <c r="M247" s="1">
        <f t="shared" si="141"/>
        <v>0</v>
      </c>
      <c r="N247" s="1">
        <f t="shared" si="141"/>
        <v>0</v>
      </c>
      <c r="O247" s="44"/>
      <c r="P247" s="45"/>
      <c r="Q247" s="8">
        <f t="shared" si="136"/>
        <v>33037.7</v>
      </c>
      <c r="R247" s="8">
        <f t="shared" si="137"/>
        <v>32969.8</v>
      </c>
      <c r="S247" s="37"/>
      <c r="T247" s="37"/>
      <c r="U247" s="37"/>
    </row>
    <row r="248" spans="1:21" s="9" customFormat="1" ht="12.75">
      <c r="A248" s="62"/>
      <c r="B248" s="58"/>
      <c r="C248" s="10"/>
      <c r="D248" s="6" t="s">
        <v>69</v>
      </c>
      <c r="E248" s="1">
        <f aca="true" t="shared" si="142" ref="E248:N248">E296</f>
        <v>33037.7</v>
      </c>
      <c r="F248" s="1">
        <f t="shared" si="142"/>
        <v>32969.8</v>
      </c>
      <c r="G248" s="1">
        <f t="shared" si="142"/>
        <v>33037.7</v>
      </c>
      <c r="H248" s="1">
        <f t="shared" si="142"/>
        <v>32969.8</v>
      </c>
      <c r="I248" s="1">
        <f t="shared" si="142"/>
        <v>0</v>
      </c>
      <c r="J248" s="1">
        <f t="shared" si="142"/>
        <v>0</v>
      </c>
      <c r="K248" s="1">
        <f t="shared" si="142"/>
        <v>0</v>
      </c>
      <c r="L248" s="1">
        <f t="shared" si="142"/>
        <v>0</v>
      </c>
      <c r="M248" s="1">
        <f t="shared" si="142"/>
        <v>0</v>
      </c>
      <c r="N248" s="1">
        <f t="shared" si="142"/>
        <v>0</v>
      </c>
      <c r="O248" s="44"/>
      <c r="P248" s="45"/>
      <c r="Q248" s="8">
        <f t="shared" si="136"/>
        <v>33037.7</v>
      </c>
      <c r="R248" s="8">
        <f t="shared" si="137"/>
        <v>32969.8</v>
      </c>
      <c r="S248" s="37"/>
      <c r="T248" s="37"/>
      <c r="U248" s="37"/>
    </row>
    <row r="249" spans="1:18" s="9" customFormat="1" ht="12.75">
      <c r="A249" s="62"/>
      <c r="B249" s="58"/>
      <c r="C249" s="10"/>
      <c r="D249" s="6" t="s">
        <v>70</v>
      </c>
      <c r="E249" s="1">
        <f aca="true" t="shared" si="143" ref="E249:N249">E297</f>
        <v>32940.8</v>
      </c>
      <c r="F249" s="1">
        <f t="shared" si="143"/>
        <v>0</v>
      </c>
      <c r="G249" s="1">
        <f t="shared" si="143"/>
        <v>32940.8</v>
      </c>
      <c r="H249" s="1">
        <f t="shared" si="143"/>
        <v>0</v>
      </c>
      <c r="I249" s="1">
        <f t="shared" si="143"/>
        <v>0</v>
      </c>
      <c r="J249" s="1">
        <f t="shared" si="143"/>
        <v>0</v>
      </c>
      <c r="K249" s="1">
        <f t="shared" si="143"/>
        <v>0</v>
      </c>
      <c r="L249" s="1">
        <f t="shared" si="143"/>
        <v>0</v>
      </c>
      <c r="M249" s="1">
        <f t="shared" si="143"/>
        <v>0</v>
      </c>
      <c r="N249" s="1">
        <f t="shared" si="143"/>
        <v>0</v>
      </c>
      <c r="O249" s="44"/>
      <c r="P249" s="45"/>
      <c r="Q249" s="8">
        <f t="shared" si="136"/>
        <v>32940.8</v>
      </c>
      <c r="R249" s="8">
        <f t="shared" si="137"/>
        <v>0</v>
      </c>
    </row>
    <row r="250" spans="1:21" s="9" customFormat="1" ht="12.75">
      <c r="A250" s="62"/>
      <c r="B250" s="58"/>
      <c r="C250" s="10"/>
      <c r="D250" s="6" t="s">
        <v>78</v>
      </c>
      <c r="E250" s="1">
        <f aca="true" t="shared" si="144" ref="E250:N250">E298</f>
        <v>32940.8</v>
      </c>
      <c r="F250" s="1">
        <f t="shared" si="144"/>
        <v>0</v>
      </c>
      <c r="G250" s="1">
        <f t="shared" si="144"/>
        <v>32940.8</v>
      </c>
      <c r="H250" s="1">
        <f t="shared" si="144"/>
        <v>0</v>
      </c>
      <c r="I250" s="1">
        <f t="shared" si="144"/>
        <v>0</v>
      </c>
      <c r="J250" s="1">
        <f t="shared" si="144"/>
        <v>0</v>
      </c>
      <c r="K250" s="1">
        <f t="shared" si="144"/>
        <v>0</v>
      </c>
      <c r="L250" s="1">
        <f t="shared" si="144"/>
        <v>0</v>
      </c>
      <c r="M250" s="1">
        <f t="shared" si="144"/>
        <v>0</v>
      </c>
      <c r="N250" s="1">
        <f t="shared" si="144"/>
        <v>0</v>
      </c>
      <c r="O250" s="44"/>
      <c r="P250" s="45"/>
      <c r="Q250" s="8">
        <f aca="true" t="shared" si="145" ref="Q250:Q258">G250+K250+I250</f>
        <v>32940.8</v>
      </c>
      <c r="R250" s="8">
        <f aca="true" t="shared" si="146" ref="R250:R258">H250+L250+J250</f>
        <v>0</v>
      </c>
      <c r="S250" s="37"/>
      <c r="T250" s="37"/>
      <c r="U250" s="37"/>
    </row>
    <row r="251" spans="1:21" s="9" customFormat="1" ht="12.75">
      <c r="A251" s="62"/>
      <c r="B251" s="58"/>
      <c r="C251" s="10"/>
      <c r="D251" s="6" t="s">
        <v>79</v>
      </c>
      <c r="E251" s="1">
        <f aca="true" t="shared" si="147" ref="E251:N251">E299</f>
        <v>32940.8</v>
      </c>
      <c r="F251" s="1">
        <f t="shared" si="147"/>
        <v>0</v>
      </c>
      <c r="G251" s="1">
        <f t="shared" si="147"/>
        <v>32940.8</v>
      </c>
      <c r="H251" s="1">
        <f t="shared" si="147"/>
        <v>0</v>
      </c>
      <c r="I251" s="1">
        <f t="shared" si="147"/>
        <v>0</v>
      </c>
      <c r="J251" s="1">
        <f t="shared" si="147"/>
        <v>0</v>
      </c>
      <c r="K251" s="1">
        <f t="shared" si="147"/>
        <v>0</v>
      </c>
      <c r="L251" s="1">
        <f t="shared" si="147"/>
        <v>0</v>
      </c>
      <c r="M251" s="1">
        <f t="shared" si="147"/>
        <v>0</v>
      </c>
      <c r="N251" s="1">
        <f t="shared" si="147"/>
        <v>0</v>
      </c>
      <c r="O251" s="44"/>
      <c r="P251" s="45"/>
      <c r="Q251" s="8">
        <f t="shared" si="145"/>
        <v>32940.8</v>
      </c>
      <c r="R251" s="8">
        <f t="shared" si="146"/>
        <v>0</v>
      </c>
      <c r="S251" s="37"/>
      <c r="T251" s="37"/>
      <c r="U251" s="37"/>
    </row>
    <row r="252" spans="1:21" s="9" customFormat="1" ht="12.75">
      <c r="A252" s="62"/>
      <c r="B252" s="58"/>
      <c r="C252" s="10"/>
      <c r="D252" s="6" t="s">
        <v>80</v>
      </c>
      <c r="E252" s="1">
        <f aca="true" t="shared" si="148" ref="E252:N252">E300</f>
        <v>32940.8</v>
      </c>
      <c r="F252" s="1">
        <f t="shared" si="148"/>
        <v>0</v>
      </c>
      <c r="G252" s="1">
        <f t="shared" si="148"/>
        <v>32940.8</v>
      </c>
      <c r="H252" s="1">
        <f t="shared" si="148"/>
        <v>0</v>
      </c>
      <c r="I252" s="1">
        <f t="shared" si="148"/>
        <v>0</v>
      </c>
      <c r="J252" s="1">
        <f t="shared" si="148"/>
        <v>0</v>
      </c>
      <c r="K252" s="1">
        <f t="shared" si="148"/>
        <v>0</v>
      </c>
      <c r="L252" s="1">
        <f t="shared" si="148"/>
        <v>0</v>
      </c>
      <c r="M252" s="1">
        <f t="shared" si="148"/>
        <v>0</v>
      </c>
      <c r="N252" s="1">
        <f t="shared" si="148"/>
        <v>0</v>
      </c>
      <c r="O252" s="44"/>
      <c r="P252" s="45"/>
      <c r="Q252" s="8">
        <f t="shared" si="145"/>
        <v>32940.8</v>
      </c>
      <c r="R252" s="8">
        <f t="shared" si="146"/>
        <v>0</v>
      </c>
      <c r="S252" s="37"/>
      <c r="T252" s="37"/>
      <c r="U252" s="37"/>
    </row>
    <row r="253" spans="1:21" s="9" customFormat="1" ht="12.75">
      <c r="A253" s="62"/>
      <c r="B253" s="58"/>
      <c r="C253" s="10"/>
      <c r="D253" s="6" t="s">
        <v>81</v>
      </c>
      <c r="E253" s="1">
        <f aca="true" t="shared" si="149" ref="E253:N253">E301</f>
        <v>32940.8</v>
      </c>
      <c r="F253" s="1">
        <f t="shared" si="149"/>
        <v>0</v>
      </c>
      <c r="G253" s="1">
        <f t="shared" si="149"/>
        <v>32940.8</v>
      </c>
      <c r="H253" s="1">
        <f t="shared" si="149"/>
        <v>0</v>
      </c>
      <c r="I253" s="1">
        <f t="shared" si="149"/>
        <v>0</v>
      </c>
      <c r="J253" s="1">
        <f t="shared" si="149"/>
        <v>0</v>
      </c>
      <c r="K253" s="1">
        <f t="shared" si="149"/>
        <v>0</v>
      </c>
      <c r="L253" s="1">
        <f t="shared" si="149"/>
        <v>0</v>
      </c>
      <c r="M253" s="1">
        <f t="shared" si="149"/>
        <v>0</v>
      </c>
      <c r="N253" s="1">
        <f t="shared" si="149"/>
        <v>0</v>
      </c>
      <c r="O253" s="44"/>
      <c r="P253" s="45"/>
      <c r="Q253" s="8">
        <f t="shared" si="145"/>
        <v>32940.8</v>
      </c>
      <c r="R253" s="8">
        <f t="shared" si="146"/>
        <v>0</v>
      </c>
      <c r="S253" s="37"/>
      <c r="T253" s="37"/>
      <c r="U253" s="37"/>
    </row>
    <row r="254" spans="1:18" s="9" customFormat="1" ht="12.75">
      <c r="A254" s="63"/>
      <c r="B254" s="59"/>
      <c r="C254" s="11"/>
      <c r="D254" s="6" t="s">
        <v>82</v>
      </c>
      <c r="E254" s="1">
        <f aca="true" t="shared" si="150" ref="E254:N254">E302</f>
        <v>32940.8</v>
      </c>
      <c r="F254" s="1">
        <f t="shared" si="150"/>
        <v>0</v>
      </c>
      <c r="G254" s="1">
        <f t="shared" si="150"/>
        <v>32940.8</v>
      </c>
      <c r="H254" s="1">
        <f t="shared" si="150"/>
        <v>0</v>
      </c>
      <c r="I254" s="1">
        <f t="shared" si="150"/>
        <v>0</v>
      </c>
      <c r="J254" s="1">
        <f t="shared" si="150"/>
        <v>0</v>
      </c>
      <c r="K254" s="1">
        <f t="shared" si="150"/>
        <v>0</v>
      </c>
      <c r="L254" s="1">
        <f t="shared" si="150"/>
        <v>0</v>
      </c>
      <c r="M254" s="1">
        <f t="shared" si="150"/>
        <v>0</v>
      </c>
      <c r="N254" s="1">
        <f t="shared" si="150"/>
        <v>0</v>
      </c>
      <c r="O254" s="46"/>
      <c r="P254" s="47"/>
      <c r="Q254" s="8">
        <f t="shared" si="145"/>
        <v>32940.8</v>
      </c>
      <c r="R254" s="8">
        <f t="shared" si="146"/>
        <v>0</v>
      </c>
    </row>
    <row r="255" spans="1:21" s="9" customFormat="1" ht="12.75" customHeight="1">
      <c r="A255" s="61" t="s">
        <v>59</v>
      </c>
      <c r="B255" s="57" t="s">
        <v>99</v>
      </c>
      <c r="C255" s="5"/>
      <c r="D255" s="6" t="s">
        <v>11</v>
      </c>
      <c r="E255" s="7">
        <f>SUM(E256:E266)</f>
        <v>15504.800000000001</v>
      </c>
      <c r="F255" s="7">
        <f>SUM(F256:F266)</f>
        <v>6986.799999999999</v>
      </c>
      <c r="G255" s="7">
        <f>SUM(G256:G266)</f>
        <v>15504.800000000001</v>
      </c>
      <c r="H255" s="7">
        <f>SUM(H256:H266)</f>
        <v>6986.799999999999</v>
      </c>
      <c r="I255" s="7">
        <f aca="true" t="shared" si="151" ref="I255:N255">SUM(I256:I266)</f>
        <v>0</v>
      </c>
      <c r="J255" s="7">
        <f t="shared" si="151"/>
        <v>0</v>
      </c>
      <c r="K255" s="7">
        <f t="shared" si="151"/>
        <v>0</v>
      </c>
      <c r="L255" s="7">
        <f t="shared" si="151"/>
        <v>0</v>
      </c>
      <c r="M255" s="7">
        <f t="shared" si="151"/>
        <v>0</v>
      </c>
      <c r="N255" s="7">
        <f t="shared" si="151"/>
        <v>0</v>
      </c>
      <c r="O255" s="42" t="s">
        <v>12</v>
      </c>
      <c r="P255" s="43"/>
      <c r="Q255" s="8">
        <f t="shared" si="145"/>
        <v>15504.800000000001</v>
      </c>
      <c r="R255" s="8">
        <f t="shared" si="146"/>
        <v>6986.799999999999</v>
      </c>
      <c r="S255" s="37"/>
      <c r="T255" s="37"/>
      <c r="U255" s="37"/>
    </row>
    <row r="256" spans="1:21" s="9" customFormat="1" ht="12.75">
      <c r="A256" s="62"/>
      <c r="B256" s="58"/>
      <c r="C256" s="10"/>
      <c r="D256" s="6" t="s">
        <v>13</v>
      </c>
      <c r="E256" s="7">
        <f>G256+I256+K256+M256</f>
        <v>1327.5</v>
      </c>
      <c r="F256" s="7">
        <f>H256+J256+L256+N256</f>
        <v>1327.5</v>
      </c>
      <c r="G256" s="1">
        <v>1327.5</v>
      </c>
      <c r="H256" s="1">
        <v>1327.5</v>
      </c>
      <c r="I256" s="1">
        <v>0</v>
      </c>
      <c r="J256" s="1">
        <v>0</v>
      </c>
      <c r="K256" s="1">
        <v>0</v>
      </c>
      <c r="L256" s="1">
        <v>0</v>
      </c>
      <c r="M256" s="1">
        <v>0</v>
      </c>
      <c r="N256" s="1">
        <v>0</v>
      </c>
      <c r="O256" s="44"/>
      <c r="P256" s="45"/>
      <c r="Q256" s="8">
        <f t="shared" si="145"/>
        <v>1327.5</v>
      </c>
      <c r="R256" s="8">
        <f t="shared" si="146"/>
        <v>1327.5</v>
      </c>
      <c r="S256" s="37"/>
      <c r="T256" s="37"/>
      <c r="U256" s="37"/>
    </row>
    <row r="257" spans="1:21" s="9" customFormat="1" ht="12.75">
      <c r="A257" s="62"/>
      <c r="B257" s="58"/>
      <c r="C257" s="10"/>
      <c r="D257" s="6" t="s">
        <v>14</v>
      </c>
      <c r="E257" s="7">
        <f>G257+I257+K257+M257</f>
        <v>1416.5</v>
      </c>
      <c r="F257" s="7">
        <f aca="true" t="shared" si="152" ref="F257:F266">H257+J257+L257+N257</f>
        <v>1406.2</v>
      </c>
      <c r="G257" s="1">
        <v>1416.5</v>
      </c>
      <c r="H257" s="1">
        <v>1406.2</v>
      </c>
      <c r="I257" s="1">
        <v>0</v>
      </c>
      <c r="J257" s="1">
        <v>0</v>
      </c>
      <c r="K257" s="1">
        <v>0</v>
      </c>
      <c r="L257" s="1">
        <v>0</v>
      </c>
      <c r="M257" s="1">
        <v>0</v>
      </c>
      <c r="N257" s="1">
        <v>0</v>
      </c>
      <c r="O257" s="44"/>
      <c r="P257" s="45"/>
      <c r="Q257" s="8">
        <f t="shared" si="145"/>
        <v>1416.5</v>
      </c>
      <c r="R257" s="8">
        <f t="shared" si="146"/>
        <v>1406.2</v>
      </c>
      <c r="S257" s="37"/>
      <c r="T257" s="37"/>
      <c r="U257" s="37"/>
    </row>
    <row r="258" spans="1:21" s="9" customFormat="1" ht="12.75">
      <c r="A258" s="62"/>
      <c r="B258" s="58"/>
      <c r="C258" s="10"/>
      <c r="D258" s="6" t="s">
        <v>15</v>
      </c>
      <c r="E258" s="7">
        <f aca="true" t="shared" si="153" ref="E258:E266">G258+I258+K258+M258</f>
        <v>1420.6</v>
      </c>
      <c r="F258" s="7">
        <f t="shared" si="152"/>
        <v>1417.7</v>
      </c>
      <c r="G258" s="1">
        <v>1420.6</v>
      </c>
      <c r="H258" s="1">
        <v>1417.7</v>
      </c>
      <c r="I258" s="1">
        <v>0</v>
      </c>
      <c r="J258" s="1">
        <v>0</v>
      </c>
      <c r="K258" s="1">
        <v>0</v>
      </c>
      <c r="L258" s="1">
        <v>0</v>
      </c>
      <c r="M258" s="1">
        <v>0</v>
      </c>
      <c r="N258" s="1">
        <v>0</v>
      </c>
      <c r="O258" s="44"/>
      <c r="P258" s="45"/>
      <c r="Q258" s="8">
        <f t="shared" si="145"/>
        <v>1420.6</v>
      </c>
      <c r="R258" s="8">
        <f t="shared" si="146"/>
        <v>1417.7</v>
      </c>
      <c r="S258" s="37"/>
      <c r="T258" s="37"/>
      <c r="U258" s="37"/>
    </row>
    <row r="259" spans="1:21" s="9" customFormat="1" ht="12.75">
      <c r="A259" s="62"/>
      <c r="B259" s="58"/>
      <c r="C259" s="10"/>
      <c r="D259" s="6" t="s">
        <v>68</v>
      </c>
      <c r="E259" s="7">
        <f t="shared" si="153"/>
        <v>1420.6</v>
      </c>
      <c r="F259" s="7">
        <f t="shared" si="152"/>
        <v>1417.7</v>
      </c>
      <c r="G259" s="1">
        <v>1420.6</v>
      </c>
      <c r="H259" s="1">
        <v>1417.7</v>
      </c>
      <c r="I259" s="1"/>
      <c r="J259" s="1"/>
      <c r="K259" s="1"/>
      <c r="L259" s="1"/>
      <c r="M259" s="1"/>
      <c r="N259" s="1"/>
      <c r="O259" s="44"/>
      <c r="P259" s="45"/>
      <c r="Q259" s="8">
        <f aca="true" t="shared" si="154" ref="Q259:R263">G259+K259+I259</f>
        <v>1420.6</v>
      </c>
      <c r="R259" s="8">
        <f t="shared" si="154"/>
        <v>1417.7</v>
      </c>
      <c r="S259" s="37"/>
      <c r="T259" s="37"/>
      <c r="U259" s="37"/>
    </row>
    <row r="260" spans="1:21" s="9" customFormat="1" ht="12.75">
      <c r="A260" s="62"/>
      <c r="B260" s="58"/>
      <c r="C260" s="10"/>
      <c r="D260" s="6" t="s">
        <v>69</v>
      </c>
      <c r="E260" s="7">
        <f t="shared" si="153"/>
        <v>1420.6</v>
      </c>
      <c r="F260" s="7">
        <f t="shared" si="152"/>
        <v>1417.7</v>
      </c>
      <c r="G260" s="1">
        <v>1420.6</v>
      </c>
      <c r="H260" s="1">
        <v>1417.7</v>
      </c>
      <c r="I260" s="1"/>
      <c r="J260" s="1"/>
      <c r="K260" s="1"/>
      <c r="L260" s="1"/>
      <c r="M260" s="1"/>
      <c r="N260" s="1"/>
      <c r="O260" s="44"/>
      <c r="P260" s="45"/>
      <c r="Q260" s="8">
        <f t="shared" si="154"/>
        <v>1420.6</v>
      </c>
      <c r="R260" s="8">
        <f t="shared" si="154"/>
        <v>1417.7</v>
      </c>
      <c r="S260" s="37"/>
      <c r="T260" s="37"/>
      <c r="U260" s="37"/>
    </row>
    <row r="261" spans="1:18" s="9" customFormat="1" ht="12.75">
      <c r="A261" s="62"/>
      <c r="B261" s="58"/>
      <c r="C261" s="10"/>
      <c r="D261" s="6" t="s">
        <v>70</v>
      </c>
      <c r="E261" s="7">
        <f t="shared" si="153"/>
        <v>1416.5</v>
      </c>
      <c r="F261" s="7">
        <f t="shared" si="152"/>
        <v>0</v>
      </c>
      <c r="G261" s="1">
        <v>1416.5</v>
      </c>
      <c r="H261" s="1"/>
      <c r="I261" s="1"/>
      <c r="J261" s="1"/>
      <c r="K261" s="1"/>
      <c r="L261" s="1"/>
      <c r="M261" s="1"/>
      <c r="N261" s="1"/>
      <c r="O261" s="44"/>
      <c r="P261" s="45"/>
      <c r="Q261" s="8">
        <f t="shared" si="154"/>
        <v>1416.5</v>
      </c>
      <c r="R261" s="8">
        <f t="shared" si="154"/>
        <v>0</v>
      </c>
    </row>
    <row r="262" spans="1:21" s="9" customFormat="1" ht="12.75">
      <c r="A262" s="62"/>
      <c r="B262" s="58"/>
      <c r="C262" s="10"/>
      <c r="D262" s="6" t="s">
        <v>78</v>
      </c>
      <c r="E262" s="7">
        <f t="shared" si="153"/>
        <v>1416.5</v>
      </c>
      <c r="F262" s="7">
        <f t="shared" si="152"/>
        <v>0</v>
      </c>
      <c r="G262" s="1">
        <v>1416.5</v>
      </c>
      <c r="H262" s="1"/>
      <c r="I262" s="1"/>
      <c r="J262" s="1"/>
      <c r="K262" s="1"/>
      <c r="L262" s="1"/>
      <c r="M262" s="1"/>
      <c r="N262" s="1"/>
      <c r="O262" s="44"/>
      <c r="P262" s="45"/>
      <c r="Q262" s="8">
        <f t="shared" si="154"/>
        <v>1416.5</v>
      </c>
      <c r="R262" s="8">
        <f t="shared" si="154"/>
        <v>0</v>
      </c>
      <c r="S262" s="37"/>
      <c r="T262" s="37"/>
      <c r="U262" s="37"/>
    </row>
    <row r="263" spans="1:21" s="9" customFormat="1" ht="12.75">
      <c r="A263" s="62"/>
      <c r="B263" s="58"/>
      <c r="C263" s="10"/>
      <c r="D263" s="6" t="s">
        <v>79</v>
      </c>
      <c r="E263" s="7">
        <f t="shared" si="153"/>
        <v>1416.5</v>
      </c>
      <c r="F263" s="7">
        <f t="shared" si="152"/>
        <v>0</v>
      </c>
      <c r="G263" s="1">
        <v>1416.5</v>
      </c>
      <c r="H263" s="1"/>
      <c r="I263" s="1"/>
      <c r="J263" s="1"/>
      <c r="K263" s="1"/>
      <c r="L263" s="1"/>
      <c r="M263" s="1"/>
      <c r="N263" s="1"/>
      <c r="O263" s="44"/>
      <c r="P263" s="45"/>
      <c r="Q263" s="8">
        <f t="shared" si="154"/>
        <v>1416.5</v>
      </c>
      <c r="R263" s="8">
        <f t="shared" si="154"/>
        <v>0</v>
      </c>
      <c r="S263" s="37"/>
      <c r="T263" s="37"/>
      <c r="U263" s="37"/>
    </row>
    <row r="264" spans="1:21" s="9" customFormat="1" ht="12.75">
      <c r="A264" s="62"/>
      <c r="B264" s="58"/>
      <c r="C264" s="10"/>
      <c r="D264" s="6" t="s">
        <v>80</v>
      </c>
      <c r="E264" s="7">
        <f t="shared" si="153"/>
        <v>1416.5</v>
      </c>
      <c r="F264" s="7">
        <f t="shared" si="152"/>
        <v>0</v>
      </c>
      <c r="G264" s="1">
        <v>1416.5</v>
      </c>
      <c r="H264" s="1"/>
      <c r="I264" s="1"/>
      <c r="J264" s="1"/>
      <c r="K264" s="1"/>
      <c r="L264" s="1"/>
      <c r="M264" s="1"/>
      <c r="N264" s="1"/>
      <c r="O264" s="44"/>
      <c r="P264" s="45"/>
      <c r="Q264" s="8">
        <f aca="true" t="shared" si="155" ref="Q264:R270">G264+K264+I264</f>
        <v>1416.5</v>
      </c>
      <c r="R264" s="8">
        <f t="shared" si="155"/>
        <v>0</v>
      </c>
      <c r="S264" s="37"/>
      <c r="T264" s="37"/>
      <c r="U264" s="37"/>
    </row>
    <row r="265" spans="1:21" s="9" customFormat="1" ht="12.75">
      <c r="A265" s="62"/>
      <c r="B265" s="58"/>
      <c r="C265" s="10"/>
      <c r="D265" s="6" t="s">
        <v>81</v>
      </c>
      <c r="E265" s="7">
        <f t="shared" si="153"/>
        <v>1416.5</v>
      </c>
      <c r="F265" s="7">
        <f t="shared" si="152"/>
        <v>0</v>
      </c>
      <c r="G265" s="1">
        <v>1416.5</v>
      </c>
      <c r="H265" s="1"/>
      <c r="I265" s="1"/>
      <c r="J265" s="1"/>
      <c r="K265" s="1"/>
      <c r="L265" s="1"/>
      <c r="M265" s="1"/>
      <c r="N265" s="1"/>
      <c r="O265" s="44"/>
      <c r="P265" s="45"/>
      <c r="Q265" s="8">
        <f t="shared" si="155"/>
        <v>1416.5</v>
      </c>
      <c r="R265" s="8">
        <f t="shared" si="155"/>
        <v>0</v>
      </c>
      <c r="S265" s="37"/>
      <c r="T265" s="37"/>
      <c r="U265" s="37"/>
    </row>
    <row r="266" spans="1:18" s="9" customFormat="1" ht="12.75">
      <c r="A266" s="63"/>
      <c r="B266" s="59"/>
      <c r="C266" s="11"/>
      <c r="D266" s="6" t="s">
        <v>82</v>
      </c>
      <c r="E266" s="7">
        <f t="shared" si="153"/>
        <v>1416.5</v>
      </c>
      <c r="F266" s="7">
        <f t="shared" si="152"/>
        <v>0</v>
      </c>
      <c r="G266" s="1">
        <v>1416.5</v>
      </c>
      <c r="H266" s="1"/>
      <c r="I266" s="1"/>
      <c r="J266" s="1"/>
      <c r="K266" s="1"/>
      <c r="L266" s="1"/>
      <c r="M266" s="1"/>
      <c r="N266" s="1"/>
      <c r="O266" s="46"/>
      <c r="P266" s="47"/>
      <c r="Q266" s="8">
        <f t="shared" si="155"/>
        <v>1416.5</v>
      </c>
      <c r="R266" s="8">
        <f t="shared" si="155"/>
        <v>0</v>
      </c>
    </row>
    <row r="267" spans="1:18" s="9" customFormat="1" ht="12.75" customHeight="1">
      <c r="A267" s="61" t="s">
        <v>60</v>
      </c>
      <c r="B267" s="57" t="s">
        <v>104</v>
      </c>
      <c r="C267" s="5"/>
      <c r="D267" s="6" t="s">
        <v>11</v>
      </c>
      <c r="E267" s="7">
        <f>SUM(E268:E278)</f>
        <v>337009.30000000005</v>
      </c>
      <c r="F267" s="7">
        <f>SUM(F268:F278)</f>
        <v>151995.9</v>
      </c>
      <c r="G267" s="7">
        <f>SUM(G268:G278)</f>
        <v>337009.30000000005</v>
      </c>
      <c r="H267" s="7">
        <f>SUM(H268:H278)</f>
        <v>151995.9</v>
      </c>
      <c r="I267" s="7">
        <f aca="true" t="shared" si="156" ref="I267:N267">SUM(I268:I278)</f>
        <v>0</v>
      </c>
      <c r="J267" s="7">
        <f t="shared" si="156"/>
        <v>0</v>
      </c>
      <c r="K267" s="7">
        <f t="shared" si="156"/>
        <v>0</v>
      </c>
      <c r="L267" s="7">
        <f t="shared" si="156"/>
        <v>0</v>
      </c>
      <c r="M267" s="7">
        <f t="shared" si="156"/>
        <v>0</v>
      </c>
      <c r="N267" s="7">
        <f t="shared" si="156"/>
        <v>0</v>
      </c>
      <c r="O267" s="42" t="s">
        <v>12</v>
      </c>
      <c r="P267" s="43"/>
      <c r="Q267" s="8">
        <f t="shared" si="155"/>
        <v>337009.30000000005</v>
      </c>
      <c r="R267" s="8">
        <f t="shared" si="155"/>
        <v>151995.9</v>
      </c>
    </row>
    <row r="268" spans="1:18" s="9" customFormat="1" ht="12.75">
      <c r="A268" s="62"/>
      <c r="B268" s="58"/>
      <c r="C268" s="10"/>
      <c r="D268" s="6" t="s">
        <v>13</v>
      </c>
      <c r="E268" s="7">
        <f>G268+I268+K268+M268</f>
        <v>29070.8</v>
      </c>
      <c r="F268" s="7">
        <f>H268+J268+L268+N268</f>
        <v>29070.8</v>
      </c>
      <c r="G268" s="1">
        <v>29070.8</v>
      </c>
      <c r="H268" s="1">
        <v>29070.8</v>
      </c>
      <c r="I268" s="1">
        <v>0</v>
      </c>
      <c r="J268" s="1">
        <v>0</v>
      </c>
      <c r="K268" s="1">
        <v>0</v>
      </c>
      <c r="L268" s="1">
        <v>0</v>
      </c>
      <c r="M268" s="1">
        <v>0</v>
      </c>
      <c r="N268" s="1">
        <v>0</v>
      </c>
      <c r="O268" s="44"/>
      <c r="P268" s="45"/>
      <c r="Q268" s="8">
        <f t="shared" si="155"/>
        <v>29070.8</v>
      </c>
      <c r="R268" s="8">
        <f t="shared" si="155"/>
        <v>29070.8</v>
      </c>
    </row>
    <row r="269" spans="1:18" s="9" customFormat="1" ht="12.75">
      <c r="A269" s="62"/>
      <c r="B269" s="58"/>
      <c r="C269" s="10"/>
      <c r="D269" s="6" t="s">
        <v>14</v>
      </c>
      <c r="E269" s="7">
        <f>G269+I269+K269+M269</f>
        <v>30766.7</v>
      </c>
      <c r="F269" s="7">
        <f aca="true" t="shared" si="157" ref="F269:F278">H269+J269+L269+N269</f>
        <v>30543.7</v>
      </c>
      <c r="G269" s="1">
        <v>30766.7</v>
      </c>
      <c r="H269" s="1">
        <v>30543.7</v>
      </c>
      <c r="I269" s="1">
        <v>0</v>
      </c>
      <c r="J269" s="1">
        <v>0</v>
      </c>
      <c r="K269" s="1">
        <v>0</v>
      </c>
      <c r="L269" s="1">
        <v>0</v>
      </c>
      <c r="M269" s="1">
        <v>0</v>
      </c>
      <c r="N269" s="1">
        <v>0</v>
      </c>
      <c r="O269" s="44"/>
      <c r="P269" s="45"/>
      <c r="Q269" s="8">
        <f t="shared" si="155"/>
        <v>30766.7</v>
      </c>
      <c r="R269" s="8">
        <f t="shared" si="155"/>
        <v>30543.7</v>
      </c>
    </row>
    <row r="270" spans="1:18" s="9" customFormat="1" ht="12.75">
      <c r="A270" s="62"/>
      <c r="B270" s="58"/>
      <c r="C270" s="10"/>
      <c r="D270" s="6" t="s">
        <v>15</v>
      </c>
      <c r="E270" s="7">
        <f aca="true" t="shared" si="158" ref="E270:E278">G270+I270+K270+M270</f>
        <v>30857.2</v>
      </c>
      <c r="F270" s="7">
        <f t="shared" si="157"/>
        <v>30793.8</v>
      </c>
      <c r="G270" s="1">
        <v>30857.2</v>
      </c>
      <c r="H270" s="1">
        <v>30793.8</v>
      </c>
      <c r="I270" s="1">
        <v>0</v>
      </c>
      <c r="J270" s="1">
        <v>0</v>
      </c>
      <c r="K270" s="1">
        <v>0</v>
      </c>
      <c r="L270" s="1">
        <v>0</v>
      </c>
      <c r="M270" s="1">
        <v>0</v>
      </c>
      <c r="N270" s="1">
        <v>0</v>
      </c>
      <c r="O270" s="44"/>
      <c r="P270" s="45"/>
      <c r="Q270" s="8">
        <f t="shared" si="155"/>
        <v>30857.2</v>
      </c>
      <c r="R270" s="8">
        <f t="shared" si="155"/>
        <v>30793.8</v>
      </c>
    </row>
    <row r="271" spans="1:18" s="9" customFormat="1" ht="12.75">
      <c r="A271" s="62"/>
      <c r="B271" s="58"/>
      <c r="C271" s="10"/>
      <c r="D271" s="6" t="s">
        <v>68</v>
      </c>
      <c r="E271" s="7">
        <f t="shared" si="158"/>
        <v>30857.2</v>
      </c>
      <c r="F271" s="7">
        <f t="shared" si="157"/>
        <v>30793.8</v>
      </c>
      <c r="G271" s="1">
        <v>30857.2</v>
      </c>
      <c r="H271" s="1">
        <v>30793.8</v>
      </c>
      <c r="I271" s="1"/>
      <c r="J271" s="1"/>
      <c r="K271" s="1"/>
      <c r="L271" s="1"/>
      <c r="M271" s="1"/>
      <c r="N271" s="1"/>
      <c r="O271" s="44"/>
      <c r="P271" s="45"/>
      <c r="Q271" s="8">
        <f aca="true" t="shared" si="159" ref="Q271:R275">G271+K271+I271</f>
        <v>30857.2</v>
      </c>
      <c r="R271" s="8">
        <f t="shared" si="159"/>
        <v>30793.8</v>
      </c>
    </row>
    <row r="272" spans="1:18" s="9" customFormat="1" ht="12.75">
      <c r="A272" s="62"/>
      <c r="B272" s="58"/>
      <c r="C272" s="10"/>
      <c r="D272" s="6" t="s">
        <v>69</v>
      </c>
      <c r="E272" s="7">
        <f t="shared" si="158"/>
        <v>30857.2</v>
      </c>
      <c r="F272" s="7">
        <f t="shared" si="157"/>
        <v>30793.8</v>
      </c>
      <c r="G272" s="1">
        <v>30857.2</v>
      </c>
      <c r="H272" s="1">
        <v>30793.8</v>
      </c>
      <c r="I272" s="1"/>
      <c r="J272" s="1"/>
      <c r="K272" s="1"/>
      <c r="L272" s="1"/>
      <c r="M272" s="1"/>
      <c r="N272" s="1"/>
      <c r="O272" s="44"/>
      <c r="P272" s="45"/>
      <c r="Q272" s="8">
        <f t="shared" si="159"/>
        <v>30857.2</v>
      </c>
      <c r="R272" s="8">
        <f t="shared" si="159"/>
        <v>30793.8</v>
      </c>
    </row>
    <row r="273" spans="1:18" s="9" customFormat="1" ht="12.75">
      <c r="A273" s="62"/>
      <c r="B273" s="58"/>
      <c r="C273" s="10"/>
      <c r="D273" s="6" t="s">
        <v>70</v>
      </c>
      <c r="E273" s="7">
        <f t="shared" si="158"/>
        <v>30766.7</v>
      </c>
      <c r="F273" s="7">
        <f t="shared" si="157"/>
        <v>0</v>
      </c>
      <c r="G273" s="1">
        <v>30766.7</v>
      </c>
      <c r="H273" s="1"/>
      <c r="I273" s="1"/>
      <c r="J273" s="1"/>
      <c r="K273" s="1"/>
      <c r="L273" s="1"/>
      <c r="M273" s="1"/>
      <c r="N273" s="1"/>
      <c r="O273" s="44"/>
      <c r="P273" s="45"/>
      <c r="Q273" s="8">
        <f t="shared" si="159"/>
        <v>30766.7</v>
      </c>
      <c r="R273" s="8">
        <f t="shared" si="159"/>
        <v>0</v>
      </c>
    </row>
    <row r="274" spans="1:18" s="9" customFormat="1" ht="12.75">
      <c r="A274" s="62"/>
      <c r="B274" s="58"/>
      <c r="C274" s="10"/>
      <c r="D274" s="6" t="s">
        <v>78</v>
      </c>
      <c r="E274" s="7">
        <f t="shared" si="158"/>
        <v>30766.7</v>
      </c>
      <c r="F274" s="7">
        <f t="shared" si="157"/>
        <v>0</v>
      </c>
      <c r="G274" s="1">
        <v>30766.7</v>
      </c>
      <c r="H274" s="1"/>
      <c r="I274" s="1">
        <v>0</v>
      </c>
      <c r="J274" s="1">
        <v>0</v>
      </c>
      <c r="K274" s="1">
        <v>0</v>
      </c>
      <c r="L274" s="1">
        <v>0</v>
      </c>
      <c r="M274" s="1">
        <v>0</v>
      </c>
      <c r="N274" s="1">
        <v>0</v>
      </c>
      <c r="O274" s="44"/>
      <c r="P274" s="45"/>
      <c r="Q274" s="8">
        <f t="shared" si="159"/>
        <v>30766.7</v>
      </c>
      <c r="R274" s="8">
        <f t="shared" si="159"/>
        <v>0</v>
      </c>
    </row>
    <row r="275" spans="1:18" s="9" customFormat="1" ht="12.75">
      <c r="A275" s="62"/>
      <c r="B275" s="58"/>
      <c r="C275" s="10"/>
      <c r="D275" s="6" t="s">
        <v>79</v>
      </c>
      <c r="E275" s="7">
        <f t="shared" si="158"/>
        <v>30766.7</v>
      </c>
      <c r="F275" s="7">
        <f t="shared" si="157"/>
        <v>0</v>
      </c>
      <c r="G275" s="1">
        <v>30766.7</v>
      </c>
      <c r="H275" s="1"/>
      <c r="I275" s="1">
        <v>0</v>
      </c>
      <c r="J275" s="1">
        <v>0</v>
      </c>
      <c r="K275" s="1">
        <v>0</v>
      </c>
      <c r="L275" s="1">
        <v>0</v>
      </c>
      <c r="M275" s="1">
        <v>0</v>
      </c>
      <c r="N275" s="1">
        <v>0</v>
      </c>
      <c r="O275" s="44"/>
      <c r="P275" s="45"/>
      <c r="Q275" s="8">
        <f t="shared" si="159"/>
        <v>30766.7</v>
      </c>
      <c r="R275" s="8">
        <f t="shared" si="159"/>
        <v>0</v>
      </c>
    </row>
    <row r="276" spans="1:18" s="9" customFormat="1" ht="12.75">
      <c r="A276" s="62"/>
      <c r="B276" s="58"/>
      <c r="C276" s="10"/>
      <c r="D276" s="6" t="s">
        <v>80</v>
      </c>
      <c r="E276" s="7">
        <f t="shared" si="158"/>
        <v>30766.7</v>
      </c>
      <c r="F276" s="7">
        <f t="shared" si="157"/>
        <v>0</v>
      </c>
      <c r="G276" s="1">
        <v>30766.7</v>
      </c>
      <c r="H276" s="1"/>
      <c r="I276" s="1"/>
      <c r="J276" s="1"/>
      <c r="K276" s="1"/>
      <c r="L276" s="1"/>
      <c r="M276" s="1"/>
      <c r="N276" s="1"/>
      <c r="O276" s="44"/>
      <c r="P276" s="45"/>
      <c r="Q276" s="8">
        <f aca="true" t="shared" si="160" ref="Q276:R282">G276+K276+I276</f>
        <v>30766.7</v>
      </c>
      <c r="R276" s="8">
        <f t="shared" si="160"/>
        <v>0</v>
      </c>
    </row>
    <row r="277" spans="1:18" s="9" customFormat="1" ht="12.75">
      <c r="A277" s="62"/>
      <c r="B277" s="58"/>
      <c r="C277" s="10"/>
      <c r="D277" s="6" t="s">
        <v>81</v>
      </c>
      <c r="E277" s="7">
        <f t="shared" si="158"/>
        <v>30766.7</v>
      </c>
      <c r="F277" s="7">
        <f t="shared" si="157"/>
        <v>0</v>
      </c>
      <c r="G277" s="1">
        <v>30766.7</v>
      </c>
      <c r="H277" s="1"/>
      <c r="I277" s="1"/>
      <c r="J277" s="1"/>
      <c r="K277" s="1"/>
      <c r="L277" s="1"/>
      <c r="M277" s="1"/>
      <c r="N277" s="1"/>
      <c r="O277" s="44"/>
      <c r="P277" s="45"/>
      <c r="Q277" s="8">
        <f t="shared" si="160"/>
        <v>30766.7</v>
      </c>
      <c r="R277" s="8">
        <f t="shared" si="160"/>
        <v>0</v>
      </c>
    </row>
    <row r="278" spans="1:18" s="9" customFormat="1" ht="12.75">
      <c r="A278" s="63"/>
      <c r="B278" s="59"/>
      <c r="C278" s="11"/>
      <c r="D278" s="6" t="s">
        <v>82</v>
      </c>
      <c r="E278" s="7">
        <f t="shared" si="158"/>
        <v>30766.7</v>
      </c>
      <c r="F278" s="7">
        <f t="shared" si="157"/>
        <v>0</v>
      </c>
      <c r="G278" s="1">
        <v>30766.7</v>
      </c>
      <c r="H278" s="1"/>
      <c r="I278" s="1"/>
      <c r="J278" s="1"/>
      <c r="K278" s="1"/>
      <c r="L278" s="1"/>
      <c r="M278" s="1"/>
      <c r="N278" s="1"/>
      <c r="O278" s="46"/>
      <c r="P278" s="47"/>
      <c r="Q278" s="8">
        <f t="shared" si="160"/>
        <v>30766.7</v>
      </c>
      <c r="R278" s="8">
        <f t="shared" si="160"/>
        <v>0</v>
      </c>
    </row>
    <row r="279" spans="1:18" s="9" customFormat="1" ht="12.75" customHeight="1">
      <c r="A279" s="61" t="s">
        <v>61</v>
      </c>
      <c r="B279" s="57" t="s">
        <v>72</v>
      </c>
      <c r="C279" s="5"/>
      <c r="D279" s="6" t="s">
        <v>11</v>
      </c>
      <c r="E279" s="7">
        <f>SUM(E280:E290)</f>
        <v>8311.400000000001</v>
      </c>
      <c r="F279" s="7">
        <f>SUM(F280:F290)</f>
        <v>3755.6000000000004</v>
      </c>
      <c r="G279" s="7">
        <f>SUM(G280:G290)</f>
        <v>8311.400000000001</v>
      </c>
      <c r="H279" s="7">
        <f>SUM(H280:H290)</f>
        <v>3755.6000000000004</v>
      </c>
      <c r="I279" s="7">
        <f aca="true" t="shared" si="161" ref="I279:N279">SUM(I280:I290)</f>
        <v>0</v>
      </c>
      <c r="J279" s="7">
        <f t="shared" si="161"/>
        <v>0</v>
      </c>
      <c r="K279" s="7">
        <f t="shared" si="161"/>
        <v>0</v>
      </c>
      <c r="L279" s="7">
        <f t="shared" si="161"/>
        <v>0</v>
      </c>
      <c r="M279" s="7">
        <f t="shared" si="161"/>
        <v>0</v>
      </c>
      <c r="N279" s="7">
        <f t="shared" si="161"/>
        <v>0</v>
      </c>
      <c r="O279" s="42" t="s">
        <v>12</v>
      </c>
      <c r="P279" s="43"/>
      <c r="Q279" s="8">
        <f t="shared" si="160"/>
        <v>8311.400000000001</v>
      </c>
      <c r="R279" s="8">
        <f t="shared" si="160"/>
        <v>3755.6000000000004</v>
      </c>
    </row>
    <row r="280" spans="1:18" s="9" customFormat="1" ht="12.75">
      <c r="A280" s="62"/>
      <c r="B280" s="58"/>
      <c r="C280" s="10"/>
      <c r="D280" s="6" t="s">
        <v>13</v>
      </c>
      <c r="E280" s="7">
        <f>G280+I280+K280+M280</f>
        <v>728.5</v>
      </c>
      <c r="F280" s="7">
        <f>H280+J280+L280+N280</f>
        <v>728.5</v>
      </c>
      <c r="G280" s="1">
        <v>728.5</v>
      </c>
      <c r="H280" s="1">
        <v>728.5</v>
      </c>
      <c r="I280" s="1">
        <v>0</v>
      </c>
      <c r="J280" s="1">
        <v>0</v>
      </c>
      <c r="K280" s="1">
        <v>0</v>
      </c>
      <c r="L280" s="1">
        <v>0</v>
      </c>
      <c r="M280" s="1">
        <v>0</v>
      </c>
      <c r="N280" s="1">
        <v>0</v>
      </c>
      <c r="O280" s="44"/>
      <c r="P280" s="45"/>
      <c r="Q280" s="8">
        <f t="shared" si="160"/>
        <v>728.5</v>
      </c>
      <c r="R280" s="8">
        <f t="shared" si="160"/>
        <v>728.5</v>
      </c>
    </row>
    <row r="281" spans="1:18" s="9" customFormat="1" ht="12.75">
      <c r="A281" s="62"/>
      <c r="B281" s="58"/>
      <c r="C281" s="10"/>
      <c r="D281" s="6" t="s">
        <v>14</v>
      </c>
      <c r="E281" s="7">
        <f>G281+I281+K281+M281</f>
        <v>757.6</v>
      </c>
      <c r="F281" s="7">
        <f aca="true" t="shared" si="162" ref="F281:F290">H281+J281+L281+N281</f>
        <v>752.2</v>
      </c>
      <c r="G281" s="1">
        <v>757.6</v>
      </c>
      <c r="H281" s="1">
        <v>752.2</v>
      </c>
      <c r="I281" s="1">
        <v>0</v>
      </c>
      <c r="J281" s="1">
        <v>0</v>
      </c>
      <c r="K281" s="1">
        <v>0</v>
      </c>
      <c r="L281" s="1">
        <v>0</v>
      </c>
      <c r="M281" s="1">
        <v>0</v>
      </c>
      <c r="N281" s="1">
        <v>0</v>
      </c>
      <c r="O281" s="44"/>
      <c r="P281" s="45"/>
      <c r="Q281" s="8">
        <f t="shared" si="160"/>
        <v>757.6</v>
      </c>
      <c r="R281" s="8">
        <f t="shared" si="160"/>
        <v>752.2</v>
      </c>
    </row>
    <row r="282" spans="1:18" s="9" customFormat="1" ht="12.75">
      <c r="A282" s="62"/>
      <c r="B282" s="58"/>
      <c r="C282" s="10"/>
      <c r="D282" s="6" t="s">
        <v>15</v>
      </c>
      <c r="E282" s="7">
        <f aca="true" t="shared" si="163" ref="E282:E290">G282+I282+K282+M282</f>
        <v>759.9</v>
      </c>
      <c r="F282" s="7">
        <f t="shared" si="162"/>
        <v>758.3</v>
      </c>
      <c r="G282" s="1">
        <v>759.9</v>
      </c>
      <c r="H282" s="1">
        <v>758.3</v>
      </c>
      <c r="I282" s="1">
        <v>0</v>
      </c>
      <c r="J282" s="1">
        <v>0</v>
      </c>
      <c r="K282" s="1">
        <v>0</v>
      </c>
      <c r="L282" s="1">
        <v>0</v>
      </c>
      <c r="M282" s="1">
        <v>0</v>
      </c>
      <c r="N282" s="1">
        <v>0</v>
      </c>
      <c r="O282" s="44"/>
      <c r="P282" s="45"/>
      <c r="Q282" s="8">
        <f t="shared" si="160"/>
        <v>759.9</v>
      </c>
      <c r="R282" s="8">
        <f t="shared" si="160"/>
        <v>758.3</v>
      </c>
    </row>
    <row r="283" spans="1:18" s="9" customFormat="1" ht="12.75">
      <c r="A283" s="62"/>
      <c r="B283" s="58"/>
      <c r="C283" s="10"/>
      <c r="D283" s="6" t="s">
        <v>68</v>
      </c>
      <c r="E283" s="7">
        <f t="shared" si="163"/>
        <v>759.9</v>
      </c>
      <c r="F283" s="7">
        <f t="shared" si="162"/>
        <v>758.3</v>
      </c>
      <c r="G283" s="1">
        <v>759.9</v>
      </c>
      <c r="H283" s="1">
        <v>758.3</v>
      </c>
      <c r="I283" s="1"/>
      <c r="J283" s="1"/>
      <c r="K283" s="1"/>
      <c r="L283" s="1"/>
      <c r="M283" s="1"/>
      <c r="N283" s="1"/>
      <c r="O283" s="44"/>
      <c r="P283" s="45"/>
      <c r="Q283" s="8">
        <f aca="true" t="shared" si="164" ref="Q283:R287">G283+K283+I283</f>
        <v>759.9</v>
      </c>
      <c r="R283" s="8">
        <f t="shared" si="164"/>
        <v>758.3</v>
      </c>
    </row>
    <row r="284" spans="1:18" s="9" customFormat="1" ht="12.75">
      <c r="A284" s="62"/>
      <c r="B284" s="58"/>
      <c r="C284" s="10"/>
      <c r="D284" s="6" t="s">
        <v>69</v>
      </c>
      <c r="E284" s="7">
        <f t="shared" si="163"/>
        <v>759.9</v>
      </c>
      <c r="F284" s="7">
        <f t="shared" si="162"/>
        <v>758.3</v>
      </c>
      <c r="G284" s="1">
        <v>759.9</v>
      </c>
      <c r="H284" s="1">
        <v>758.3</v>
      </c>
      <c r="I284" s="1"/>
      <c r="J284" s="1"/>
      <c r="K284" s="1"/>
      <c r="L284" s="1"/>
      <c r="M284" s="1"/>
      <c r="N284" s="1"/>
      <c r="O284" s="44"/>
      <c r="P284" s="45"/>
      <c r="Q284" s="8">
        <f t="shared" si="164"/>
        <v>759.9</v>
      </c>
      <c r="R284" s="8">
        <f t="shared" si="164"/>
        <v>758.3</v>
      </c>
    </row>
    <row r="285" spans="1:18" s="9" customFormat="1" ht="12.75">
      <c r="A285" s="62"/>
      <c r="B285" s="58"/>
      <c r="C285" s="10"/>
      <c r="D285" s="6" t="s">
        <v>70</v>
      </c>
      <c r="E285" s="7">
        <f t="shared" si="163"/>
        <v>757.6</v>
      </c>
      <c r="F285" s="7">
        <f t="shared" si="162"/>
        <v>0</v>
      </c>
      <c r="G285" s="1">
        <v>757.6</v>
      </c>
      <c r="H285" s="1"/>
      <c r="I285" s="1"/>
      <c r="J285" s="1"/>
      <c r="K285" s="1"/>
      <c r="L285" s="1"/>
      <c r="M285" s="1"/>
      <c r="N285" s="1"/>
      <c r="O285" s="44"/>
      <c r="P285" s="45"/>
      <c r="Q285" s="8">
        <f t="shared" si="164"/>
        <v>757.6</v>
      </c>
      <c r="R285" s="8">
        <f t="shared" si="164"/>
        <v>0</v>
      </c>
    </row>
    <row r="286" spans="1:18" s="9" customFormat="1" ht="12.75">
      <c r="A286" s="62"/>
      <c r="B286" s="58"/>
      <c r="C286" s="10"/>
      <c r="D286" s="6" t="s">
        <v>78</v>
      </c>
      <c r="E286" s="7">
        <f t="shared" si="163"/>
        <v>757.6</v>
      </c>
      <c r="F286" s="7">
        <f t="shared" si="162"/>
        <v>0</v>
      </c>
      <c r="G286" s="1">
        <v>757.6</v>
      </c>
      <c r="H286" s="1"/>
      <c r="I286" s="1">
        <v>0</v>
      </c>
      <c r="J286" s="1">
        <v>0</v>
      </c>
      <c r="K286" s="1">
        <v>0</v>
      </c>
      <c r="L286" s="1">
        <v>0</v>
      </c>
      <c r="M286" s="1">
        <v>0</v>
      </c>
      <c r="N286" s="1">
        <v>0</v>
      </c>
      <c r="O286" s="44"/>
      <c r="P286" s="45"/>
      <c r="Q286" s="8">
        <f t="shared" si="164"/>
        <v>757.6</v>
      </c>
      <c r="R286" s="8">
        <f t="shared" si="164"/>
        <v>0</v>
      </c>
    </row>
    <row r="287" spans="1:18" s="9" customFormat="1" ht="12.75">
      <c r="A287" s="62"/>
      <c r="B287" s="58"/>
      <c r="C287" s="10"/>
      <c r="D287" s="6" t="s">
        <v>79</v>
      </c>
      <c r="E287" s="7">
        <f t="shared" si="163"/>
        <v>757.6</v>
      </c>
      <c r="F287" s="7">
        <f t="shared" si="162"/>
        <v>0</v>
      </c>
      <c r="G287" s="1">
        <v>757.6</v>
      </c>
      <c r="H287" s="1"/>
      <c r="I287" s="1">
        <v>0</v>
      </c>
      <c r="J287" s="1">
        <v>0</v>
      </c>
      <c r="K287" s="1">
        <v>0</v>
      </c>
      <c r="L287" s="1">
        <v>0</v>
      </c>
      <c r="M287" s="1">
        <v>0</v>
      </c>
      <c r="N287" s="1">
        <v>0</v>
      </c>
      <c r="O287" s="44"/>
      <c r="P287" s="45"/>
      <c r="Q287" s="8">
        <f t="shared" si="164"/>
        <v>757.6</v>
      </c>
      <c r="R287" s="8">
        <f t="shared" si="164"/>
        <v>0</v>
      </c>
    </row>
    <row r="288" spans="1:18" s="9" customFormat="1" ht="12.75">
      <c r="A288" s="62"/>
      <c r="B288" s="58"/>
      <c r="C288" s="10"/>
      <c r="D288" s="6" t="s">
        <v>80</v>
      </c>
      <c r="E288" s="7">
        <f t="shared" si="163"/>
        <v>757.6</v>
      </c>
      <c r="F288" s="7">
        <f t="shared" si="162"/>
        <v>0</v>
      </c>
      <c r="G288" s="1">
        <v>757.6</v>
      </c>
      <c r="H288" s="1"/>
      <c r="I288" s="1"/>
      <c r="J288" s="1"/>
      <c r="K288" s="1"/>
      <c r="L288" s="1"/>
      <c r="M288" s="1"/>
      <c r="N288" s="1"/>
      <c r="O288" s="44"/>
      <c r="P288" s="45"/>
      <c r="Q288" s="8">
        <f aca="true" t="shared" si="165" ref="Q288:R294">G288+K288+I288</f>
        <v>757.6</v>
      </c>
      <c r="R288" s="8">
        <f t="shared" si="165"/>
        <v>0</v>
      </c>
    </row>
    <row r="289" spans="1:18" s="9" customFormat="1" ht="12.75">
      <c r="A289" s="62"/>
      <c r="B289" s="58"/>
      <c r="C289" s="10"/>
      <c r="D289" s="6" t="s">
        <v>81</v>
      </c>
      <c r="E289" s="7">
        <f t="shared" si="163"/>
        <v>757.6</v>
      </c>
      <c r="F289" s="7">
        <f t="shared" si="162"/>
        <v>0</v>
      </c>
      <c r="G289" s="1">
        <v>757.6</v>
      </c>
      <c r="H289" s="1"/>
      <c r="I289" s="1"/>
      <c r="J289" s="1"/>
      <c r="K289" s="1"/>
      <c r="L289" s="1"/>
      <c r="M289" s="1"/>
      <c r="N289" s="1"/>
      <c r="O289" s="44"/>
      <c r="P289" s="45"/>
      <c r="Q289" s="8">
        <f t="shared" si="165"/>
        <v>757.6</v>
      </c>
      <c r="R289" s="8">
        <f t="shared" si="165"/>
        <v>0</v>
      </c>
    </row>
    <row r="290" spans="1:18" s="9" customFormat="1" ht="12.75">
      <c r="A290" s="63"/>
      <c r="B290" s="59"/>
      <c r="C290" s="11"/>
      <c r="D290" s="6" t="s">
        <v>82</v>
      </c>
      <c r="E290" s="7">
        <f t="shared" si="163"/>
        <v>757.6</v>
      </c>
      <c r="F290" s="7">
        <f t="shared" si="162"/>
        <v>0</v>
      </c>
      <c r="G290" s="1">
        <v>757.6</v>
      </c>
      <c r="H290" s="1"/>
      <c r="I290" s="1"/>
      <c r="J290" s="1"/>
      <c r="K290" s="1"/>
      <c r="L290" s="1"/>
      <c r="M290" s="1"/>
      <c r="N290" s="1"/>
      <c r="O290" s="46"/>
      <c r="P290" s="47"/>
      <c r="Q290" s="8">
        <f t="shared" si="165"/>
        <v>757.6</v>
      </c>
      <c r="R290" s="8">
        <f t="shared" si="165"/>
        <v>0</v>
      </c>
    </row>
    <row r="291" spans="1:28" s="9" customFormat="1" ht="12.75">
      <c r="A291" s="64"/>
      <c r="B291" s="64" t="s">
        <v>62</v>
      </c>
      <c r="C291" s="12"/>
      <c r="D291" s="6" t="s">
        <v>11</v>
      </c>
      <c r="E291" s="1">
        <f>E255+E267+E279</f>
        <v>360825.50000000006</v>
      </c>
      <c r="F291" s="1">
        <f>F255+F267+F279</f>
        <v>162738.3</v>
      </c>
      <c r="G291" s="1">
        <f>G255+G267+G279</f>
        <v>360825.50000000006</v>
      </c>
      <c r="H291" s="1">
        <f>ROUNDUP(H255+H267+H279,1)</f>
        <v>162738.3</v>
      </c>
      <c r="I291" s="1">
        <f aca="true" t="shared" si="166" ref="I291:N291">I255+I267+I279</f>
        <v>0</v>
      </c>
      <c r="J291" s="1">
        <f t="shared" si="166"/>
        <v>0</v>
      </c>
      <c r="K291" s="1">
        <f t="shared" si="166"/>
        <v>0</v>
      </c>
      <c r="L291" s="1">
        <f t="shared" si="166"/>
        <v>0</v>
      </c>
      <c r="M291" s="1">
        <f t="shared" si="166"/>
        <v>0</v>
      </c>
      <c r="N291" s="1">
        <f t="shared" si="166"/>
        <v>0</v>
      </c>
      <c r="O291" s="51"/>
      <c r="P291" s="52"/>
      <c r="Q291" s="8">
        <f t="shared" si="165"/>
        <v>360825.50000000006</v>
      </c>
      <c r="R291" s="8">
        <f t="shared" si="165"/>
        <v>162738.3</v>
      </c>
      <c r="S291" s="8"/>
      <c r="T291" s="8"/>
      <c r="U291" s="8"/>
      <c r="V291" s="8"/>
      <c r="W291" s="8"/>
      <c r="X291" s="8"/>
      <c r="Y291" s="8"/>
      <c r="Z291" s="8"/>
      <c r="AA291" s="8"/>
      <c r="AB291" s="8"/>
    </row>
    <row r="292" spans="1:28" s="9" customFormat="1" ht="12.75">
      <c r="A292" s="65"/>
      <c r="B292" s="65"/>
      <c r="C292" s="13"/>
      <c r="D292" s="6" t="s">
        <v>13</v>
      </c>
      <c r="E292" s="1">
        <f aca="true" t="shared" si="167" ref="E292:E301">E256+E268+E280</f>
        <v>31126.8</v>
      </c>
      <c r="F292" s="1">
        <f aca="true" t="shared" si="168" ref="F292:F302">F256+F268+F280</f>
        <v>31126.8</v>
      </c>
      <c r="G292" s="1">
        <f>G256+G268+G280</f>
        <v>31126.8</v>
      </c>
      <c r="H292" s="1">
        <f aca="true" t="shared" si="169" ref="H292:N302">H256+H268+H280</f>
        <v>31126.8</v>
      </c>
      <c r="I292" s="1">
        <f t="shared" si="169"/>
        <v>0</v>
      </c>
      <c r="J292" s="1">
        <f t="shared" si="169"/>
        <v>0</v>
      </c>
      <c r="K292" s="1">
        <f t="shared" si="169"/>
        <v>0</v>
      </c>
      <c r="L292" s="1">
        <f t="shared" si="169"/>
        <v>0</v>
      </c>
      <c r="M292" s="1">
        <f t="shared" si="169"/>
        <v>0</v>
      </c>
      <c r="N292" s="1">
        <f t="shared" si="169"/>
        <v>0</v>
      </c>
      <c r="O292" s="53"/>
      <c r="P292" s="54"/>
      <c r="Q292" s="8">
        <f t="shared" si="165"/>
        <v>31126.8</v>
      </c>
      <c r="R292" s="8">
        <f t="shared" si="165"/>
        <v>31126.8</v>
      </c>
      <c r="S292" s="8"/>
      <c r="T292" s="8"/>
      <c r="U292" s="8"/>
      <c r="V292" s="8"/>
      <c r="W292" s="8"/>
      <c r="X292" s="8"/>
      <c r="Y292" s="8"/>
      <c r="Z292" s="8"/>
      <c r="AA292" s="8"/>
      <c r="AB292" s="8"/>
    </row>
    <row r="293" spans="1:28" s="9" customFormat="1" ht="12.75">
      <c r="A293" s="65"/>
      <c r="B293" s="65"/>
      <c r="C293" s="13"/>
      <c r="D293" s="6" t="s">
        <v>14</v>
      </c>
      <c r="E293" s="1">
        <f t="shared" si="167"/>
        <v>32940.8</v>
      </c>
      <c r="F293" s="1">
        <f t="shared" si="168"/>
        <v>32702.100000000002</v>
      </c>
      <c r="G293" s="1">
        <f>G257+G269+G281</f>
        <v>32940.8</v>
      </c>
      <c r="H293" s="1">
        <f t="shared" si="169"/>
        <v>32702.100000000002</v>
      </c>
      <c r="I293" s="1">
        <f t="shared" si="169"/>
        <v>0</v>
      </c>
      <c r="J293" s="1">
        <f t="shared" si="169"/>
        <v>0</v>
      </c>
      <c r="K293" s="1">
        <f t="shared" si="169"/>
        <v>0</v>
      </c>
      <c r="L293" s="1">
        <f t="shared" si="169"/>
        <v>0</v>
      </c>
      <c r="M293" s="1">
        <f t="shared" si="169"/>
        <v>0</v>
      </c>
      <c r="N293" s="1">
        <f t="shared" si="169"/>
        <v>0</v>
      </c>
      <c r="O293" s="53"/>
      <c r="P293" s="54"/>
      <c r="Q293" s="8">
        <f t="shared" si="165"/>
        <v>32940.8</v>
      </c>
      <c r="R293" s="8">
        <f t="shared" si="165"/>
        <v>32702.100000000002</v>
      </c>
      <c r="S293" s="8"/>
      <c r="T293" s="8"/>
      <c r="U293" s="8"/>
      <c r="V293" s="8"/>
      <c r="W293" s="8"/>
      <c r="X293" s="8"/>
      <c r="Y293" s="8"/>
      <c r="Z293" s="8"/>
      <c r="AA293" s="8"/>
      <c r="AB293" s="8"/>
    </row>
    <row r="294" spans="1:28" s="9" customFormat="1" ht="12.75">
      <c r="A294" s="65"/>
      <c r="B294" s="65"/>
      <c r="C294" s="13"/>
      <c r="D294" s="6" t="s">
        <v>15</v>
      </c>
      <c r="E294" s="1">
        <f t="shared" si="167"/>
        <v>33037.7</v>
      </c>
      <c r="F294" s="1">
        <f t="shared" si="168"/>
        <v>32969.8</v>
      </c>
      <c r="G294" s="1">
        <f aca="true" t="shared" si="170" ref="G294:G301">G258+G270+G282</f>
        <v>33037.7</v>
      </c>
      <c r="H294" s="1">
        <f t="shared" si="169"/>
        <v>32969.8</v>
      </c>
      <c r="I294" s="1">
        <f t="shared" si="169"/>
        <v>0</v>
      </c>
      <c r="J294" s="1">
        <f t="shared" si="169"/>
        <v>0</v>
      </c>
      <c r="K294" s="1">
        <f t="shared" si="169"/>
        <v>0</v>
      </c>
      <c r="L294" s="1">
        <f t="shared" si="169"/>
        <v>0</v>
      </c>
      <c r="M294" s="1">
        <f t="shared" si="169"/>
        <v>0</v>
      </c>
      <c r="N294" s="1">
        <f t="shared" si="169"/>
        <v>0</v>
      </c>
      <c r="O294" s="53"/>
      <c r="P294" s="54"/>
      <c r="Q294" s="8">
        <f t="shared" si="165"/>
        <v>33037.7</v>
      </c>
      <c r="R294" s="8">
        <f t="shared" si="165"/>
        <v>32969.8</v>
      </c>
      <c r="S294" s="8"/>
      <c r="T294" s="8"/>
      <c r="U294" s="8"/>
      <c r="V294" s="8"/>
      <c r="W294" s="8"/>
      <c r="X294" s="8"/>
      <c r="Y294" s="8"/>
      <c r="Z294" s="8"/>
      <c r="AA294" s="8"/>
      <c r="AB294" s="8"/>
    </row>
    <row r="295" spans="1:28" s="9" customFormat="1" ht="12.75">
      <c r="A295" s="65"/>
      <c r="B295" s="65"/>
      <c r="C295" s="13"/>
      <c r="D295" s="6" t="s">
        <v>68</v>
      </c>
      <c r="E295" s="1">
        <f t="shared" si="167"/>
        <v>33037.7</v>
      </c>
      <c r="F295" s="1">
        <f t="shared" si="168"/>
        <v>32969.8</v>
      </c>
      <c r="G295" s="1">
        <f t="shared" si="170"/>
        <v>33037.7</v>
      </c>
      <c r="H295" s="1">
        <f t="shared" si="169"/>
        <v>32969.8</v>
      </c>
      <c r="I295" s="1">
        <f t="shared" si="169"/>
        <v>0</v>
      </c>
      <c r="J295" s="1">
        <f t="shared" si="169"/>
        <v>0</v>
      </c>
      <c r="K295" s="1">
        <f t="shared" si="169"/>
        <v>0</v>
      </c>
      <c r="L295" s="1">
        <f t="shared" si="169"/>
        <v>0</v>
      </c>
      <c r="M295" s="1">
        <f t="shared" si="169"/>
        <v>0</v>
      </c>
      <c r="N295" s="1">
        <f t="shared" si="169"/>
        <v>0</v>
      </c>
      <c r="O295" s="53"/>
      <c r="P295" s="54"/>
      <c r="Q295" s="8">
        <f aca="true" t="shared" si="171" ref="Q295:R299">G295+K295+I295</f>
        <v>33037.7</v>
      </c>
      <c r="R295" s="8">
        <f t="shared" si="171"/>
        <v>32969.8</v>
      </c>
      <c r="S295" s="8"/>
      <c r="T295" s="8"/>
      <c r="U295" s="8"/>
      <c r="V295" s="8"/>
      <c r="W295" s="8"/>
      <c r="X295" s="8"/>
      <c r="Y295" s="8"/>
      <c r="Z295" s="8"/>
      <c r="AA295" s="8"/>
      <c r="AB295" s="8"/>
    </row>
    <row r="296" spans="1:28" s="9" customFormat="1" ht="12.75">
      <c r="A296" s="65"/>
      <c r="B296" s="65"/>
      <c r="C296" s="13"/>
      <c r="D296" s="6" t="s">
        <v>69</v>
      </c>
      <c r="E296" s="1">
        <f t="shared" si="167"/>
        <v>33037.7</v>
      </c>
      <c r="F296" s="1">
        <f t="shared" si="168"/>
        <v>32969.8</v>
      </c>
      <c r="G296" s="1">
        <f t="shared" si="170"/>
        <v>33037.7</v>
      </c>
      <c r="H296" s="1">
        <f t="shared" si="169"/>
        <v>32969.8</v>
      </c>
      <c r="I296" s="1">
        <f t="shared" si="169"/>
        <v>0</v>
      </c>
      <c r="J296" s="1">
        <f t="shared" si="169"/>
        <v>0</v>
      </c>
      <c r="K296" s="1">
        <f t="shared" si="169"/>
        <v>0</v>
      </c>
      <c r="L296" s="1">
        <f t="shared" si="169"/>
        <v>0</v>
      </c>
      <c r="M296" s="1">
        <f t="shared" si="169"/>
        <v>0</v>
      </c>
      <c r="N296" s="1">
        <f t="shared" si="169"/>
        <v>0</v>
      </c>
      <c r="O296" s="53"/>
      <c r="P296" s="54"/>
      <c r="Q296" s="8">
        <f t="shared" si="171"/>
        <v>33037.7</v>
      </c>
      <c r="R296" s="8">
        <f t="shared" si="171"/>
        <v>32969.8</v>
      </c>
      <c r="S296" s="8"/>
      <c r="T296" s="8"/>
      <c r="U296" s="8"/>
      <c r="V296" s="8"/>
      <c r="W296" s="8"/>
      <c r="X296" s="8"/>
      <c r="Y296" s="8"/>
      <c r="Z296" s="8"/>
      <c r="AA296" s="8"/>
      <c r="AB296" s="8"/>
    </row>
    <row r="297" spans="1:28" s="9" customFormat="1" ht="12.75">
      <c r="A297" s="65"/>
      <c r="B297" s="65"/>
      <c r="C297" s="13"/>
      <c r="D297" s="6" t="s">
        <v>70</v>
      </c>
      <c r="E297" s="1">
        <f t="shared" si="167"/>
        <v>32940.8</v>
      </c>
      <c r="F297" s="1">
        <f t="shared" si="168"/>
        <v>0</v>
      </c>
      <c r="G297" s="1">
        <f t="shared" si="170"/>
        <v>32940.8</v>
      </c>
      <c r="H297" s="1">
        <f t="shared" si="169"/>
        <v>0</v>
      </c>
      <c r="I297" s="1">
        <f t="shared" si="169"/>
        <v>0</v>
      </c>
      <c r="J297" s="1">
        <f t="shared" si="169"/>
        <v>0</v>
      </c>
      <c r="K297" s="1">
        <f t="shared" si="169"/>
        <v>0</v>
      </c>
      <c r="L297" s="1">
        <f t="shared" si="169"/>
        <v>0</v>
      </c>
      <c r="M297" s="1">
        <f t="shared" si="169"/>
        <v>0</v>
      </c>
      <c r="N297" s="1">
        <f t="shared" si="169"/>
        <v>0</v>
      </c>
      <c r="O297" s="53"/>
      <c r="P297" s="54"/>
      <c r="Q297" s="8">
        <f t="shared" si="171"/>
        <v>32940.8</v>
      </c>
      <c r="R297" s="8">
        <f t="shared" si="171"/>
        <v>0</v>
      </c>
      <c r="S297" s="8"/>
      <c r="T297" s="8"/>
      <c r="U297" s="8"/>
      <c r="V297" s="8"/>
      <c r="W297" s="8"/>
      <c r="X297" s="8"/>
      <c r="Y297" s="8"/>
      <c r="Z297" s="8"/>
      <c r="AA297" s="8"/>
      <c r="AB297" s="8"/>
    </row>
    <row r="298" spans="1:28" s="9" customFormat="1" ht="12.75">
      <c r="A298" s="65"/>
      <c r="B298" s="65"/>
      <c r="C298" s="13"/>
      <c r="D298" s="6" t="s">
        <v>78</v>
      </c>
      <c r="E298" s="1">
        <f t="shared" si="167"/>
        <v>32940.8</v>
      </c>
      <c r="F298" s="1">
        <f t="shared" si="168"/>
        <v>0</v>
      </c>
      <c r="G298" s="1">
        <f t="shared" si="170"/>
        <v>32940.8</v>
      </c>
      <c r="H298" s="1">
        <f t="shared" si="169"/>
        <v>0</v>
      </c>
      <c r="I298" s="1">
        <f t="shared" si="169"/>
        <v>0</v>
      </c>
      <c r="J298" s="1">
        <f t="shared" si="169"/>
        <v>0</v>
      </c>
      <c r="K298" s="1">
        <f t="shared" si="169"/>
        <v>0</v>
      </c>
      <c r="L298" s="1">
        <f t="shared" si="169"/>
        <v>0</v>
      </c>
      <c r="M298" s="1">
        <f t="shared" si="169"/>
        <v>0</v>
      </c>
      <c r="N298" s="1">
        <f t="shared" si="169"/>
        <v>0</v>
      </c>
      <c r="O298" s="53"/>
      <c r="P298" s="54"/>
      <c r="Q298" s="8">
        <f t="shared" si="171"/>
        <v>32940.8</v>
      </c>
      <c r="R298" s="8">
        <f t="shared" si="171"/>
        <v>0</v>
      </c>
      <c r="S298" s="8"/>
      <c r="T298" s="8"/>
      <c r="U298" s="8"/>
      <c r="V298" s="8"/>
      <c r="W298" s="8"/>
      <c r="X298" s="8"/>
      <c r="Y298" s="8"/>
      <c r="Z298" s="8"/>
      <c r="AA298" s="8"/>
      <c r="AB298" s="8"/>
    </row>
    <row r="299" spans="1:28" s="9" customFormat="1" ht="12.75">
      <c r="A299" s="65"/>
      <c r="B299" s="65"/>
      <c r="C299" s="13"/>
      <c r="D299" s="6" t="s">
        <v>79</v>
      </c>
      <c r="E299" s="1">
        <f t="shared" si="167"/>
        <v>32940.8</v>
      </c>
      <c r="F299" s="1">
        <f t="shared" si="168"/>
        <v>0</v>
      </c>
      <c r="G299" s="1">
        <f t="shared" si="170"/>
        <v>32940.8</v>
      </c>
      <c r="H299" s="1">
        <f t="shared" si="169"/>
        <v>0</v>
      </c>
      <c r="I299" s="1">
        <f t="shared" si="169"/>
        <v>0</v>
      </c>
      <c r="J299" s="1">
        <f t="shared" si="169"/>
        <v>0</v>
      </c>
      <c r="K299" s="1">
        <f t="shared" si="169"/>
        <v>0</v>
      </c>
      <c r="L299" s="1">
        <f t="shared" si="169"/>
        <v>0</v>
      </c>
      <c r="M299" s="1">
        <f t="shared" si="169"/>
        <v>0</v>
      </c>
      <c r="N299" s="1">
        <f t="shared" si="169"/>
        <v>0</v>
      </c>
      <c r="O299" s="53"/>
      <c r="P299" s="54"/>
      <c r="Q299" s="8">
        <f t="shared" si="171"/>
        <v>32940.8</v>
      </c>
      <c r="R299" s="8">
        <f t="shared" si="171"/>
        <v>0</v>
      </c>
      <c r="S299" s="8"/>
      <c r="T299" s="8"/>
      <c r="U299" s="8"/>
      <c r="V299" s="8"/>
      <c r="W299" s="8"/>
      <c r="X299" s="8"/>
      <c r="Y299" s="8"/>
      <c r="Z299" s="8"/>
      <c r="AA299" s="8"/>
      <c r="AB299" s="8"/>
    </row>
    <row r="300" spans="1:28" s="9" customFormat="1" ht="12.75">
      <c r="A300" s="65"/>
      <c r="B300" s="65"/>
      <c r="C300" s="13"/>
      <c r="D300" s="6" t="s">
        <v>80</v>
      </c>
      <c r="E300" s="1">
        <f t="shared" si="167"/>
        <v>32940.8</v>
      </c>
      <c r="F300" s="1">
        <f t="shared" si="168"/>
        <v>0</v>
      </c>
      <c r="G300" s="1">
        <f t="shared" si="170"/>
        <v>32940.8</v>
      </c>
      <c r="H300" s="1">
        <f t="shared" si="169"/>
        <v>0</v>
      </c>
      <c r="I300" s="1">
        <f t="shared" si="169"/>
        <v>0</v>
      </c>
      <c r="J300" s="1">
        <f t="shared" si="169"/>
        <v>0</v>
      </c>
      <c r="K300" s="1">
        <f t="shared" si="169"/>
        <v>0</v>
      </c>
      <c r="L300" s="1">
        <f t="shared" si="169"/>
        <v>0</v>
      </c>
      <c r="M300" s="1">
        <f t="shared" si="169"/>
        <v>0</v>
      </c>
      <c r="N300" s="1">
        <f t="shared" si="169"/>
        <v>0</v>
      </c>
      <c r="O300" s="53"/>
      <c r="P300" s="54"/>
      <c r="Q300" s="8">
        <f aca="true" t="shared" si="172" ref="Q300:Q308">G300+K300+I300</f>
        <v>32940.8</v>
      </c>
      <c r="R300" s="8">
        <f aca="true" t="shared" si="173" ref="R300:R308">H300+L300+J300</f>
        <v>0</v>
      </c>
      <c r="S300" s="8"/>
      <c r="T300" s="8"/>
      <c r="U300" s="8"/>
      <c r="V300" s="8"/>
      <c r="W300" s="8"/>
      <c r="X300" s="8"/>
      <c r="Y300" s="8"/>
      <c r="Z300" s="8"/>
      <c r="AA300" s="8"/>
      <c r="AB300" s="8"/>
    </row>
    <row r="301" spans="1:28" s="9" customFormat="1" ht="12.75">
      <c r="A301" s="65"/>
      <c r="B301" s="65"/>
      <c r="C301" s="13"/>
      <c r="D301" s="6" t="s">
        <v>81</v>
      </c>
      <c r="E301" s="1">
        <f t="shared" si="167"/>
        <v>32940.8</v>
      </c>
      <c r="F301" s="1">
        <f t="shared" si="168"/>
        <v>0</v>
      </c>
      <c r="G301" s="1">
        <f t="shared" si="170"/>
        <v>32940.8</v>
      </c>
      <c r="H301" s="1">
        <f t="shared" si="169"/>
        <v>0</v>
      </c>
      <c r="I301" s="1">
        <f t="shared" si="169"/>
        <v>0</v>
      </c>
      <c r="J301" s="1">
        <f t="shared" si="169"/>
        <v>0</v>
      </c>
      <c r="K301" s="1">
        <f t="shared" si="169"/>
        <v>0</v>
      </c>
      <c r="L301" s="1">
        <f t="shared" si="169"/>
        <v>0</v>
      </c>
      <c r="M301" s="1">
        <f t="shared" si="169"/>
        <v>0</v>
      </c>
      <c r="N301" s="1">
        <f t="shared" si="169"/>
        <v>0</v>
      </c>
      <c r="O301" s="53"/>
      <c r="P301" s="54"/>
      <c r="Q301" s="8">
        <f t="shared" si="172"/>
        <v>32940.8</v>
      </c>
      <c r="R301" s="8">
        <f t="shared" si="173"/>
        <v>0</v>
      </c>
      <c r="S301" s="8"/>
      <c r="T301" s="8"/>
      <c r="U301" s="8"/>
      <c r="V301" s="8"/>
      <c r="W301" s="8"/>
      <c r="X301" s="8"/>
      <c r="Y301" s="8"/>
      <c r="Z301" s="8"/>
      <c r="AA301" s="8"/>
      <c r="AB301" s="8"/>
    </row>
    <row r="302" spans="1:28" s="9" customFormat="1" ht="12.75">
      <c r="A302" s="66"/>
      <c r="B302" s="66"/>
      <c r="C302" s="14"/>
      <c r="D302" s="6" t="s">
        <v>82</v>
      </c>
      <c r="E302" s="1">
        <f>E266+E278+E290</f>
        <v>32940.8</v>
      </c>
      <c r="F302" s="1">
        <f t="shared" si="168"/>
        <v>0</v>
      </c>
      <c r="G302" s="1">
        <f>G266+G278+G290</f>
        <v>32940.8</v>
      </c>
      <c r="H302" s="1">
        <f t="shared" si="169"/>
        <v>0</v>
      </c>
      <c r="I302" s="1">
        <f t="shared" si="169"/>
        <v>0</v>
      </c>
      <c r="J302" s="1">
        <f t="shared" si="169"/>
        <v>0</v>
      </c>
      <c r="K302" s="1">
        <f t="shared" si="169"/>
        <v>0</v>
      </c>
      <c r="L302" s="1">
        <f t="shared" si="169"/>
        <v>0</v>
      </c>
      <c r="M302" s="1">
        <f t="shared" si="169"/>
        <v>0</v>
      </c>
      <c r="N302" s="1">
        <f t="shared" si="169"/>
        <v>0</v>
      </c>
      <c r="O302" s="55"/>
      <c r="P302" s="56"/>
      <c r="Q302" s="8">
        <f t="shared" si="172"/>
        <v>32940.8</v>
      </c>
      <c r="R302" s="8">
        <f t="shared" si="173"/>
        <v>0</v>
      </c>
      <c r="S302" s="8"/>
      <c r="T302" s="8"/>
      <c r="U302" s="8"/>
      <c r="V302" s="8"/>
      <c r="W302" s="8"/>
      <c r="X302" s="8"/>
      <c r="Y302" s="8"/>
      <c r="Z302" s="8"/>
      <c r="AA302" s="8"/>
      <c r="AB302" s="8"/>
    </row>
    <row r="303" spans="1:18" ht="15">
      <c r="A303" s="29" t="s">
        <v>44</v>
      </c>
      <c r="B303" s="67" t="s">
        <v>45</v>
      </c>
      <c r="C303" s="40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1"/>
      <c r="O303" s="48"/>
      <c r="P303" s="48"/>
      <c r="Q303" s="8">
        <f t="shared" si="172"/>
        <v>0</v>
      </c>
      <c r="R303" s="8">
        <f t="shared" si="173"/>
        <v>0</v>
      </c>
    </row>
    <row r="304" spans="1:18" ht="15">
      <c r="A304" s="28"/>
      <c r="B304" s="67" t="s">
        <v>89</v>
      </c>
      <c r="C304" s="40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1"/>
      <c r="O304" s="70"/>
      <c r="P304" s="71"/>
      <c r="Q304" s="8">
        <f t="shared" si="172"/>
        <v>0</v>
      </c>
      <c r="R304" s="8">
        <f t="shared" si="173"/>
        <v>0</v>
      </c>
    </row>
    <row r="305" spans="1:18" ht="15">
      <c r="A305" s="61" t="s">
        <v>46</v>
      </c>
      <c r="B305" s="64" t="s">
        <v>63</v>
      </c>
      <c r="C305" s="12"/>
      <c r="D305" s="6" t="s">
        <v>11</v>
      </c>
      <c r="E305" s="7">
        <f>SUM(E306:E316)</f>
        <v>6551397.5</v>
      </c>
      <c r="F305" s="7">
        <f>SUM(F306:F316)</f>
        <v>1654102.5999999999</v>
      </c>
      <c r="G305" s="7">
        <f aca="true" t="shared" si="174" ref="G305:N305">SUM(G306:G316)</f>
        <v>3747560.6000000006</v>
      </c>
      <c r="H305" s="7">
        <f t="shared" si="174"/>
        <v>1233414.5</v>
      </c>
      <c r="I305" s="7">
        <f t="shared" si="174"/>
        <v>0</v>
      </c>
      <c r="J305" s="7">
        <f t="shared" si="174"/>
        <v>0</v>
      </c>
      <c r="K305" s="7">
        <f t="shared" si="174"/>
        <v>2803836.9</v>
      </c>
      <c r="L305" s="7">
        <f t="shared" si="174"/>
        <v>420688.1</v>
      </c>
      <c r="M305" s="7">
        <f t="shared" si="174"/>
        <v>0</v>
      </c>
      <c r="N305" s="7">
        <f t="shared" si="174"/>
        <v>0</v>
      </c>
      <c r="O305" s="51" t="s">
        <v>12</v>
      </c>
      <c r="P305" s="52"/>
      <c r="Q305" s="8">
        <f t="shared" si="172"/>
        <v>6551397.5</v>
      </c>
      <c r="R305" s="8">
        <f t="shared" si="173"/>
        <v>1654102.6</v>
      </c>
    </row>
    <row r="306" spans="1:18" ht="15">
      <c r="A306" s="62"/>
      <c r="B306" s="65"/>
      <c r="C306" s="13"/>
      <c r="D306" s="6" t="s">
        <v>13</v>
      </c>
      <c r="E306" s="7">
        <f>G306+I306+K306+M306</f>
        <v>428629.9</v>
      </c>
      <c r="F306" s="7">
        <f>H306+J306+L306+N306</f>
        <v>428629.89999999997</v>
      </c>
      <c r="G306" s="1">
        <v>324956.80000000005</v>
      </c>
      <c r="H306" s="1">
        <v>324956.8</v>
      </c>
      <c r="I306" s="1">
        <v>0</v>
      </c>
      <c r="J306" s="1">
        <v>0</v>
      </c>
      <c r="K306" s="1">
        <v>103673.1</v>
      </c>
      <c r="L306" s="1">
        <v>103673.09999999999</v>
      </c>
      <c r="M306" s="1">
        <v>0</v>
      </c>
      <c r="N306" s="1">
        <v>0</v>
      </c>
      <c r="O306" s="53"/>
      <c r="P306" s="54"/>
      <c r="Q306" s="8">
        <f t="shared" si="172"/>
        <v>428629.9</v>
      </c>
      <c r="R306" s="8">
        <f t="shared" si="173"/>
        <v>428629.89999999997</v>
      </c>
    </row>
    <row r="307" spans="1:18" ht="15">
      <c r="A307" s="62"/>
      <c r="B307" s="65"/>
      <c r="C307" s="13"/>
      <c r="D307" s="6" t="s">
        <v>14</v>
      </c>
      <c r="E307" s="7">
        <f>G307+I307+K307+M307</f>
        <v>565977.8999999999</v>
      </c>
      <c r="F307" s="7">
        <f aca="true" t="shared" si="175" ref="F307:F316">H307+J307+L307+N307</f>
        <v>431327.30000000005</v>
      </c>
      <c r="G307" s="1">
        <v>345463.6</v>
      </c>
      <c r="H307" s="1">
        <v>327207.9</v>
      </c>
      <c r="I307" s="1">
        <v>0</v>
      </c>
      <c r="J307" s="1">
        <v>0</v>
      </c>
      <c r="K307" s="1">
        <v>220514.3</v>
      </c>
      <c r="L307" s="1">
        <v>104119.4</v>
      </c>
      <c r="M307" s="1">
        <v>0</v>
      </c>
      <c r="N307" s="1">
        <v>0</v>
      </c>
      <c r="O307" s="53"/>
      <c r="P307" s="54"/>
      <c r="Q307" s="8">
        <f t="shared" si="172"/>
        <v>565977.8999999999</v>
      </c>
      <c r="R307" s="8">
        <f t="shared" si="173"/>
        <v>431327.30000000005</v>
      </c>
    </row>
    <row r="308" spans="1:18" ht="15">
      <c r="A308" s="62"/>
      <c r="B308" s="65"/>
      <c r="C308" s="13"/>
      <c r="D308" s="6" t="s">
        <v>15</v>
      </c>
      <c r="E308" s="7">
        <f aca="true" t="shared" si="176" ref="E308:E316">G308+I308+K308+M308</f>
        <v>580317.3</v>
      </c>
      <c r="F308" s="7">
        <f t="shared" si="175"/>
        <v>419707.6</v>
      </c>
      <c r="G308" s="1">
        <v>335114.2</v>
      </c>
      <c r="H308" s="1">
        <v>313259.8</v>
      </c>
      <c r="I308" s="1">
        <v>0</v>
      </c>
      <c r="J308" s="1">
        <v>0</v>
      </c>
      <c r="K308" s="1">
        <v>245203.1</v>
      </c>
      <c r="L308" s="1">
        <v>106447.8</v>
      </c>
      <c r="M308" s="1">
        <v>0</v>
      </c>
      <c r="N308" s="1">
        <v>0</v>
      </c>
      <c r="O308" s="53"/>
      <c r="P308" s="54"/>
      <c r="Q308" s="8">
        <f t="shared" si="172"/>
        <v>580317.3</v>
      </c>
      <c r="R308" s="8">
        <f t="shared" si="173"/>
        <v>419707.6</v>
      </c>
    </row>
    <row r="309" spans="1:18" ht="15">
      <c r="A309" s="62"/>
      <c r="B309" s="65"/>
      <c r="C309" s="13"/>
      <c r="D309" s="6" t="s">
        <v>68</v>
      </c>
      <c r="E309" s="7">
        <f t="shared" si="176"/>
        <v>614297</v>
      </c>
      <c r="F309" s="7">
        <f t="shared" si="175"/>
        <v>240442.8</v>
      </c>
      <c r="G309" s="1">
        <v>334991.2</v>
      </c>
      <c r="H309" s="1">
        <v>133995</v>
      </c>
      <c r="I309" s="1">
        <v>0</v>
      </c>
      <c r="J309" s="1">
        <v>0</v>
      </c>
      <c r="K309" s="1">
        <v>279305.8</v>
      </c>
      <c r="L309" s="1">
        <v>106447.8</v>
      </c>
      <c r="M309" s="1">
        <v>0</v>
      </c>
      <c r="N309" s="1">
        <v>0</v>
      </c>
      <c r="O309" s="53"/>
      <c r="P309" s="54"/>
      <c r="Q309" s="8">
        <f aca="true" t="shared" si="177" ref="Q309:R313">G309+K309+I309</f>
        <v>614297</v>
      </c>
      <c r="R309" s="8">
        <f t="shared" si="177"/>
        <v>240442.8</v>
      </c>
    </row>
    <row r="310" spans="1:18" ht="15">
      <c r="A310" s="62"/>
      <c r="B310" s="65"/>
      <c r="C310" s="13"/>
      <c r="D310" s="6" t="s">
        <v>69</v>
      </c>
      <c r="E310" s="7">
        <f t="shared" si="176"/>
        <v>614297</v>
      </c>
      <c r="F310" s="7">
        <f t="shared" si="175"/>
        <v>133995</v>
      </c>
      <c r="G310" s="1">
        <v>334991.2</v>
      </c>
      <c r="H310" s="1">
        <v>133995</v>
      </c>
      <c r="I310" s="1">
        <v>0</v>
      </c>
      <c r="J310" s="1">
        <v>0</v>
      </c>
      <c r="K310" s="1">
        <v>279305.8</v>
      </c>
      <c r="L310" s="1">
        <v>0</v>
      </c>
      <c r="M310" s="1">
        <v>0</v>
      </c>
      <c r="N310" s="1">
        <v>0</v>
      </c>
      <c r="O310" s="53"/>
      <c r="P310" s="54"/>
      <c r="Q310" s="8">
        <f t="shared" si="177"/>
        <v>614297</v>
      </c>
      <c r="R310" s="8">
        <f t="shared" si="177"/>
        <v>133995</v>
      </c>
    </row>
    <row r="311" spans="1:18" ht="15">
      <c r="A311" s="62"/>
      <c r="B311" s="65"/>
      <c r="C311" s="13"/>
      <c r="D311" s="6" t="s">
        <v>70</v>
      </c>
      <c r="E311" s="7">
        <f t="shared" si="176"/>
        <v>624646.3999999999</v>
      </c>
      <c r="F311" s="7">
        <f t="shared" si="175"/>
        <v>0</v>
      </c>
      <c r="G311" s="1">
        <v>345340.6</v>
      </c>
      <c r="H311" s="1">
        <v>0</v>
      </c>
      <c r="I311" s="1">
        <v>0</v>
      </c>
      <c r="J311" s="1">
        <v>0</v>
      </c>
      <c r="K311" s="1">
        <v>279305.8</v>
      </c>
      <c r="L311" s="1">
        <v>0</v>
      </c>
      <c r="M311" s="1">
        <v>0</v>
      </c>
      <c r="N311" s="1">
        <v>0</v>
      </c>
      <c r="O311" s="53"/>
      <c r="P311" s="54"/>
      <c r="Q311" s="8">
        <f t="shared" si="177"/>
        <v>624646.3999999999</v>
      </c>
      <c r="R311" s="8">
        <f t="shared" si="177"/>
        <v>0</v>
      </c>
    </row>
    <row r="312" spans="1:18" ht="15">
      <c r="A312" s="62"/>
      <c r="B312" s="65"/>
      <c r="C312" s="13"/>
      <c r="D312" s="6" t="s">
        <v>78</v>
      </c>
      <c r="E312" s="7">
        <f t="shared" si="176"/>
        <v>624646.3999999999</v>
      </c>
      <c r="F312" s="7">
        <f t="shared" si="175"/>
        <v>0</v>
      </c>
      <c r="G312" s="1">
        <v>345340.6</v>
      </c>
      <c r="H312" s="1">
        <v>0</v>
      </c>
      <c r="I312" s="1">
        <v>0</v>
      </c>
      <c r="J312" s="1">
        <v>0</v>
      </c>
      <c r="K312" s="1">
        <v>279305.8</v>
      </c>
      <c r="L312" s="1">
        <v>0</v>
      </c>
      <c r="M312" s="1">
        <v>0</v>
      </c>
      <c r="N312" s="1">
        <v>0</v>
      </c>
      <c r="O312" s="53"/>
      <c r="P312" s="54"/>
      <c r="Q312" s="8">
        <f t="shared" si="177"/>
        <v>624646.3999999999</v>
      </c>
      <c r="R312" s="8">
        <f t="shared" si="177"/>
        <v>0</v>
      </c>
    </row>
    <row r="313" spans="1:18" ht="15">
      <c r="A313" s="62"/>
      <c r="B313" s="65"/>
      <c r="C313" s="13"/>
      <c r="D313" s="6" t="s">
        <v>79</v>
      </c>
      <c r="E313" s="7">
        <f t="shared" si="176"/>
        <v>624646.3999999999</v>
      </c>
      <c r="F313" s="7">
        <f t="shared" si="175"/>
        <v>0</v>
      </c>
      <c r="G313" s="1">
        <v>345340.6</v>
      </c>
      <c r="H313" s="1">
        <v>0</v>
      </c>
      <c r="I313" s="1">
        <v>0</v>
      </c>
      <c r="J313" s="1">
        <v>0</v>
      </c>
      <c r="K313" s="1">
        <v>279305.8</v>
      </c>
      <c r="L313" s="1">
        <v>0</v>
      </c>
      <c r="M313" s="1">
        <v>0</v>
      </c>
      <c r="N313" s="1">
        <v>0</v>
      </c>
      <c r="O313" s="53"/>
      <c r="P313" s="54"/>
      <c r="Q313" s="8">
        <f t="shared" si="177"/>
        <v>624646.3999999999</v>
      </c>
      <c r="R313" s="8">
        <f t="shared" si="177"/>
        <v>0</v>
      </c>
    </row>
    <row r="314" spans="1:18" ht="15">
      <c r="A314" s="62"/>
      <c r="B314" s="65"/>
      <c r="C314" s="13"/>
      <c r="D314" s="6" t="s">
        <v>80</v>
      </c>
      <c r="E314" s="7">
        <f t="shared" si="176"/>
        <v>624646.3999999999</v>
      </c>
      <c r="F314" s="7">
        <f t="shared" si="175"/>
        <v>0</v>
      </c>
      <c r="G314" s="1">
        <v>345340.6</v>
      </c>
      <c r="H314" s="1">
        <v>0</v>
      </c>
      <c r="I314" s="1">
        <v>0</v>
      </c>
      <c r="J314" s="1">
        <v>0</v>
      </c>
      <c r="K314" s="1">
        <v>279305.8</v>
      </c>
      <c r="L314" s="1">
        <v>0</v>
      </c>
      <c r="M314" s="1">
        <v>0</v>
      </c>
      <c r="N314" s="1">
        <v>0</v>
      </c>
      <c r="O314" s="53"/>
      <c r="P314" s="54"/>
      <c r="Q314" s="8">
        <f aca="true" t="shared" si="178" ref="Q314:R320">G314+K314+I314</f>
        <v>624646.3999999999</v>
      </c>
      <c r="R314" s="8">
        <f t="shared" si="178"/>
        <v>0</v>
      </c>
    </row>
    <row r="315" spans="1:18" ht="15">
      <c r="A315" s="62"/>
      <c r="B315" s="65"/>
      <c r="C315" s="13"/>
      <c r="D315" s="6" t="s">
        <v>81</v>
      </c>
      <c r="E315" s="7">
        <f t="shared" si="176"/>
        <v>624646.3999999999</v>
      </c>
      <c r="F315" s="7">
        <f t="shared" si="175"/>
        <v>0</v>
      </c>
      <c r="G315" s="1">
        <v>345340.6</v>
      </c>
      <c r="H315" s="1">
        <v>0</v>
      </c>
      <c r="I315" s="1">
        <v>0</v>
      </c>
      <c r="J315" s="1">
        <v>0</v>
      </c>
      <c r="K315" s="1">
        <v>279305.8</v>
      </c>
      <c r="L315" s="1">
        <v>0</v>
      </c>
      <c r="M315" s="1">
        <v>0</v>
      </c>
      <c r="N315" s="1">
        <v>0</v>
      </c>
      <c r="O315" s="53"/>
      <c r="P315" s="54"/>
      <c r="Q315" s="8">
        <f t="shared" si="178"/>
        <v>624646.3999999999</v>
      </c>
      <c r="R315" s="8">
        <f t="shared" si="178"/>
        <v>0</v>
      </c>
    </row>
    <row r="316" spans="1:18" ht="15">
      <c r="A316" s="63"/>
      <c r="B316" s="66"/>
      <c r="C316" s="14"/>
      <c r="D316" s="6" t="s">
        <v>82</v>
      </c>
      <c r="E316" s="7">
        <f t="shared" si="176"/>
        <v>624646.3999999999</v>
      </c>
      <c r="F316" s="7">
        <f t="shared" si="175"/>
        <v>0</v>
      </c>
      <c r="G316" s="1">
        <v>345340.6</v>
      </c>
      <c r="H316" s="1">
        <v>0</v>
      </c>
      <c r="I316" s="1">
        <v>0</v>
      </c>
      <c r="J316" s="1">
        <v>0</v>
      </c>
      <c r="K316" s="1">
        <v>279305.8</v>
      </c>
      <c r="L316" s="1">
        <v>0</v>
      </c>
      <c r="M316" s="1">
        <v>0</v>
      </c>
      <c r="N316" s="1">
        <v>0</v>
      </c>
      <c r="O316" s="55"/>
      <c r="P316" s="56"/>
      <c r="Q316" s="8">
        <f t="shared" si="178"/>
        <v>624646.3999999999</v>
      </c>
      <c r="R316" s="8">
        <f t="shared" si="178"/>
        <v>0</v>
      </c>
    </row>
    <row r="317" spans="1:18" ht="15">
      <c r="A317" s="61" t="s">
        <v>47</v>
      </c>
      <c r="B317" s="64" t="s">
        <v>110</v>
      </c>
      <c r="C317" s="12"/>
      <c r="D317" s="6" t="s">
        <v>11</v>
      </c>
      <c r="E317" s="7">
        <f>SUM(E318:E328)</f>
        <v>124945.90000000002</v>
      </c>
      <c r="F317" s="7">
        <f aca="true" t="shared" si="179" ref="F317:N317">SUM(F318:F328)</f>
        <v>100191.7</v>
      </c>
      <c r="G317" s="7">
        <f t="shared" si="179"/>
        <v>33058</v>
      </c>
      <c r="H317" s="7">
        <f t="shared" si="179"/>
        <v>8330.8</v>
      </c>
      <c r="I317" s="7">
        <f t="shared" si="179"/>
        <v>0</v>
      </c>
      <c r="J317" s="7">
        <f t="shared" si="179"/>
        <v>0</v>
      </c>
      <c r="K317" s="7">
        <f t="shared" si="179"/>
        <v>4166.1</v>
      </c>
      <c r="L317" s="7">
        <f t="shared" si="179"/>
        <v>4166.1</v>
      </c>
      <c r="M317" s="7">
        <f t="shared" si="179"/>
        <v>87721.8</v>
      </c>
      <c r="N317" s="7">
        <f t="shared" si="179"/>
        <v>87694.8</v>
      </c>
      <c r="O317" s="51" t="s">
        <v>12</v>
      </c>
      <c r="P317" s="52"/>
      <c r="Q317" s="8">
        <f t="shared" si="178"/>
        <v>37224.1</v>
      </c>
      <c r="R317" s="8">
        <f t="shared" si="178"/>
        <v>12496.9</v>
      </c>
    </row>
    <row r="318" spans="1:18" ht="15">
      <c r="A318" s="62"/>
      <c r="B318" s="65"/>
      <c r="C318" s="13"/>
      <c r="D318" s="6" t="s">
        <v>13</v>
      </c>
      <c r="E318" s="7">
        <f>G318+I318+K318+M318</f>
        <v>29692.2</v>
      </c>
      <c r="F318" s="7">
        <f>H318+J318+L318+N318</f>
        <v>29692.2</v>
      </c>
      <c r="G318" s="1">
        <v>5692.8</v>
      </c>
      <c r="H318" s="1">
        <v>5692.8</v>
      </c>
      <c r="I318" s="1">
        <v>0</v>
      </c>
      <c r="J318" s="1">
        <v>0</v>
      </c>
      <c r="K318" s="1">
        <v>612</v>
      </c>
      <c r="L318" s="1">
        <v>612</v>
      </c>
      <c r="M318" s="1">
        <v>23387.4</v>
      </c>
      <c r="N318" s="1">
        <v>23387.4</v>
      </c>
      <c r="O318" s="53"/>
      <c r="P318" s="54"/>
      <c r="Q318" s="8">
        <f t="shared" si="178"/>
        <v>6304.8</v>
      </c>
      <c r="R318" s="8">
        <f t="shared" si="178"/>
        <v>6304.8</v>
      </c>
    </row>
    <row r="319" spans="1:18" ht="15">
      <c r="A319" s="62"/>
      <c r="B319" s="65"/>
      <c r="C319" s="13"/>
      <c r="D319" s="6" t="s">
        <v>14</v>
      </c>
      <c r="E319" s="7">
        <f aca="true" t="shared" si="180" ref="E319:E328">G319+I319+K319+M319</f>
        <v>28124.3</v>
      </c>
      <c r="F319" s="7">
        <f aca="true" t="shared" si="181" ref="F319:F328">H319+J319+L319+N319</f>
        <v>25648.5</v>
      </c>
      <c r="G319" s="1">
        <v>5086.8</v>
      </c>
      <c r="H319" s="1">
        <v>2638</v>
      </c>
      <c r="I319" s="1">
        <v>0</v>
      </c>
      <c r="J319" s="1">
        <v>0</v>
      </c>
      <c r="K319" s="1">
        <v>1184.7</v>
      </c>
      <c r="L319" s="1">
        <v>1184.7</v>
      </c>
      <c r="M319" s="1">
        <v>21852.8</v>
      </c>
      <c r="N319" s="1">
        <v>21825.8</v>
      </c>
      <c r="O319" s="53"/>
      <c r="P319" s="54"/>
      <c r="Q319" s="8">
        <f t="shared" si="178"/>
        <v>6271.5</v>
      </c>
      <c r="R319" s="8">
        <f t="shared" si="178"/>
        <v>3822.7</v>
      </c>
    </row>
    <row r="320" spans="1:18" ht="15">
      <c r="A320" s="62"/>
      <c r="B320" s="65"/>
      <c r="C320" s="13"/>
      <c r="D320" s="6" t="s">
        <v>15</v>
      </c>
      <c r="E320" s="7">
        <f t="shared" si="180"/>
        <v>26265.3</v>
      </c>
      <c r="F320" s="7">
        <f t="shared" si="181"/>
        <v>22425.5</v>
      </c>
      <c r="G320" s="1">
        <v>3839.8</v>
      </c>
      <c r="H320" s="1">
        <v>0</v>
      </c>
      <c r="I320" s="1">
        <v>0</v>
      </c>
      <c r="J320" s="1">
        <v>0</v>
      </c>
      <c r="K320" s="1">
        <v>1184.7</v>
      </c>
      <c r="L320" s="1">
        <v>1184.7</v>
      </c>
      <c r="M320" s="1">
        <v>21240.8</v>
      </c>
      <c r="N320" s="1">
        <v>21240.8</v>
      </c>
      <c r="O320" s="53"/>
      <c r="P320" s="54"/>
      <c r="Q320" s="8">
        <f t="shared" si="178"/>
        <v>5024.5</v>
      </c>
      <c r="R320" s="8">
        <f t="shared" si="178"/>
        <v>1184.7</v>
      </c>
    </row>
    <row r="321" spans="1:18" ht="15">
      <c r="A321" s="62"/>
      <c r="B321" s="65"/>
      <c r="C321" s="13"/>
      <c r="D321" s="6" t="s">
        <v>68</v>
      </c>
      <c r="E321" s="7">
        <f t="shared" si="180"/>
        <v>26265.3</v>
      </c>
      <c r="F321" s="7">
        <f t="shared" si="181"/>
        <v>22425.5</v>
      </c>
      <c r="G321" s="1">
        <v>3839.8</v>
      </c>
      <c r="H321" s="1">
        <v>0</v>
      </c>
      <c r="I321" s="1">
        <v>0</v>
      </c>
      <c r="J321" s="1">
        <v>0</v>
      </c>
      <c r="K321" s="1">
        <v>1184.7</v>
      </c>
      <c r="L321" s="1">
        <v>1184.7</v>
      </c>
      <c r="M321" s="1">
        <v>21240.8</v>
      </c>
      <c r="N321" s="1">
        <v>21240.8</v>
      </c>
      <c r="O321" s="53"/>
      <c r="P321" s="54"/>
      <c r="Q321" s="8">
        <f aca="true" t="shared" si="182" ref="Q321:R325">G321+K321+I321</f>
        <v>5024.5</v>
      </c>
      <c r="R321" s="8">
        <f t="shared" si="182"/>
        <v>1184.7</v>
      </c>
    </row>
    <row r="322" spans="1:18" ht="15">
      <c r="A322" s="62"/>
      <c r="B322" s="65"/>
      <c r="C322" s="13"/>
      <c r="D322" s="6" t="s">
        <v>69</v>
      </c>
      <c r="E322" s="7">
        <f t="shared" si="180"/>
        <v>2948</v>
      </c>
      <c r="F322" s="7">
        <f t="shared" si="181"/>
        <v>0</v>
      </c>
      <c r="G322" s="1">
        <v>2948</v>
      </c>
      <c r="H322" s="1">
        <v>0</v>
      </c>
      <c r="I322" s="1">
        <v>0</v>
      </c>
      <c r="J322" s="1">
        <v>0</v>
      </c>
      <c r="K322" s="1">
        <v>0</v>
      </c>
      <c r="L322" s="1">
        <v>0</v>
      </c>
      <c r="M322" s="1">
        <v>0</v>
      </c>
      <c r="N322" s="1">
        <v>0</v>
      </c>
      <c r="O322" s="53"/>
      <c r="P322" s="54"/>
      <c r="Q322" s="8">
        <f t="shared" si="182"/>
        <v>2948</v>
      </c>
      <c r="R322" s="8">
        <f t="shared" si="182"/>
        <v>0</v>
      </c>
    </row>
    <row r="323" spans="1:18" ht="15">
      <c r="A323" s="62"/>
      <c r="B323" s="65"/>
      <c r="C323" s="13"/>
      <c r="D323" s="6" t="s">
        <v>70</v>
      </c>
      <c r="E323" s="7">
        <f t="shared" si="180"/>
        <v>1941.8</v>
      </c>
      <c r="F323" s="7">
        <f t="shared" si="181"/>
        <v>0</v>
      </c>
      <c r="G323" s="1">
        <v>1941.8</v>
      </c>
      <c r="H323" s="1">
        <v>0</v>
      </c>
      <c r="I323" s="1">
        <v>0</v>
      </c>
      <c r="J323" s="1">
        <v>0</v>
      </c>
      <c r="K323" s="1">
        <v>0</v>
      </c>
      <c r="L323" s="1">
        <v>0</v>
      </c>
      <c r="M323" s="1">
        <v>0</v>
      </c>
      <c r="N323" s="1">
        <v>0</v>
      </c>
      <c r="O323" s="53"/>
      <c r="P323" s="54"/>
      <c r="Q323" s="8">
        <f t="shared" si="182"/>
        <v>1941.8</v>
      </c>
      <c r="R323" s="8">
        <f t="shared" si="182"/>
        <v>0</v>
      </c>
    </row>
    <row r="324" spans="1:18" ht="15">
      <c r="A324" s="62"/>
      <c r="B324" s="65"/>
      <c r="C324" s="13"/>
      <c r="D324" s="6" t="s">
        <v>78</v>
      </c>
      <c r="E324" s="7">
        <f t="shared" si="180"/>
        <v>1941.8</v>
      </c>
      <c r="F324" s="7">
        <f t="shared" si="181"/>
        <v>0</v>
      </c>
      <c r="G324" s="1">
        <v>1941.8</v>
      </c>
      <c r="H324" s="1">
        <v>0</v>
      </c>
      <c r="I324" s="1">
        <v>0</v>
      </c>
      <c r="J324" s="1">
        <v>0</v>
      </c>
      <c r="K324" s="1">
        <v>0</v>
      </c>
      <c r="L324" s="1">
        <v>0</v>
      </c>
      <c r="M324" s="1">
        <v>0</v>
      </c>
      <c r="N324" s="1">
        <v>0</v>
      </c>
      <c r="O324" s="53"/>
      <c r="P324" s="54"/>
      <c r="Q324" s="8">
        <f t="shared" si="182"/>
        <v>1941.8</v>
      </c>
      <c r="R324" s="8">
        <f t="shared" si="182"/>
        <v>0</v>
      </c>
    </row>
    <row r="325" spans="1:18" ht="15">
      <c r="A325" s="62"/>
      <c r="B325" s="65"/>
      <c r="C325" s="13"/>
      <c r="D325" s="6" t="s">
        <v>79</v>
      </c>
      <c r="E325" s="7">
        <f t="shared" si="180"/>
        <v>1941.8</v>
      </c>
      <c r="F325" s="7">
        <f t="shared" si="181"/>
        <v>0</v>
      </c>
      <c r="G325" s="1">
        <v>1941.8</v>
      </c>
      <c r="H325" s="1">
        <v>0</v>
      </c>
      <c r="I325" s="1">
        <v>0</v>
      </c>
      <c r="J325" s="1">
        <v>0</v>
      </c>
      <c r="K325" s="1">
        <v>0</v>
      </c>
      <c r="L325" s="1">
        <v>0</v>
      </c>
      <c r="M325" s="1">
        <v>0</v>
      </c>
      <c r="N325" s="1">
        <v>0</v>
      </c>
      <c r="O325" s="53"/>
      <c r="P325" s="54"/>
      <c r="Q325" s="8">
        <f t="shared" si="182"/>
        <v>1941.8</v>
      </c>
      <c r="R325" s="8">
        <f t="shared" si="182"/>
        <v>0</v>
      </c>
    </row>
    <row r="326" spans="1:18" ht="15">
      <c r="A326" s="62"/>
      <c r="B326" s="65"/>
      <c r="C326" s="13"/>
      <c r="D326" s="6" t="s">
        <v>80</v>
      </c>
      <c r="E326" s="7">
        <f t="shared" si="180"/>
        <v>1941.8</v>
      </c>
      <c r="F326" s="7">
        <f t="shared" si="181"/>
        <v>0</v>
      </c>
      <c r="G326" s="1">
        <v>1941.8</v>
      </c>
      <c r="H326" s="1">
        <v>0</v>
      </c>
      <c r="I326" s="1">
        <v>0</v>
      </c>
      <c r="J326" s="1">
        <v>0</v>
      </c>
      <c r="K326" s="1">
        <v>0</v>
      </c>
      <c r="L326" s="1">
        <v>0</v>
      </c>
      <c r="M326" s="1">
        <v>0</v>
      </c>
      <c r="N326" s="1">
        <v>0</v>
      </c>
      <c r="O326" s="53"/>
      <c r="P326" s="54"/>
      <c r="Q326" s="8">
        <f aca="true" t="shared" si="183" ref="Q326:R332">G326+K326+I326</f>
        <v>1941.8</v>
      </c>
      <c r="R326" s="8">
        <f t="shared" si="183"/>
        <v>0</v>
      </c>
    </row>
    <row r="327" spans="1:18" ht="15">
      <c r="A327" s="62"/>
      <c r="B327" s="65"/>
      <c r="C327" s="13"/>
      <c r="D327" s="6" t="s">
        <v>81</v>
      </c>
      <c r="E327" s="7">
        <f t="shared" si="180"/>
        <v>1941.8</v>
      </c>
      <c r="F327" s="7">
        <f t="shared" si="181"/>
        <v>0</v>
      </c>
      <c r="G327" s="1">
        <v>1941.8</v>
      </c>
      <c r="H327" s="1">
        <v>0</v>
      </c>
      <c r="I327" s="1">
        <v>0</v>
      </c>
      <c r="J327" s="1">
        <v>0</v>
      </c>
      <c r="K327" s="1">
        <v>0</v>
      </c>
      <c r="L327" s="1">
        <v>0</v>
      </c>
      <c r="M327" s="1">
        <v>0</v>
      </c>
      <c r="N327" s="1">
        <v>0</v>
      </c>
      <c r="O327" s="53"/>
      <c r="P327" s="54"/>
      <c r="Q327" s="8">
        <f t="shared" si="183"/>
        <v>1941.8</v>
      </c>
      <c r="R327" s="8">
        <f t="shared" si="183"/>
        <v>0</v>
      </c>
    </row>
    <row r="328" spans="1:18" ht="15">
      <c r="A328" s="63"/>
      <c r="B328" s="66"/>
      <c r="C328" s="14"/>
      <c r="D328" s="6" t="s">
        <v>82</v>
      </c>
      <c r="E328" s="7">
        <f t="shared" si="180"/>
        <v>1941.8</v>
      </c>
      <c r="F328" s="7">
        <f t="shared" si="181"/>
        <v>0</v>
      </c>
      <c r="G328" s="1">
        <v>1941.8</v>
      </c>
      <c r="H328" s="1">
        <v>0</v>
      </c>
      <c r="I328" s="1">
        <v>0</v>
      </c>
      <c r="J328" s="1">
        <v>0</v>
      </c>
      <c r="K328" s="1">
        <v>0</v>
      </c>
      <c r="L328" s="1">
        <v>0</v>
      </c>
      <c r="M328" s="1">
        <v>0</v>
      </c>
      <c r="N328" s="1">
        <v>0</v>
      </c>
      <c r="O328" s="55"/>
      <c r="P328" s="56"/>
      <c r="Q328" s="8">
        <f t="shared" si="183"/>
        <v>1941.8</v>
      </c>
      <c r="R328" s="8">
        <f t="shared" si="183"/>
        <v>0</v>
      </c>
    </row>
    <row r="329" spans="1:28" ht="15">
      <c r="A329" s="64"/>
      <c r="B329" s="64" t="s">
        <v>64</v>
      </c>
      <c r="C329" s="12"/>
      <c r="D329" s="6" t="s">
        <v>11</v>
      </c>
      <c r="E329" s="1">
        <f>SUM(E330:E340)</f>
        <v>6676343.400000001</v>
      </c>
      <c r="F329" s="1">
        <f aca="true" t="shared" si="184" ref="F329:N329">SUM(F330:F340)</f>
        <v>1754294.3</v>
      </c>
      <c r="G329" s="1">
        <f t="shared" si="184"/>
        <v>3780618.5999999996</v>
      </c>
      <c r="H329" s="1">
        <f t="shared" si="184"/>
        <v>1241745.3</v>
      </c>
      <c r="I329" s="1">
        <f t="shared" si="184"/>
        <v>0</v>
      </c>
      <c r="J329" s="1">
        <f t="shared" si="184"/>
        <v>0</v>
      </c>
      <c r="K329" s="1">
        <f t="shared" si="184"/>
        <v>2808002.9999999995</v>
      </c>
      <c r="L329" s="1">
        <f t="shared" si="184"/>
        <v>424854.19999999995</v>
      </c>
      <c r="M329" s="1">
        <f t="shared" si="184"/>
        <v>87721.8</v>
      </c>
      <c r="N329" s="1">
        <f t="shared" si="184"/>
        <v>87694.8</v>
      </c>
      <c r="O329" s="51"/>
      <c r="P329" s="52"/>
      <c r="Q329" s="8">
        <f t="shared" si="183"/>
        <v>6588621.6</v>
      </c>
      <c r="R329" s="8">
        <f t="shared" si="183"/>
        <v>1666599.5</v>
      </c>
      <c r="S329" s="20"/>
      <c r="T329" s="20"/>
      <c r="U329" s="20"/>
      <c r="V329" s="20"/>
      <c r="W329" s="20"/>
      <c r="X329" s="20"/>
      <c r="Y329" s="20"/>
      <c r="Z329" s="20"/>
      <c r="AA329" s="20"/>
      <c r="AB329" s="20"/>
    </row>
    <row r="330" spans="1:28" ht="15">
      <c r="A330" s="65"/>
      <c r="B330" s="65"/>
      <c r="C330" s="13"/>
      <c r="D330" s="6" t="s">
        <v>13</v>
      </c>
      <c r="E330" s="1">
        <f>G330+I330+K330+M330</f>
        <v>458322.1000000001</v>
      </c>
      <c r="F330" s="1">
        <f>H330+J330+L330+N330</f>
        <v>458322.1</v>
      </c>
      <c r="G330" s="1">
        <f>G306+G318</f>
        <v>330649.60000000003</v>
      </c>
      <c r="H330" s="1">
        <f aca="true" t="shared" si="185" ref="G330:N340">H306+H318</f>
        <v>330649.6</v>
      </c>
      <c r="I330" s="1">
        <f t="shared" si="185"/>
        <v>0</v>
      </c>
      <c r="J330" s="1">
        <f t="shared" si="185"/>
        <v>0</v>
      </c>
      <c r="K330" s="1">
        <f t="shared" si="185"/>
        <v>104285.1</v>
      </c>
      <c r="L330" s="1">
        <f t="shared" si="185"/>
        <v>104285.09999999999</v>
      </c>
      <c r="M330" s="1">
        <f t="shared" si="185"/>
        <v>23387.4</v>
      </c>
      <c r="N330" s="1">
        <f t="shared" si="185"/>
        <v>23387.4</v>
      </c>
      <c r="O330" s="53"/>
      <c r="P330" s="54"/>
      <c r="Q330" s="8">
        <f t="shared" si="183"/>
        <v>434934.70000000007</v>
      </c>
      <c r="R330" s="8">
        <f t="shared" si="183"/>
        <v>434934.69999999995</v>
      </c>
      <c r="S330" s="20"/>
      <c r="T330" s="20"/>
      <c r="U330" s="20"/>
      <c r="V330" s="20"/>
      <c r="W330" s="20"/>
      <c r="X330" s="20"/>
      <c r="Y330" s="20"/>
      <c r="Z330" s="20"/>
      <c r="AA330" s="20"/>
      <c r="AB330" s="20"/>
    </row>
    <row r="331" spans="1:28" ht="15">
      <c r="A331" s="65"/>
      <c r="B331" s="65"/>
      <c r="C331" s="13"/>
      <c r="D331" s="6" t="s">
        <v>14</v>
      </c>
      <c r="E331" s="1">
        <f aca="true" t="shared" si="186" ref="E331:E340">G331+I331+K331+M331</f>
        <v>594102.2</v>
      </c>
      <c r="F331" s="1">
        <f aca="true" t="shared" si="187" ref="F331:F340">H331+J331+L331+N331</f>
        <v>456975.8</v>
      </c>
      <c r="G331" s="1">
        <f t="shared" si="185"/>
        <v>350550.39999999997</v>
      </c>
      <c r="H331" s="1">
        <f>H307+H319</f>
        <v>329845.9</v>
      </c>
      <c r="I331" s="1">
        <f t="shared" si="185"/>
        <v>0</v>
      </c>
      <c r="J331" s="1">
        <f t="shared" si="185"/>
        <v>0</v>
      </c>
      <c r="K331" s="1">
        <f t="shared" si="185"/>
        <v>221699</v>
      </c>
      <c r="L331" s="1">
        <f t="shared" si="185"/>
        <v>105304.09999999999</v>
      </c>
      <c r="M331" s="1">
        <f t="shared" si="185"/>
        <v>21852.8</v>
      </c>
      <c r="N331" s="1">
        <f t="shared" si="185"/>
        <v>21825.8</v>
      </c>
      <c r="O331" s="53"/>
      <c r="P331" s="54"/>
      <c r="Q331" s="8">
        <f t="shared" si="183"/>
        <v>572249.3999999999</v>
      </c>
      <c r="R331" s="8">
        <f t="shared" si="183"/>
        <v>435150</v>
      </c>
      <c r="S331" s="20"/>
      <c r="T331" s="20"/>
      <c r="U331" s="20"/>
      <c r="V331" s="20"/>
      <c r="W331" s="20"/>
      <c r="X331" s="20"/>
      <c r="Y331" s="20"/>
      <c r="Z331" s="20"/>
      <c r="AA331" s="20"/>
      <c r="AB331" s="20"/>
    </row>
    <row r="332" spans="1:28" ht="15">
      <c r="A332" s="65"/>
      <c r="B332" s="65"/>
      <c r="C332" s="13"/>
      <c r="D332" s="6" t="s">
        <v>15</v>
      </c>
      <c r="E332" s="1">
        <f t="shared" si="186"/>
        <v>606582.6000000001</v>
      </c>
      <c r="F332" s="1">
        <f t="shared" si="187"/>
        <v>442133.1</v>
      </c>
      <c r="G332" s="1">
        <f>G308+G320</f>
        <v>338954</v>
      </c>
      <c r="H332" s="1">
        <f t="shared" si="185"/>
        <v>313259.8</v>
      </c>
      <c r="I332" s="1">
        <f t="shared" si="185"/>
        <v>0</v>
      </c>
      <c r="J332" s="1">
        <f t="shared" si="185"/>
        <v>0</v>
      </c>
      <c r="K332" s="1">
        <f t="shared" si="185"/>
        <v>246387.80000000002</v>
      </c>
      <c r="L332" s="1">
        <f t="shared" si="185"/>
        <v>107632.5</v>
      </c>
      <c r="M332" s="1">
        <f t="shared" si="185"/>
        <v>21240.8</v>
      </c>
      <c r="N332" s="1">
        <f t="shared" si="185"/>
        <v>21240.8</v>
      </c>
      <c r="O332" s="53"/>
      <c r="P332" s="54"/>
      <c r="Q332" s="8">
        <f t="shared" si="183"/>
        <v>585341.8</v>
      </c>
      <c r="R332" s="8">
        <f t="shared" si="183"/>
        <v>420892.3</v>
      </c>
      <c r="S332" s="20"/>
      <c r="T332" s="20"/>
      <c r="U332" s="20"/>
      <c r="V332" s="20"/>
      <c r="W332" s="20"/>
      <c r="X332" s="20"/>
      <c r="Y332" s="20"/>
      <c r="Z332" s="20"/>
      <c r="AA332" s="20"/>
      <c r="AB332" s="20"/>
    </row>
    <row r="333" spans="1:28" ht="15">
      <c r="A333" s="65"/>
      <c r="B333" s="65"/>
      <c r="C333" s="13"/>
      <c r="D333" s="6" t="s">
        <v>68</v>
      </c>
      <c r="E333" s="1">
        <f t="shared" si="186"/>
        <v>640562.3</v>
      </c>
      <c r="F333" s="1">
        <f t="shared" si="187"/>
        <v>262868.3</v>
      </c>
      <c r="G333" s="1">
        <f t="shared" si="185"/>
        <v>338831</v>
      </c>
      <c r="H333" s="1">
        <f>H309+H321</f>
        <v>133995</v>
      </c>
      <c r="I333" s="1">
        <f t="shared" si="185"/>
        <v>0</v>
      </c>
      <c r="J333" s="1">
        <f t="shared" si="185"/>
        <v>0</v>
      </c>
      <c r="K333" s="1">
        <f t="shared" si="185"/>
        <v>280490.5</v>
      </c>
      <c r="L333" s="1">
        <f t="shared" si="185"/>
        <v>107632.5</v>
      </c>
      <c r="M333" s="1">
        <f t="shared" si="185"/>
        <v>21240.8</v>
      </c>
      <c r="N333" s="1">
        <f t="shared" si="185"/>
        <v>21240.8</v>
      </c>
      <c r="O333" s="53"/>
      <c r="P333" s="54"/>
      <c r="Q333" s="8">
        <f aca="true" t="shared" si="188" ref="Q333:R337">G333+K333+I333</f>
        <v>619321.5</v>
      </c>
      <c r="R333" s="8">
        <f t="shared" si="188"/>
        <v>241627.5</v>
      </c>
      <c r="S333" s="20"/>
      <c r="T333" s="20"/>
      <c r="U333" s="20"/>
      <c r="V333" s="20"/>
      <c r="W333" s="20"/>
      <c r="X333" s="20"/>
      <c r="Y333" s="20"/>
      <c r="Z333" s="20"/>
      <c r="AA333" s="20"/>
      <c r="AB333" s="20"/>
    </row>
    <row r="334" spans="1:28" ht="15">
      <c r="A334" s="65"/>
      <c r="B334" s="65"/>
      <c r="C334" s="13"/>
      <c r="D334" s="6" t="s">
        <v>69</v>
      </c>
      <c r="E334" s="1">
        <f t="shared" si="186"/>
        <v>617245</v>
      </c>
      <c r="F334" s="1">
        <f t="shared" si="187"/>
        <v>133995</v>
      </c>
      <c r="G334" s="1">
        <f t="shared" si="185"/>
        <v>337939.2</v>
      </c>
      <c r="H334" s="1">
        <f t="shared" si="185"/>
        <v>133995</v>
      </c>
      <c r="I334" s="1">
        <f t="shared" si="185"/>
        <v>0</v>
      </c>
      <c r="J334" s="1">
        <f t="shared" si="185"/>
        <v>0</v>
      </c>
      <c r="K334" s="1">
        <f t="shared" si="185"/>
        <v>279305.8</v>
      </c>
      <c r="L334" s="1">
        <f t="shared" si="185"/>
        <v>0</v>
      </c>
      <c r="M334" s="1">
        <f t="shared" si="185"/>
        <v>0</v>
      </c>
      <c r="N334" s="1">
        <f t="shared" si="185"/>
        <v>0</v>
      </c>
      <c r="O334" s="53"/>
      <c r="P334" s="54"/>
      <c r="Q334" s="8">
        <f t="shared" si="188"/>
        <v>617245</v>
      </c>
      <c r="R334" s="8">
        <f t="shared" si="188"/>
        <v>133995</v>
      </c>
      <c r="S334" s="20"/>
      <c r="T334" s="20"/>
      <c r="U334" s="20"/>
      <c r="V334" s="20"/>
      <c r="W334" s="20"/>
      <c r="X334" s="20"/>
      <c r="Y334" s="20"/>
      <c r="Z334" s="20"/>
      <c r="AA334" s="20"/>
      <c r="AB334" s="20"/>
    </row>
    <row r="335" spans="1:28" ht="15">
      <c r="A335" s="65"/>
      <c r="B335" s="65"/>
      <c r="C335" s="13"/>
      <c r="D335" s="6" t="s">
        <v>70</v>
      </c>
      <c r="E335" s="1">
        <f t="shared" si="186"/>
        <v>626588.2</v>
      </c>
      <c r="F335" s="1">
        <f t="shared" si="187"/>
        <v>0</v>
      </c>
      <c r="G335" s="1">
        <f t="shared" si="185"/>
        <v>347282.39999999997</v>
      </c>
      <c r="H335" s="1">
        <f t="shared" si="185"/>
        <v>0</v>
      </c>
      <c r="I335" s="1">
        <f t="shared" si="185"/>
        <v>0</v>
      </c>
      <c r="J335" s="1">
        <f t="shared" si="185"/>
        <v>0</v>
      </c>
      <c r="K335" s="1">
        <f t="shared" si="185"/>
        <v>279305.8</v>
      </c>
      <c r="L335" s="1">
        <f t="shared" si="185"/>
        <v>0</v>
      </c>
      <c r="M335" s="1">
        <f t="shared" si="185"/>
        <v>0</v>
      </c>
      <c r="N335" s="1">
        <f t="shared" si="185"/>
        <v>0</v>
      </c>
      <c r="O335" s="53"/>
      <c r="P335" s="54"/>
      <c r="Q335" s="8">
        <f t="shared" si="188"/>
        <v>626588.2</v>
      </c>
      <c r="R335" s="8">
        <f t="shared" si="188"/>
        <v>0</v>
      </c>
      <c r="S335" s="20"/>
      <c r="T335" s="20"/>
      <c r="U335" s="20"/>
      <c r="V335" s="20"/>
      <c r="W335" s="20"/>
      <c r="X335" s="20"/>
      <c r="Y335" s="20"/>
      <c r="Z335" s="20"/>
      <c r="AA335" s="20"/>
      <c r="AB335" s="20"/>
    </row>
    <row r="336" spans="1:28" ht="15">
      <c r="A336" s="65"/>
      <c r="B336" s="65"/>
      <c r="C336" s="13"/>
      <c r="D336" s="6" t="s">
        <v>78</v>
      </c>
      <c r="E336" s="1">
        <f t="shared" si="186"/>
        <v>626588.2</v>
      </c>
      <c r="F336" s="1">
        <f t="shared" si="187"/>
        <v>0</v>
      </c>
      <c r="G336" s="1">
        <f t="shared" si="185"/>
        <v>347282.39999999997</v>
      </c>
      <c r="H336" s="1">
        <f t="shared" si="185"/>
        <v>0</v>
      </c>
      <c r="I336" s="1">
        <f t="shared" si="185"/>
        <v>0</v>
      </c>
      <c r="J336" s="1">
        <f t="shared" si="185"/>
        <v>0</v>
      </c>
      <c r="K336" s="1">
        <f t="shared" si="185"/>
        <v>279305.8</v>
      </c>
      <c r="L336" s="1">
        <f t="shared" si="185"/>
        <v>0</v>
      </c>
      <c r="M336" s="1">
        <f t="shared" si="185"/>
        <v>0</v>
      </c>
      <c r="N336" s="1">
        <f t="shared" si="185"/>
        <v>0</v>
      </c>
      <c r="O336" s="53"/>
      <c r="P336" s="54"/>
      <c r="Q336" s="8">
        <f t="shared" si="188"/>
        <v>626588.2</v>
      </c>
      <c r="R336" s="8">
        <f t="shared" si="188"/>
        <v>0</v>
      </c>
      <c r="S336" s="20"/>
      <c r="T336" s="20"/>
      <c r="U336" s="20"/>
      <c r="V336" s="20"/>
      <c r="W336" s="20"/>
      <c r="X336" s="20"/>
      <c r="Y336" s="20"/>
      <c r="Z336" s="20"/>
      <c r="AA336" s="20"/>
      <c r="AB336" s="20"/>
    </row>
    <row r="337" spans="1:28" ht="15">
      <c r="A337" s="65"/>
      <c r="B337" s="65"/>
      <c r="C337" s="13"/>
      <c r="D337" s="6" t="s">
        <v>79</v>
      </c>
      <c r="E337" s="1">
        <f t="shared" si="186"/>
        <v>626588.2</v>
      </c>
      <c r="F337" s="1">
        <f t="shared" si="187"/>
        <v>0</v>
      </c>
      <c r="G337" s="1">
        <f t="shared" si="185"/>
        <v>347282.39999999997</v>
      </c>
      <c r="H337" s="1">
        <f t="shared" si="185"/>
        <v>0</v>
      </c>
      <c r="I337" s="1">
        <f t="shared" si="185"/>
        <v>0</v>
      </c>
      <c r="J337" s="1">
        <f t="shared" si="185"/>
        <v>0</v>
      </c>
      <c r="K337" s="1">
        <f t="shared" si="185"/>
        <v>279305.8</v>
      </c>
      <c r="L337" s="1">
        <f t="shared" si="185"/>
        <v>0</v>
      </c>
      <c r="M337" s="1">
        <f t="shared" si="185"/>
        <v>0</v>
      </c>
      <c r="N337" s="1">
        <f t="shared" si="185"/>
        <v>0</v>
      </c>
      <c r="O337" s="53"/>
      <c r="P337" s="54"/>
      <c r="Q337" s="8">
        <f t="shared" si="188"/>
        <v>626588.2</v>
      </c>
      <c r="R337" s="8">
        <f t="shared" si="188"/>
        <v>0</v>
      </c>
      <c r="S337" s="20"/>
      <c r="T337" s="20"/>
      <c r="U337" s="20"/>
      <c r="V337" s="20"/>
      <c r="W337" s="20"/>
      <c r="X337" s="20"/>
      <c r="Y337" s="20"/>
      <c r="Z337" s="20"/>
      <c r="AA337" s="20"/>
      <c r="AB337" s="20"/>
    </row>
    <row r="338" spans="1:28" ht="15">
      <c r="A338" s="65"/>
      <c r="B338" s="65"/>
      <c r="C338" s="13"/>
      <c r="D338" s="6" t="s">
        <v>80</v>
      </c>
      <c r="E338" s="1">
        <f t="shared" si="186"/>
        <v>626588.2</v>
      </c>
      <c r="F338" s="1">
        <f t="shared" si="187"/>
        <v>0</v>
      </c>
      <c r="G338" s="1">
        <f t="shared" si="185"/>
        <v>347282.39999999997</v>
      </c>
      <c r="H338" s="1">
        <f t="shared" si="185"/>
        <v>0</v>
      </c>
      <c r="I338" s="1">
        <f t="shared" si="185"/>
        <v>0</v>
      </c>
      <c r="J338" s="1">
        <f t="shared" si="185"/>
        <v>0</v>
      </c>
      <c r="K338" s="1">
        <f t="shared" si="185"/>
        <v>279305.8</v>
      </c>
      <c r="L338" s="1">
        <f t="shared" si="185"/>
        <v>0</v>
      </c>
      <c r="M338" s="1">
        <f t="shared" si="185"/>
        <v>0</v>
      </c>
      <c r="N338" s="1">
        <f t="shared" si="185"/>
        <v>0</v>
      </c>
      <c r="O338" s="53"/>
      <c r="P338" s="54"/>
      <c r="Q338" s="8">
        <f aca="true" t="shared" si="189" ref="Q338:R382">G338+K338+I338</f>
        <v>626588.2</v>
      </c>
      <c r="R338" s="8">
        <f t="shared" si="189"/>
        <v>0</v>
      </c>
      <c r="S338" s="20"/>
      <c r="T338" s="20"/>
      <c r="U338" s="20"/>
      <c r="V338" s="20"/>
      <c r="W338" s="20"/>
      <c r="X338" s="20"/>
      <c r="Y338" s="20"/>
      <c r="Z338" s="20"/>
      <c r="AA338" s="20"/>
      <c r="AB338" s="20"/>
    </row>
    <row r="339" spans="1:28" ht="15">
      <c r="A339" s="65"/>
      <c r="B339" s="65"/>
      <c r="C339" s="13"/>
      <c r="D339" s="6" t="s">
        <v>81</v>
      </c>
      <c r="E339" s="1">
        <f t="shared" si="186"/>
        <v>626588.2</v>
      </c>
      <c r="F339" s="1">
        <f t="shared" si="187"/>
        <v>0</v>
      </c>
      <c r="G339" s="1">
        <f t="shared" si="185"/>
        <v>347282.39999999997</v>
      </c>
      <c r="H339" s="1">
        <f t="shared" si="185"/>
        <v>0</v>
      </c>
      <c r="I339" s="1">
        <f t="shared" si="185"/>
        <v>0</v>
      </c>
      <c r="J339" s="1">
        <f t="shared" si="185"/>
        <v>0</v>
      </c>
      <c r="K339" s="1">
        <f t="shared" si="185"/>
        <v>279305.8</v>
      </c>
      <c r="L339" s="1">
        <f t="shared" si="185"/>
        <v>0</v>
      </c>
      <c r="M339" s="1">
        <f t="shared" si="185"/>
        <v>0</v>
      </c>
      <c r="N339" s="1">
        <f t="shared" si="185"/>
        <v>0</v>
      </c>
      <c r="O339" s="53"/>
      <c r="P339" s="54"/>
      <c r="Q339" s="8">
        <f t="shared" si="189"/>
        <v>626588.2</v>
      </c>
      <c r="R339" s="8">
        <f t="shared" si="189"/>
        <v>0</v>
      </c>
      <c r="S339" s="20"/>
      <c r="T339" s="20"/>
      <c r="U339" s="20"/>
      <c r="V339" s="20"/>
      <c r="W339" s="20"/>
      <c r="X339" s="20"/>
      <c r="Y339" s="20"/>
      <c r="Z339" s="20"/>
      <c r="AA339" s="20"/>
      <c r="AB339" s="20"/>
    </row>
    <row r="340" spans="1:28" ht="15">
      <c r="A340" s="66"/>
      <c r="B340" s="66"/>
      <c r="C340" s="14"/>
      <c r="D340" s="6" t="s">
        <v>82</v>
      </c>
      <c r="E340" s="1">
        <f t="shared" si="186"/>
        <v>626588.2</v>
      </c>
      <c r="F340" s="1">
        <f t="shared" si="187"/>
        <v>0</v>
      </c>
      <c r="G340" s="1">
        <f t="shared" si="185"/>
        <v>347282.39999999997</v>
      </c>
      <c r="H340" s="1">
        <f t="shared" si="185"/>
        <v>0</v>
      </c>
      <c r="I340" s="1">
        <f t="shared" si="185"/>
        <v>0</v>
      </c>
      <c r="J340" s="1">
        <f t="shared" si="185"/>
        <v>0</v>
      </c>
      <c r="K340" s="1">
        <f t="shared" si="185"/>
        <v>279305.8</v>
      </c>
      <c r="L340" s="1">
        <f t="shared" si="185"/>
        <v>0</v>
      </c>
      <c r="M340" s="1">
        <f t="shared" si="185"/>
        <v>0</v>
      </c>
      <c r="N340" s="1">
        <f t="shared" si="185"/>
        <v>0</v>
      </c>
      <c r="O340" s="55"/>
      <c r="P340" s="56"/>
      <c r="Q340" s="8">
        <f t="shared" si="189"/>
        <v>626588.2</v>
      </c>
      <c r="R340" s="8">
        <f t="shared" si="189"/>
        <v>0</v>
      </c>
      <c r="S340" s="20"/>
      <c r="T340" s="20"/>
      <c r="U340" s="20"/>
      <c r="V340" s="20"/>
      <c r="W340" s="20"/>
      <c r="X340" s="20"/>
      <c r="Y340" s="20"/>
      <c r="Z340" s="20"/>
      <c r="AA340" s="20"/>
      <c r="AB340" s="20"/>
    </row>
    <row r="341" spans="1:28" ht="30.75" customHeight="1">
      <c r="A341" s="29" t="s">
        <v>105</v>
      </c>
      <c r="B341" s="67" t="s">
        <v>106</v>
      </c>
      <c r="C341" s="40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1"/>
      <c r="O341" s="48"/>
      <c r="P341" s="48"/>
      <c r="Q341" s="8"/>
      <c r="R341" s="8"/>
      <c r="S341" s="20"/>
      <c r="T341" s="20"/>
      <c r="U341" s="20"/>
      <c r="V341" s="20"/>
      <c r="W341" s="20"/>
      <c r="X341" s="20"/>
      <c r="Y341" s="20"/>
      <c r="Z341" s="20"/>
      <c r="AA341" s="20"/>
      <c r="AB341" s="20"/>
    </row>
    <row r="342" spans="1:18" ht="15">
      <c r="A342" s="28"/>
      <c r="B342" s="67" t="s">
        <v>90</v>
      </c>
      <c r="C342" s="40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1"/>
      <c r="O342" s="70"/>
      <c r="P342" s="71"/>
      <c r="Q342" s="8">
        <f t="shared" si="189"/>
        <v>0</v>
      </c>
      <c r="R342" s="8">
        <f t="shared" si="189"/>
        <v>0</v>
      </c>
    </row>
    <row r="343" spans="1:28" ht="15">
      <c r="A343" s="61" t="s">
        <v>91</v>
      </c>
      <c r="B343" s="64" t="s">
        <v>102</v>
      </c>
      <c r="C343" s="12"/>
      <c r="D343" s="6" t="s">
        <v>11</v>
      </c>
      <c r="E343" s="81">
        <f>G343+I343+K343</f>
        <v>21090691.265</v>
      </c>
      <c r="F343" s="81">
        <f>H343+J343+L343</f>
        <v>8047.5</v>
      </c>
      <c r="G343" s="81">
        <f aca="true" t="shared" si="190" ref="G343:L343">SUM(G344:G354)</f>
        <v>1064932.6600000001</v>
      </c>
      <c r="H343" s="81">
        <f t="shared" si="190"/>
        <v>8047.5</v>
      </c>
      <c r="I343" s="81">
        <f t="shared" si="190"/>
        <v>0</v>
      </c>
      <c r="J343" s="81">
        <f t="shared" si="190"/>
        <v>0</v>
      </c>
      <c r="K343" s="81">
        <f t="shared" si="190"/>
        <v>20025758.605</v>
      </c>
      <c r="L343" s="81">
        <f t="shared" si="190"/>
        <v>0</v>
      </c>
      <c r="M343" s="81">
        <f>SUM(M344:M354)</f>
        <v>0</v>
      </c>
      <c r="N343" s="81">
        <f>SUM(N344:N354)</f>
        <v>0</v>
      </c>
      <c r="O343" s="51" t="s">
        <v>12</v>
      </c>
      <c r="P343" s="52"/>
      <c r="Q343" s="8">
        <f t="shared" si="189"/>
        <v>21090691.265</v>
      </c>
      <c r="R343" s="8">
        <f t="shared" si="189"/>
        <v>8047.5</v>
      </c>
      <c r="S343" s="20"/>
      <c r="T343" s="20"/>
      <c r="U343" s="20"/>
      <c r="V343" s="20"/>
      <c r="W343" s="20"/>
      <c r="X343" s="20"/>
      <c r="Y343" s="20"/>
      <c r="Z343" s="20"/>
      <c r="AA343" s="20"/>
      <c r="AB343" s="20"/>
    </row>
    <row r="344" spans="1:28" ht="15">
      <c r="A344" s="62"/>
      <c r="B344" s="65"/>
      <c r="C344" s="13"/>
      <c r="D344" s="6" t="s">
        <v>13</v>
      </c>
      <c r="E344" s="7">
        <f aca="true" t="shared" si="191" ref="E344:E354">G344+I344+K344</f>
        <v>0</v>
      </c>
      <c r="F344" s="7">
        <f aca="true" t="shared" si="192" ref="F344:F354">H344+J344+L344</f>
        <v>0</v>
      </c>
      <c r="G344" s="1">
        <v>0</v>
      </c>
      <c r="H344" s="1">
        <v>0</v>
      </c>
      <c r="I344" s="1">
        <v>0</v>
      </c>
      <c r="J344" s="1">
        <v>0</v>
      </c>
      <c r="K344" s="1">
        <v>0</v>
      </c>
      <c r="L344" s="1">
        <v>0</v>
      </c>
      <c r="M344" s="1">
        <v>0</v>
      </c>
      <c r="N344" s="1">
        <v>0</v>
      </c>
      <c r="O344" s="53"/>
      <c r="P344" s="54"/>
      <c r="Q344" s="8">
        <f>G344+K344+I344</f>
        <v>0</v>
      </c>
      <c r="R344" s="8">
        <f>H344+L344+J344</f>
        <v>0</v>
      </c>
      <c r="S344" s="20"/>
      <c r="T344" s="20"/>
      <c r="U344" s="20"/>
      <c r="V344" s="20"/>
      <c r="W344" s="20"/>
      <c r="X344" s="20"/>
      <c r="Y344" s="20"/>
      <c r="Z344" s="20"/>
      <c r="AA344" s="20"/>
      <c r="AB344" s="20"/>
    </row>
    <row r="345" spans="1:28" ht="15">
      <c r="A345" s="62"/>
      <c r="B345" s="65"/>
      <c r="C345" s="13"/>
      <c r="D345" s="6" t="s">
        <v>14</v>
      </c>
      <c r="E345" s="7">
        <f t="shared" si="191"/>
        <v>1750</v>
      </c>
      <c r="F345" s="7">
        <f t="shared" si="192"/>
        <v>0</v>
      </c>
      <c r="G345" s="1">
        <v>1750</v>
      </c>
      <c r="H345" s="1">
        <v>0</v>
      </c>
      <c r="I345" s="1">
        <v>0</v>
      </c>
      <c r="J345" s="1">
        <v>0</v>
      </c>
      <c r="K345" s="1">
        <v>0</v>
      </c>
      <c r="L345" s="1">
        <v>0</v>
      </c>
      <c r="M345" s="1">
        <v>0</v>
      </c>
      <c r="N345" s="1">
        <v>0</v>
      </c>
      <c r="O345" s="53"/>
      <c r="P345" s="54"/>
      <c r="Q345" s="8">
        <f t="shared" si="189"/>
        <v>1750</v>
      </c>
      <c r="R345" s="8">
        <f t="shared" si="189"/>
        <v>0</v>
      </c>
      <c r="S345" s="20"/>
      <c r="T345" s="20"/>
      <c r="U345" s="20"/>
      <c r="V345" s="20"/>
      <c r="W345" s="20"/>
      <c r="X345" s="20"/>
      <c r="Y345" s="20"/>
      <c r="Z345" s="20"/>
      <c r="AA345" s="20"/>
      <c r="AB345" s="20"/>
    </row>
    <row r="346" spans="1:28" ht="15">
      <c r="A346" s="62"/>
      <c r="B346" s="65"/>
      <c r="C346" s="13"/>
      <c r="D346" s="6" t="s">
        <v>15</v>
      </c>
      <c r="E346" s="81">
        <f t="shared" si="191"/>
        <v>1378820.7</v>
      </c>
      <c r="F346" s="81">
        <f t="shared" si="192"/>
        <v>8047.5</v>
      </c>
      <c r="G346" s="82">
        <v>8750</v>
      </c>
      <c r="H346" s="82">
        <v>8047.5</v>
      </c>
      <c r="I346" s="82">
        <v>0</v>
      </c>
      <c r="J346" s="82">
        <v>0</v>
      </c>
      <c r="K346" s="82">
        <v>1370070.7</v>
      </c>
      <c r="L346" s="82">
        <v>0</v>
      </c>
      <c r="M346" s="82">
        <v>0</v>
      </c>
      <c r="N346" s="82">
        <v>0</v>
      </c>
      <c r="O346" s="53"/>
      <c r="P346" s="54"/>
      <c r="Q346" s="8">
        <f t="shared" si="189"/>
        <v>1378820.7</v>
      </c>
      <c r="R346" s="8">
        <f t="shared" si="189"/>
        <v>8047.5</v>
      </c>
      <c r="S346" s="20"/>
      <c r="T346" s="20"/>
      <c r="U346" s="20"/>
      <c r="V346" s="20"/>
      <c r="W346" s="20"/>
      <c r="X346" s="20"/>
      <c r="Y346" s="20"/>
      <c r="Z346" s="20"/>
      <c r="AA346" s="20"/>
      <c r="AB346" s="20"/>
    </row>
    <row r="347" spans="1:28" ht="15">
      <c r="A347" s="62"/>
      <c r="B347" s="65"/>
      <c r="C347" s="13"/>
      <c r="D347" s="6" t="s">
        <v>68</v>
      </c>
      <c r="E347" s="7">
        <f t="shared" si="191"/>
        <v>1860280.9000000001</v>
      </c>
      <c r="F347" s="7">
        <f t="shared" si="192"/>
        <v>0</v>
      </c>
      <c r="G347" s="1">
        <v>122913.1</v>
      </c>
      <c r="H347" s="1">
        <v>0</v>
      </c>
      <c r="I347" s="1">
        <v>0</v>
      </c>
      <c r="J347" s="1">
        <v>0</v>
      </c>
      <c r="K347" s="1">
        <v>1737367.8</v>
      </c>
      <c r="L347" s="1">
        <v>0</v>
      </c>
      <c r="M347" s="1">
        <v>0</v>
      </c>
      <c r="N347" s="1">
        <v>0</v>
      </c>
      <c r="O347" s="53"/>
      <c r="P347" s="54"/>
      <c r="Q347" s="8">
        <f t="shared" si="189"/>
        <v>1860280.9000000001</v>
      </c>
      <c r="R347" s="8">
        <f t="shared" si="189"/>
        <v>0</v>
      </c>
      <c r="S347" s="20"/>
      <c r="T347" s="20"/>
      <c r="U347" s="20"/>
      <c r="V347" s="20"/>
      <c r="W347" s="20"/>
      <c r="X347" s="20"/>
      <c r="Y347" s="20"/>
      <c r="Z347" s="20"/>
      <c r="AA347" s="20"/>
      <c r="AB347" s="20"/>
    </row>
    <row r="348" spans="1:28" ht="15">
      <c r="A348" s="62"/>
      <c r="B348" s="65"/>
      <c r="C348" s="13"/>
      <c r="D348" s="6" t="s">
        <v>69</v>
      </c>
      <c r="E348" s="7">
        <f t="shared" si="191"/>
        <v>1250746.34</v>
      </c>
      <c r="F348" s="7">
        <f t="shared" si="192"/>
        <v>0</v>
      </c>
      <c r="G348" s="1">
        <v>121341.01999999999</v>
      </c>
      <c r="H348" s="1">
        <v>0</v>
      </c>
      <c r="I348" s="1">
        <v>0</v>
      </c>
      <c r="J348" s="1">
        <v>0</v>
      </c>
      <c r="K348" s="1">
        <v>1129405.32</v>
      </c>
      <c r="L348" s="1">
        <v>0</v>
      </c>
      <c r="M348" s="1">
        <v>0</v>
      </c>
      <c r="N348" s="1">
        <v>0</v>
      </c>
      <c r="O348" s="53"/>
      <c r="P348" s="54"/>
      <c r="Q348" s="8">
        <f t="shared" si="189"/>
        <v>1250746.34</v>
      </c>
      <c r="R348" s="8">
        <f t="shared" si="189"/>
        <v>0</v>
      </c>
      <c r="S348" s="20"/>
      <c r="T348" s="20"/>
      <c r="U348" s="20"/>
      <c r="V348" s="20"/>
      <c r="W348" s="20"/>
      <c r="X348" s="20"/>
      <c r="Y348" s="20"/>
      <c r="Z348" s="20"/>
      <c r="AA348" s="20"/>
      <c r="AB348" s="20"/>
    </row>
    <row r="349" spans="1:28" ht="15">
      <c r="A349" s="62"/>
      <c r="B349" s="65"/>
      <c r="C349" s="13"/>
      <c r="D349" s="6" t="s">
        <v>70</v>
      </c>
      <c r="E349" s="7">
        <f t="shared" si="191"/>
        <v>1324419.9200000002</v>
      </c>
      <c r="F349" s="7">
        <f t="shared" si="192"/>
        <v>0</v>
      </c>
      <c r="G349" s="1">
        <v>132896.84000000003</v>
      </c>
      <c r="H349" s="1">
        <v>0</v>
      </c>
      <c r="I349" s="1">
        <v>0</v>
      </c>
      <c r="J349" s="1">
        <v>0</v>
      </c>
      <c r="K349" s="1">
        <v>1191523.08</v>
      </c>
      <c r="L349" s="1">
        <v>0</v>
      </c>
      <c r="M349" s="1">
        <v>0</v>
      </c>
      <c r="N349" s="1">
        <v>0</v>
      </c>
      <c r="O349" s="53"/>
      <c r="P349" s="54"/>
      <c r="Q349" s="8">
        <f t="shared" si="189"/>
        <v>1324419.9200000002</v>
      </c>
      <c r="R349" s="8">
        <f t="shared" si="189"/>
        <v>0</v>
      </c>
      <c r="S349" s="20"/>
      <c r="T349" s="20"/>
      <c r="U349" s="20"/>
      <c r="V349" s="20"/>
      <c r="W349" s="20"/>
      <c r="X349" s="20"/>
      <c r="Y349" s="20"/>
      <c r="Z349" s="20"/>
      <c r="AA349" s="20"/>
      <c r="AB349" s="20"/>
    </row>
    <row r="350" spans="1:28" ht="15">
      <c r="A350" s="62"/>
      <c r="B350" s="65"/>
      <c r="C350" s="13"/>
      <c r="D350" s="6" t="s">
        <v>78</v>
      </c>
      <c r="E350" s="7">
        <f t="shared" si="191"/>
        <v>1677499.065</v>
      </c>
      <c r="F350" s="7">
        <f t="shared" si="192"/>
        <v>0</v>
      </c>
      <c r="G350" s="1">
        <v>152008.96</v>
      </c>
      <c r="H350" s="1">
        <v>0</v>
      </c>
      <c r="I350" s="1">
        <v>0</v>
      </c>
      <c r="J350" s="1">
        <v>0</v>
      </c>
      <c r="K350" s="1">
        <v>1525490.105</v>
      </c>
      <c r="L350" s="1">
        <v>0</v>
      </c>
      <c r="M350" s="1">
        <v>0</v>
      </c>
      <c r="N350" s="1">
        <v>0</v>
      </c>
      <c r="O350" s="53"/>
      <c r="P350" s="54"/>
      <c r="Q350" s="8">
        <f t="shared" si="189"/>
        <v>1677499.065</v>
      </c>
      <c r="R350" s="8">
        <f t="shared" si="189"/>
        <v>0</v>
      </c>
      <c r="S350" s="20"/>
      <c r="T350" s="20"/>
      <c r="U350" s="20"/>
      <c r="V350" s="20"/>
      <c r="W350" s="20"/>
      <c r="X350" s="20"/>
      <c r="Y350" s="20"/>
      <c r="Z350" s="20"/>
      <c r="AA350" s="20"/>
      <c r="AB350" s="20"/>
    </row>
    <row r="351" spans="1:28" ht="15">
      <c r="A351" s="62"/>
      <c r="B351" s="65"/>
      <c r="C351" s="13"/>
      <c r="D351" s="6" t="s">
        <v>79</v>
      </c>
      <c r="E351" s="7">
        <f t="shared" si="191"/>
        <v>2497122.6</v>
      </c>
      <c r="F351" s="7">
        <f t="shared" si="192"/>
        <v>0</v>
      </c>
      <c r="G351" s="1">
        <v>10501</v>
      </c>
      <c r="H351" s="1">
        <v>0</v>
      </c>
      <c r="I351" s="1">
        <v>0</v>
      </c>
      <c r="J351" s="1">
        <v>0</v>
      </c>
      <c r="K351" s="1">
        <v>2486621.6</v>
      </c>
      <c r="L351" s="1">
        <v>0</v>
      </c>
      <c r="M351" s="1">
        <v>0</v>
      </c>
      <c r="N351" s="1">
        <v>0</v>
      </c>
      <c r="O351" s="53"/>
      <c r="P351" s="54"/>
      <c r="Q351" s="8">
        <f t="shared" si="189"/>
        <v>2497122.6</v>
      </c>
      <c r="R351" s="8">
        <f t="shared" si="189"/>
        <v>0</v>
      </c>
      <c r="S351" s="20"/>
      <c r="T351" s="20"/>
      <c r="U351" s="20"/>
      <c r="V351" s="20"/>
      <c r="W351" s="20"/>
      <c r="X351" s="20"/>
      <c r="Y351" s="20"/>
      <c r="Z351" s="20"/>
      <c r="AA351" s="20"/>
      <c r="AB351" s="20"/>
    </row>
    <row r="352" spans="1:28" ht="15">
      <c r="A352" s="62"/>
      <c r="B352" s="65"/>
      <c r="C352" s="13"/>
      <c r="D352" s="6" t="s">
        <v>80</v>
      </c>
      <c r="E352" s="7">
        <f t="shared" si="191"/>
        <v>3352105.1000000006</v>
      </c>
      <c r="F352" s="7">
        <f t="shared" si="192"/>
        <v>0</v>
      </c>
      <c r="G352" s="1">
        <v>145745.7</v>
      </c>
      <c r="H352" s="1">
        <v>0</v>
      </c>
      <c r="I352" s="1">
        <v>0</v>
      </c>
      <c r="J352" s="1">
        <v>0</v>
      </c>
      <c r="K352" s="1">
        <v>3206359.4000000004</v>
      </c>
      <c r="L352" s="1">
        <v>0</v>
      </c>
      <c r="M352" s="1">
        <v>0</v>
      </c>
      <c r="N352" s="1">
        <v>0</v>
      </c>
      <c r="O352" s="53"/>
      <c r="P352" s="54"/>
      <c r="Q352" s="8">
        <f t="shared" si="189"/>
        <v>3352105.1000000006</v>
      </c>
      <c r="R352" s="8">
        <f t="shared" si="189"/>
        <v>0</v>
      </c>
      <c r="S352" s="20"/>
      <c r="T352" s="20"/>
      <c r="U352" s="20"/>
      <c r="V352" s="20"/>
      <c r="W352" s="20"/>
      <c r="X352" s="20"/>
      <c r="Y352" s="20"/>
      <c r="Z352" s="20"/>
      <c r="AA352" s="20"/>
      <c r="AB352" s="20"/>
    </row>
    <row r="353" spans="1:28" ht="15">
      <c r="A353" s="62"/>
      <c r="B353" s="65"/>
      <c r="C353" s="13"/>
      <c r="D353" s="6" t="s">
        <v>81</v>
      </c>
      <c r="E353" s="7">
        <f t="shared" si="191"/>
        <v>4643539.919999999</v>
      </c>
      <c r="F353" s="7">
        <f t="shared" si="192"/>
        <v>0</v>
      </c>
      <c r="G353" s="1">
        <v>184513.52</v>
      </c>
      <c r="H353" s="1">
        <v>0</v>
      </c>
      <c r="I353" s="1">
        <v>0</v>
      </c>
      <c r="J353" s="1">
        <v>0</v>
      </c>
      <c r="K353" s="1">
        <v>4459026.399999999</v>
      </c>
      <c r="L353" s="1">
        <v>0</v>
      </c>
      <c r="M353" s="1">
        <v>0</v>
      </c>
      <c r="N353" s="1">
        <v>0</v>
      </c>
      <c r="O353" s="53"/>
      <c r="P353" s="54"/>
      <c r="Q353" s="8">
        <f t="shared" si="189"/>
        <v>4643539.919999999</v>
      </c>
      <c r="R353" s="8">
        <f t="shared" si="189"/>
        <v>0</v>
      </c>
      <c r="S353" s="20"/>
      <c r="T353" s="20"/>
      <c r="U353" s="20"/>
      <c r="V353" s="20"/>
      <c r="W353" s="20"/>
      <c r="X353" s="20"/>
      <c r="Y353" s="20"/>
      <c r="Z353" s="20"/>
      <c r="AA353" s="20"/>
      <c r="AB353" s="20"/>
    </row>
    <row r="354" spans="1:28" ht="15">
      <c r="A354" s="63"/>
      <c r="B354" s="66"/>
      <c r="C354" s="14"/>
      <c r="D354" s="6" t="s">
        <v>82</v>
      </c>
      <c r="E354" s="7">
        <f t="shared" si="191"/>
        <v>3104406.7199999997</v>
      </c>
      <c r="F354" s="7">
        <f t="shared" si="192"/>
        <v>0</v>
      </c>
      <c r="G354" s="1">
        <v>184512.52</v>
      </c>
      <c r="H354" s="1">
        <v>0</v>
      </c>
      <c r="I354" s="1">
        <v>0</v>
      </c>
      <c r="J354" s="1">
        <v>0</v>
      </c>
      <c r="K354" s="1">
        <v>2919894.1999999997</v>
      </c>
      <c r="L354" s="1">
        <v>0</v>
      </c>
      <c r="M354" s="1">
        <v>0</v>
      </c>
      <c r="N354" s="1">
        <v>0</v>
      </c>
      <c r="O354" s="55"/>
      <c r="P354" s="56"/>
      <c r="Q354" s="8">
        <f t="shared" si="189"/>
        <v>3104406.7199999997</v>
      </c>
      <c r="R354" s="8">
        <f t="shared" si="189"/>
        <v>0</v>
      </c>
      <c r="W354" s="20"/>
      <c r="X354" s="20"/>
      <c r="Y354" s="20"/>
      <c r="Z354" s="20"/>
      <c r="AA354" s="20"/>
      <c r="AB354" s="20"/>
    </row>
    <row r="355" spans="1:28" ht="15">
      <c r="A355" s="61" t="s">
        <v>92</v>
      </c>
      <c r="B355" s="64" t="s">
        <v>94</v>
      </c>
      <c r="C355" s="12"/>
      <c r="D355" s="6" t="s">
        <v>11</v>
      </c>
      <c r="E355" s="7">
        <f>SUM(E356:E366)</f>
        <v>2568224.5</v>
      </c>
      <c r="F355" s="7">
        <f aca="true" t="shared" si="193" ref="F355:N355">SUM(F356:F366)</f>
        <v>0</v>
      </c>
      <c r="G355" s="7">
        <f>SUM(G356:G366)</f>
        <v>2568224.5</v>
      </c>
      <c r="H355" s="7">
        <f t="shared" si="193"/>
        <v>0</v>
      </c>
      <c r="I355" s="7">
        <f t="shared" si="193"/>
        <v>0</v>
      </c>
      <c r="J355" s="7">
        <f t="shared" si="193"/>
        <v>0</v>
      </c>
      <c r="K355" s="7">
        <f t="shared" si="193"/>
        <v>0</v>
      </c>
      <c r="L355" s="7">
        <f t="shared" si="193"/>
        <v>0</v>
      </c>
      <c r="M355" s="7">
        <v>0</v>
      </c>
      <c r="N355" s="7">
        <f t="shared" si="193"/>
        <v>0</v>
      </c>
      <c r="O355" s="51" t="s">
        <v>12</v>
      </c>
      <c r="P355" s="52"/>
      <c r="Q355" s="8">
        <f t="shared" si="189"/>
        <v>2568224.5</v>
      </c>
      <c r="R355" s="8">
        <f t="shared" si="189"/>
        <v>0</v>
      </c>
      <c r="S355" s="20"/>
      <c r="T355" s="20"/>
      <c r="U355" s="20"/>
      <c r="V355" s="20"/>
      <c r="W355" s="20"/>
      <c r="X355" s="20"/>
      <c r="Y355" s="20"/>
      <c r="Z355" s="20"/>
      <c r="AA355" s="20"/>
      <c r="AB355" s="20"/>
    </row>
    <row r="356" spans="1:18" ht="15">
      <c r="A356" s="62"/>
      <c r="B356" s="65"/>
      <c r="C356" s="13"/>
      <c r="D356" s="6" t="s">
        <v>13</v>
      </c>
      <c r="E356" s="7">
        <f>G356+I356+K356+M356</f>
        <v>0</v>
      </c>
      <c r="F356" s="7">
        <f>H356+J356+L356+N356</f>
        <v>0</v>
      </c>
      <c r="G356" s="1">
        <v>0</v>
      </c>
      <c r="H356" s="1">
        <v>0</v>
      </c>
      <c r="I356" s="1">
        <v>0</v>
      </c>
      <c r="J356" s="1">
        <v>0</v>
      </c>
      <c r="K356" s="1">
        <v>0</v>
      </c>
      <c r="L356" s="1">
        <v>0</v>
      </c>
      <c r="M356" s="7">
        <v>0</v>
      </c>
      <c r="N356" s="1">
        <v>0</v>
      </c>
      <c r="O356" s="53"/>
      <c r="P356" s="54"/>
      <c r="Q356" s="8">
        <f t="shared" si="189"/>
        <v>0</v>
      </c>
      <c r="R356" s="8">
        <f t="shared" si="189"/>
        <v>0</v>
      </c>
    </row>
    <row r="357" spans="1:18" ht="15">
      <c r="A357" s="62"/>
      <c r="B357" s="65"/>
      <c r="C357" s="13"/>
      <c r="D357" s="6" t="s">
        <v>14</v>
      </c>
      <c r="E357" s="7">
        <f aca="true" t="shared" si="194" ref="E357:F366">G357+I357+K357+M357</f>
        <v>0</v>
      </c>
      <c r="F357" s="7">
        <f t="shared" si="194"/>
        <v>0</v>
      </c>
      <c r="G357" s="1">
        <v>0</v>
      </c>
      <c r="H357" s="1">
        <v>0</v>
      </c>
      <c r="I357" s="1">
        <v>0</v>
      </c>
      <c r="J357" s="1">
        <v>0</v>
      </c>
      <c r="K357" s="1">
        <v>0</v>
      </c>
      <c r="L357" s="1">
        <v>0</v>
      </c>
      <c r="M357" s="7">
        <v>0</v>
      </c>
      <c r="N357" s="1">
        <v>0</v>
      </c>
      <c r="O357" s="53"/>
      <c r="P357" s="54"/>
      <c r="Q357" s="8">
        <f t="shared" si="189"/>
        <v>0</v>
      </c>
      <c r="R357" s="8">
        <f t="shared" si="189"/>
        <v>0</v>
      </c>
    </row>
    <row r="358" spans="1:18" ht="15">
      <c r="A358" s="62"/>
      <c r="B358" s="65"/>
      <c r="C358" s="13"/>
      <c r="D358" s="6" t="s">
        <v>15</v>
      </c>
      <c r="E358" s="7">
        <f t="shared" si="194"/>
        <v>30000</v>
      </c>
      <c r="F358" s="7">
        <f t="shared" si="194"/>
        <v>0</v>
      </c>
      <c r="G358" s="1">
        <v>30000</v>
      </c>
      <c r="H358" s="1">
        <v>0</v>
      </c>
      <c r="I358" s="1">
        <v>0</v>
      </c>
      <c r="J358" s="1">
        <v>0</v>
      </c>
      <c r="K358" s="1">
        <v>0</v>
      </c>
      <c r="L358" s="1">
        <v>0</v>
      </c>
      <c r="M358" s="7">
        <v>0</v>
      </c>
      <c r="N358" s="1">
        <v>0</v>
      </c>
      <c r="O358" s="53"/>
      <c r="P358" s="54"/>
      <c r="Q358" s="8">
        <f t="shared" si="189"/>
        <v>30000</v>
      </c>
      <c r="R358" s="8">
        <f t="shared" si="189"/>
        <v>0</v>
      </c>
    </row>
    <row r="359" spans="1:18" ht="15">
      <c r="A359" s="62"/>
      <c r="B359" s="65"/>
      <c r="C359" s="13"/>
      <c r="D359" s="6" t="s">
        <v>68</v>
      </c>
      <c r="E359" s="7">
        <f t="shared" si="194"/>
        <v>10000</v>
      </c>
      <c r="F359" s="7">
        <f t="shared" si="194"/>
        <v>0</v>
      </c>
      <c r="G359" s="1">
        <v>10000</v>
      </c>
      <c r="H359" s="1">
        <v>0</v>
      </c>
      <c r="I359" s="1">
        <v>0</v>
      </c>
      <c r="J359" s="1">
        <v>0</v>
      </c>
      <c r="K359" s="1">
        <v>0</v>
      </c>
      <c r="L359" s="1">
        <v>0</v>
      </c>
      <c r="M359" s="7">
        <v>0</v>
      </c>
      <c r="N359" s="1">
        <v>0</v>
      </c>
      <c r="O359" s="53"/>
      <c r="P359" s="54"/>
      <c r="Q359" s="8">
        <f t="shared" si="189"/>
        <v>10000</v>
      </c>
      <c r="R359" s="8">
        <f t="shared" si="189"/>
        <v>0</v>
      </c>
    </row>
    <row r="360" spans="1:18" ht="15">
      <c r="A360" s="62"/>
      <c r="B360" s="65"/>
      <c r="C360" s="13"/>
      <c r="D360" s="6" t="s">
        <v>69</v>
      </c>
      <c r="E360" s="7">
        <f t="shared" si="194"/>
        <v>288811.8</v>
      </c>
      <c r="F360" s="7">
        <f t="shared" si="194"/>
        <v>0</v>
      </c>
      <c r="G360" s="1">
        <v>288811.8</v>
      </c>
      <c r="H360" s="1">
        <v>0</v>
      </c>
      <c r="I360" s="1">
        <v>0</v>
      </c>
      <c r="J360" s="1">
        <v>0</v>
      </c>
      <c r="K360" s="1">
        <v>0</v>
      </c>
      <c r="L360" s="1">
        <v>0</v>
      </c>
      <c r="M360" s="7">
        <v>0</v>
      </c>
      <c r="N360" s="1">
        <v>0</v>
      </c>
      <c r="O360" s="53"/>
      <c r="P360" s="54"/>
      <c r="Q360" s="8">
        <f t="shared" si="189"/>
        <v>288811.8</v>
      </c>
      <c r="R360" s="8">
        <f t="shared" si="189"/>
        <v>0</v>
      </c>
    </row>
    <row r="361" spans="1:18" ht="15">
      <c r="A361" s="62"/>
      <c r="B361" s="65"/>
      <c r="C361" s="13"/>
      <c r="D361" s="6" t="s">
        <v>70</v>
      </c>
      <c r="E361" s="7">
        <f t="shared" si="194"/>
        <v>307595.6</v>
      </c>
      <c r="F361" s="7">
        <f t="shared" si="194"/>
        <v>0</v>
      </c>
      <c r="G361" s="1">
        <v>307595.6</v>
      </c>
      <c r="H361" s="1">
        <v>0</v>
      </c>
      <c r="I361" s="1">
        <v>0</v>
      </c>
      <c r="J361" s="1">
        <v>0</v>
      </c>
      <c r="K361" s="1">
        <v>0</v>
      </c>
      <c r="L361" s="1">
        <v>0</v>
      </c>
      <c r="M361" s="7">
        <v>0</v>
      </c>
      <c r="N361" s="1">
        <v>0</v>
      </c>
      <c r="O361" s="53"/>
      <c r="P361" s="54"/>
      <c r="Q361" s="8">
        <f t="shared" si="189"/>
        <v>307595.6</v>
      </c>
      <c r="R361" s="8">
        <f t="shared" si="189"/>
        <v>0</v>
      </c>
    </row>
    <row r="362" spans="1:18" ht="15">
      <c r="A362" s="62"/>
      <c r="B362" s="65"/>
      <c r="C362" s="13"/>
      <c r="D362" s="6" t="s">
        <v>78</v>
      </c>
      <c r="E362" s="7">
        <f t="shared" si="194"/>
        <v>345908.2</v>
      </c>
      <c r="F362" s="7">
        <f t="shared" si="194"/>
        <v>0</v>
      </c>
      <c r="G362" s="1">
        <v>345908.2</v>
      </c>
      <c r="H362" s="1">
        <v>0</v>
      </c>
      <c r="I362" s="1">
        <v>0</v>
      </c>
      <c r="J362" s="1">
        <v>0</v>
      </c>
      <c r="K362" s="1">
        <v>0</v>
      </c>
      <c r="L362" s="1">
        <v>0</v>
      </c>
      <c r="M362" s="7">
        <v>0</v>
      </c>
      <c r="N362" s="1">
        <v>0</v>
      </c>
      <c r="O362" s="53"/>
      <c r="P362" s="54"/>
      <c r="Q362" s="8">
        <f t="shared" si="189"/>
        <v>345908.2</v>
      </c>
      <c r="R362" s="8">
        <f t="shared" si="189"/>
        <v>0</v>
      </c>
    </row>
    <row r="363" spans="1:18" ht="15">
      <c r="A363" s="62"/>
      <c r="B363" s="65"/>
      <c r="C363" s="13"/>
      <c r="D363" s="6" t="s">
        <v>79</v>
      </c>
      <c r="E363" s="7">
        <f t="shared" si="194"/>
        <v>313148.2</v>
      </c>
      <c r="F363" s="7">
        <f t="shared" si="194"/>
        <v>0</v>
      </c>
      <c r="G363" s="1">
        <v>313148.2</v>
      </c>
      <c r="H363" s="1">
        <v>0</v>
      </c>
      <c r="I363" s="1">
        <v>0</v>
      </c>
      <c r="J363" s="1">
        <v>0</v>
      </c>
      <c r="K363" s="1">
        <v>0</v>
      </c>
      <c r="L363" s="1">
        <v>0</v>
      </c>
      <c r="M363" s="7">
        <v>0</v>
      </c>
      <c r="N363" s="1">
        <v>0</v>
      </c>
      <c r="O363" s="53"/>
      <c r="P363" s="54"/>
      <c r="Q363" s="8">
        <f t="shared" si="189"/>
        <v>313148.2</v>
      </c>
      <c r="R363" s="8">
        <f t="shared" si="189"/>
        <v>0</v>
      </c>
    </row>
    <row r="364" spans="1:18" ht="15">
      <c r="A364" s="62"/>
      <c r="B364" s="65"/>
      <c r="C364" s="13"/>
      <c r="D364" s="6" t="s">
        <v>80</v>
      </c>
      <c r="E364" s="7">
        <f t="shared" si="194"/>
        <v>380061.10000000003</v>
      </c>
      <c r="F364" s="7">
        <f t="shared" si="194"/>
        <v>0</v>
      </c>
      <c r="G364" s="1">
        <v>380061.10000000003</v>
      </c>
      <c r="H364" s="1">
        <v>0</v>
      </c>
      <c r="I364" s="1">
        <v>0</v>
      </c>
      <c r="J364" s="1">
        <v>0</v>
      </c>
      <c r="K364" s="1">
        <v>0</v>
      </c>
      <c r="L364" s="1">
        <v>0</v>
      </c>
      <c r="M364" s="7">
        <v>0</v>
      </c>
      <c r="N364" s="1">
        <v>0</v>
      </c>
      <c r="O364" s="53"/>
      <c r="P364" s="54"/>
      <c r="Q364" s="8">
        <f t="shared" si="189"/>
        <v>380061.10000000003</v>
      </c>
      <c r="R364" s="8">
        <f t="shared" si="189"/>
        <v>0</v>
      </c>
    </row>
    <row r="365" spans="1:18" ht="15">
      <c r="A365" s="62"/>
      <c r="B365" s="65"/>
      <c r="C365" s="13"/>
      <c r="D365" s="6" t="s">
        <v>81</v>
      </c>
      <c r="E365" s="7">
        <f t="shared" si="194"/>
        <v>376076.9</v>
      </c>
      <c r="F365" s="7">
        <f t="shared" si="194"/>
        <v>0</v>
      </c>
      <c r="G365" s="1">
        <v>376076.9</v>
      </c>
      <c r="H365" s="1">
        <v>0</v>
      </c>
      <c r="I365" s="1">
        <v>0</v>
      </c>
      <c r="J365" s="1">
        <v>0</v>
      </c>
      <c r="K365" s="1">
        <v>0</v>
      </c>
      <c r="L365" s="1">
        <v>0</v>
      </c>
      <c r="M365" s="7">
        <v>0</v>
      </c>
      <c r="N365" s="1">
        <v>0</v>
      </c>
      <c r="O365" s="53"/>
      <c r="P365" s="54"/>
      <c r="Q365" s="8">
        <f t="shared" si="189"/>
        <v>376076.9</v>
      </c>
      <c r="R365" s="8">
        <f t="shared" si="189"/>
        <v>0</v>
      </c>
    </row>
    <row r="366" spans="1:18" ht="15">
      <c r="A366" s="63"/>
      <c r="B366" s="66"/>
      <c r="C366" s="14"/>
      <c r="D366" s="6" t="s">
        <v>82</v>
      </c>
      <c r="E366" s="7">
        <f t="shared" si="194"/>
        <v>516622.69999999995</v>
      </c>
      <c r="F366" s="7">
        <f t="shared" si="194"/>
        <v>0</v>
      </c>
      <c r="G366" s="1">
        <v>516622.69999999995</v>
      </c>
      <c r="H366" s="1">
        <v>0</v>
      </c>
      <c r="I366" s="1">
        <v>0</v>
      </c>
      <c r="J366" s="1">
        <v>0</v>
      </c>
      <c r="K366" s="1">
        <v>0</v>
      </c>
      <c r="L366" s="1">
        <v>0</v>
      </c>
      <c r="M366" s="7">
        <v>0</v>
      </c>
      <c r="N366" s="1">
        <v>0</v>
      </c>
      <c r="O366" s="55"/>
      <c r="P366" s="56"/>
      <c r="Q366" s="8">
        <f t="shared" si="189"/>
        <v>516622.69999999995</v>
      </c>
      <c r="R366" s="8">
        <f t="shared" si="189"/>
        <v>0</v>
      </c>
    </row>
    <row r="367" spans="1:30" ht="15">
      <c r="A367" s="64"/>
      <c r="B367" s="64" t="s">
        <v>93</v>
      </c>
      <c r="C367" s="12"/>
      <c r="D367" s="6" t="s">
        <v>11</v>
      </c>
      <c r="E367" s="82">
        <v>23658915.7</v>
      </c>
      <c r="F367" s="82">
        <f>F343+F355</f>
        <v>8047.5</v>
      </c>
      <c r="G367" s="82">
        <v>3633157.1</v>
      </c>
      <c r="H367" s="82">
        <f aca="true" t="shared" si="195" ref="H367:N367">H343+H355</f>
        <v>8047.5</v>
      </c>
      <c r="I367" s="82">
        <f t="shared" si="195"/>
        <v>0</v>
      </c>
      <c r="J367" s="82">
        <f t="shared" si="195"/>
        <v>0</v>
      </c>
      <c r="K367" s="82">
        <f t="shared" si="195"/>
        <v>20025758.605</v>
      </c>
      <c r="L367" s="82">
        <f t="shared" si="195"/>
        <v>0</v>
      </c>
      <c r="M367" s="82">
        <f t="shared" si="195"/>
        <v>0</v>
      </c>
      <c r="N367" s="82">
        <f t="shared" si="195"/>
        <v>0</v>
      </c>
      <c r="O367" s="51"/>
      <c r="P367" s="52"/>
      <c r="Q367" s="8">
        <f t="shared" si="189"/>
        <v>23658915.705000002</v>
      </c>
      <c r="R367" s="8">
        <f t="shared" si="189"/>
        <v>8047.5</v>
      </c>
      <c r="S367" s="20"/>
      <c r="T367" s="20"/>
      <c r="U367" s="20"/>
      <c r="V367" s="20"/>
      <c r="W367" s="20"/>
      <c r="X367" s="20"/>
      <c r="Y367" s="20"/>
      <c r="Z367" s="20"/>
      <c r="AA367" s="20"/>
      <c r="AB367" s="20"/>
      <c r="AC367" s="20"/>
      <c r="AD367" s="20"/>
    </row>
    <row r="368" spans="1:30" ht="15">
      <c r="A368" s="65"/>
      <c r="B368" s="65"/>
      <c r="C368" s="13"/>
      <c r="D368" s="6" t="s">
        <v>13</v>
      </c>
      <c r="E368" s="1">
        <f>E344+E356</f>
        <v>0</v>
      </c>
      <c r="F368" s="1">
        <f aca="true" t="shared" si="196" ref="E368:N378">F344+F356</f>
        <v>0</v>
      </c>
      <c r="G368" s="1">
        <f>G344+G356</f>
        <v>0</v>
      </c>
      <c r="H368" s="1">
        <f>H344+H356</f>
        <v>0</v>
      </c>
      <c r="I368" s="1">
        <f t="shared" si="196"/>
        <v>0</v>
      </c>
      <c r="J368" s="1">
        <f t="shared" si="196"/>
        <v>0</v>
      </c>
      <c r="K368" s="1">
        <f t="shared" si="196"/>
        <v>0</v>
      </c>
      <c r="L368" s="1">
        <f t="shared" si="196"/>
        <v>0</v>
      </c>
      <c r="M368" s="1">
        <f t="shared" si="196"/>
        <v>0</v>
      </c>
      <c r="N368" s="1">
        <f t="shared" si="196"/>
        <v>0</v>
      </c>
      <c r="O368" s="53"/>
      <c r="P368" s="54"/>
      <c r="Q368" s="8">
        <f t="shared" si="189"/>
        <v>0</v>
      </c>
      <c r="R368" s="8">
        <f t="shared" si="189"/>
        <v>0</v>
      </c>
      <c r="S368" s="20"/>
      <c r="T368" s="20"/>
      <c r="U368" s="20"/>
      <c r="V368" s="20"/>
      <c r="W368" s="20"/>
      <c r="X368" s="20"/>
      <c r="Y368" s="20"/>
      <c r="Z368" s="20"/>
      <c r="AA368" s="20"/>
      <c r="AB368" s="20"/>
      <c r="AC368" s="20"/>
      <c r="AD368" s="20"/>
    </row>
    <row r="369" spans="1:30" ht="15">
      <c r="A369" s="65"/>
      <c r="B369" s="65"/>
      <c r="C369" s="13"/>
      <c r="D369" s="6" t="s">
        <v>14</v>
      </c>
      <c r="E369" s="1">
        <f>E345+E357</f>
        <v>1750</v>
      </c>
      <c r="F369" s="1">
        <f t="shared" si="196"/>
        <v>0</v>
      </c>
      <c r="G369" s="1">
        <f t="shared" si="196"/>
        <v>1750</v>
      </c>
      <c r="H369" s="1">
        <f t="shared" si="196"/>
        <v>0</v>
      </c>
      <c r="I369" s="1">
        <f t="shared" si="196"/>
        <v>0</v>
      </c>
      <c r="J369" s="1">
        <f t="shared" si="196"/>
        <v>0</v>
      </c>
      <c r="K369" s="1">
        <f t="shared" si="196"/>
        <v>0</v>
      </c>
      <c r="L369" s="1">
        <f t="shared" si="196"/>
        <v>0</v>
      </c>
      <c r="M369" s="1">
        <f t="shared" si="196"/>
        <v>0</v>
      </c>
      <c r="N369" s="1">
        <f t="shared" si="196"/>
        <v>0</v>
      </c>
      <c r="O369" s="53"/>
      <c r="P369" s="54"/>
      <c r="Q369" s="8">
        <f t="shared" si="189"/>
        <v>1750</v>
      </c>
      <c r="R369" s="8">
        <f t="shared" si="189"/>
        <v>0</v>
      </c>
      <c r="S369" s="20"/>
      <c r="T369" s="20"/>
      <c r="U369" s="20"/>
      <c r="V369" s="20"/>
      <c r="W369" s="20"/>
      <c r="X369" s="20"/>
      <c r="Y369" s="20"/>
      <c r="Z369" s="20"/>
      <c r="AA369" s="20"/>
      <c r="AB369" s="20"/>
      <c r="AC369" s="20"/>
      <c r="AD369" s="20"/>
    </row>
    <row r="370" spans="1:30" ht="15">
      <c r="A370" s="65"/>
      <c r="B370" s="65"/>
      <c r="C370" s="13"/>
      <c r="D370" s="6" t="s">
        <v>15</v>
      </c>
      <c r="E370" s="82">
        <f>E346+E358</f>
        <v>1408820.7</v>
      </c>
      <c r="F370" s="82">
        <f t="shared" si="196"/>
        <v>8047.5</v>
      </c>
      <c r="G370" s="82">
        <f t="shared" si="196"/>
        <v>38750</v>
      </c>
      <c r="H370" s="82">
        <f t="shared" si="196"/>
        <v>8047.5</v>
      </c>
      <c r="I370" s="82">
        <f t="shared" si="196"/>
        <v>0</v>
      </c>
      <c r="J370" s="82">
        <f t="shared" si="196"/>
        <v>0</v>
      </c>
      <c r="K370" s="82">
        <f t="shared" si="196"/>
        <v>1370070.7</v>
      </c>
      <c r="L370" s="1">
        <f t="shared" si="196"/>
        <v>0</v>
      </c>
      <c r="M370" s="1">
        <f t="shared" si="196"/>
        <v>0</v>
      </c>
      <c r="N370" s="1">
        <f t="shared" si="196"/>
        <v>0</v>
      </c>
      <c r="O370" s="53"/>
      <c r="P370" s="54"/>
      <c r="Q370" s="8">
        <f t="shared" si="189"/>
        <v>1408820.7</v>
      </c>
      <c r="R370" s="8">
        <f t="shared" si="189"/>
        <v>8047.5</v>
      </c>
      <c r="S370" s="20"/>
      <c r="T370" s="20"/>
      <c r="U370" s="20"/>
      <c r="V370" s="20"/>
      <c r="W370" s="20"/>
      <c r="X370" s="20"/>
      <c r="Y370" s="20"/>
      <c r="Z370" s="20"/>
      <c r="AA370" s="20"/>
      <c r="AB370" s="20"/>
      <c r="AC370" s="20"/>
      <c r="AD370" s="20"/>
    </row>
    <row r="371" spans="1:30" ht="15">
      <c r="A371" s="65"/>
      <c r="B371" s="65"/>
      <c r="C371" s="13"/>
      <c r="D371" s="6" t="s">
        <v>68</v>
      </c>
      <c r="E371" s="1">
        <f t="shared" si="196"/>
        <v>1870280.9000000001</v>
      </c>
      <c r="F371" s="1">
        <f t="shared" si="196"/>
        <v>0</v>
      </c>
      <c r="G371" s="1">
        <f t="shared" si="196"/>
        <v>132913.1</v>
      </c>
      <c r="H371" s="1">
        <f t="shared" si="196"/>
        <v>0</v>
      </c>
      <c r="I371" s="1">
        <f t="shared" si="196"/>
        <v>0</v>
      </c>
      <c r="J371" s="1">
        <f t="shared" si="196"/>
        <v>0</v>
      </c>
      <c r="K371" s="1">
        <f t="shared" si="196"/>
        <v>1737367.8</v>
      </c>
      <c r="L371" s="1">
        <f t="shared" si="196"/>
        <v>0</v>
      </c>
      <c r="M371" s="1">
        <f t="shared" si="196"/>
        <v>0</v>
      </c>
      <c r="N371" s="1">
        <f t="shared" si="196"/>
        <v>0</v>
      </c>
      <c r="O371" s="53"/>
      <c r="P371" s="54"/>
      <c r="Q371" s="8">
        <f t="shared" si="189"/>
        <v>1870280.9000000001</v>
      </c>
      <c r="R371" s="8">
        <f t="shared" si="189"/>
        <v>0</v>
      </c>
      <c r="S371" s="20"/>
      <c r="T371" s="20"/>
      <c r="U371" s="20"/>
      <c r="V371" s="20"/>
      <c r="W371" s="20"/>
      <c r="X371" s="20"/>
      <c r="Y371" s="20"/>
      <c r="Z371" s="20"/>
      <c r="AA371" s="20"/>
      <c r="AB371" s="20"/>
      <c r="AC371" s="20"/>
      <c r="AD371" s="20"/>
    </row>
    <row r="372" spans="1:30" ht="15">
      <c r="A372" s="65"/>
      <c r="B372" s="65"/>
      <c r="C372" s="13"/>
      <c r="D372" s="6" t="s">
        <v>69</v>
      </c>
      <c r="E372" s="1">
        <f t="shared" si="196"/>
        <v>1539558.1400000001</v>
      </c>
      <c r="F372" s="1">
        <f t="shared" si="196"/>
        <v>0</v>
      </c>
      <c r="G372" s="1">
        <f t="shared" si="196"/>
        <v>410152.81999999995</v>
      </c>
      <c r="H372" s="1">
        <f t="shared" si="196"/>
        <v>0</v>
      </c>
      <c r="I372" s="1">
        <f t="shared" si="196"/>
        <v>0</v>
      </c>
      <c r="J372" s="1">
        <f t="shared" si="196"/>
        <v>0</v>
      </c>
      <c r="K372" s="1">
        <f t="shared" si="196"/>
        <v>1129405.32</v>
      </c>
      <c r="L372" s="1">
        <f t="shared" si="196"/>
        <v>0</v>
      </c>
      <c r="M372" s="1">
        <f t="shared" si="196"/>
        <v>0</v>
      </c>
      <c r="N372" s="1">
        <f t="shared" si="196"/>
        <v>0</v>
      </c>
      <c r="O372" s="53"/>
      <c r="P372" s="54"/>
      <c r="Q372" s="8">
        <f t="shared" si="189"/>
        <v>1539558.1400000001</v>
      </c>
      <c r="R372" s="8">
        <f t="shared" si="189"/>
        <v>0</v>
      </c>
      <c r="S372" s="20"/>
      <c r="T372" s="20"/>
      <c r="U372" s="20"/>
      <c r="V372" s="20"/>
      <c r="W372" s="20"/>
      <c r="X372" s="20"/>
      <c r="Y372" s="20"/>
      <c r="Z372" s="20"/>
      <c r="AA372" s="20"/>
      <c r="AB372" s="20"/>
      <c r="AC372" s="20"/>
      <c r="AD372" s="20"/>
    </row>
    <row r="373" spans="1:30" ht="15">
      <c r="A373" s="65"/>
      <c r="B373" s="65"/>
      <c r="C373" s="13"/>
      <c r="D373" s="6" t="s">
        <v>70</v>
      </c>
      <c r="E373" s="1">
        <f t="shared" si="196"/>
        <v>1632015.52</v>
      </c>
      <c r="F373" s="1">
        <f t="shared" si="196"/>
        <v>0</v>
      </c>
      <c r="G373" s="1">
        <f t="shared" si="196"/>
        <v>440492.44</v>
      </c>
      <c r="H373" s="1">
        <f t="shared" si="196"/>
        <v>0</v>
      </c>
      <c r="I373" s="1">
        <f t="shared" si="196"/>
        <v>0</v>
      </c>
      <c r="J373" s="1">
        <f t="shared" si="196"/>
        <v>0</v>
      </c>
      <c r="K373" s="1">
        <f t="shared" si="196"/>
        <v>1191523.08</v>
      </c>
      <c r="L373" s="1">
        <f t="shared" si="196"/>
        <v>0</v>
      </c>
      <c r="M373" s="1">
        <f t="shared" si="196"/>
        <v>0</v>
      </c>
      <c r="N373" s="1">
        <f t="shared" si="196"/>
        <v>0</v>
      </c>
      <c r="O373" s="53"/>
      <c r="P373" s="54"/>
      <c r="Q373" s="8">
        <f t="shared" si="189"/>
        <v>1632015.52</v>
      </c>
      <c r="R373" s="8">
        <f t="shared" si="189"/>
        <v>0</v>
      </c>
      <c r="S373" s="20"/>
      <c r="T373" s="20"/>
      <c r="U373" s="20"/>
      <c r="V373" s="20"/>
      <c r="W373" s="20"/>
      <c r="X373" s="20"/>
      <c r="Y373" s="20"/>
      <c r="Z373" s="20"/>
      <c r="AA373" s="20"/>
      <c r="AB373" s="20"/>
      <c r="AC373" s="20"/>
      <c r="AD373" s="20"/>
    </row>
    <row r="374" spans="1:30" ht="15">
      <c r="A374" s="65"/>
      <c r="B374" s="65"/>
      <c r="C374" s="13"/>
      <c r="D374" s="6" t="s">
        <v>78</v>
      </c>
      <c r="E374" s="1">
        <f t="shared" si="196"/>
        <v>2023407.265</v>
      </c>
      <c r="F374" s="1">
        <f t="shared" si="196"/>
        <v>0</v>
      </c>
      <c r="G374" s="1">
        <f t="shared" si="196"/>
        <v>497917.16000000003</v>
      </c>
      <c r="H374" s="1">
        <f t="shared" si="196"/>
        <v>0</v>
      </c>
      <c r="I374" s="1">
        <f t="shared" si="196"/>
        <v>0</v>
      </c>
      <c r="J374" s="1">
        <f t="shared" si="196"/>
        <v>0</v>
      </c>
      <c r="K374" s="1">
        <f t="shared" si="196"/>
        <v>1525490.105</v>
      </c>
      <c r="L374" s="1">
        <f t="shared" si="196"/>
        <v>0</v>
      </c>
      <c r="M374" s="1">
        <f t="shared" si="196"/>
        <v>0</v>
      </c>
      <c r="N374" s="1">
        <f t="shared" si="196"/>
        <v>0</v>
      </c>
      <c r="O374" s="53"/>
      <c r="P374" s="54"/>
      <c r="Q374" s="8">
        <f t="shared" si="189"/>
        <v>2023407.2650000001</v>
      </c>
      <c r="R374" s="8">
        <f t="shared" si="189"/>
        <v>0</v>
      </c>
      <c r="S374" s="20"/>
      <c r="T374" s="20"/>
      <c r="U374" s="20"/>
      <c r="V374" s="20"/>
      <c r="W374" s="20"/>
      <c r="X374" s="20"/>
      <c r="Y374" s="20"/>
      <c r="Z374" s="20"/>
      <c r="AA374" s="20"/>
      <c r="AB374" s="20"/>
      <c r="AC374" s="20"/>
      <c r="AD374" s="20"/>
    </row>
    <row r="375" spans="1:30" ht="15">
      <c r="A375" s="65"/>
      <c r="B375" s="65"/>
      <c r="C375" s="13"/>
      <c r="D375" s="6" t="s">
        <v>79</v>
      </c>
      <c r="E375" s="1">
        <f t="shared" si="196"/>
        <v>2810270.8000000003</v>
      </c>
      <c r="F375" s="1">
        <f t="shared" si="196"/>
        <v>0</v>
      </c>
      <c r="G375" s="1">
        <f t="shared" si="196"/>
        <v>323649.2</v>
      </c>
      <c r="H375" s="1">
        <f t="shared" si="196"/>
        <v>0</v>
      </c>
      <c r="I375" s="1">
        <f t="shared" si="196"/>
        <v>0</v>
      </c>
      <c r="J375" s="1">
        <f t="shared" si="196"/>
        <v>0</v>
      </c>
      <c r="K375" s="1">
        <f t="shared" si="196"/>
        <v>2486621.6</v>
      </c>
      <c r="L375" s="1">
        <f t="shared" si="196"/>
        <v>0</v>
      </c>
      <c r="M375" s="1">
        <f t="shared" si="196"/>
        <v>0</v>
      </c>
      <c r="N375" s="1">
        <f t="shared" si="196"/>
        <v>0</v>
      </c>
      <c r="O375" s="53"/>
      <c r="P375" s="54"/>
      <c r="Q375" s="8">
        <f t="shared" si="189"/>
        <v>2810270.8000000003</v>
      </c>
      <c r="R375" s="8">
        <f t="shared" si="189"/>
        <v>0</v>
      </c>
      <c r="S375" s="20"/>
      <c r="T375" s="20"/>
      <c r="U375" s="20"/>
      <c r="V375" s="20"/>
      <c r="W375" s="20"/>
      <c r="X375" s="20"/>
      <c r="Y375" s="20"/>
      <c r="Z375" s="20"/>
      <c r="AA375" s="20"/>
      <c r="AB375" s="20"/>
      <c r="AC375" s="20"/>
      <c r="AD375" s="20"/>
    </row>
    <row r="376" spans="1:30" ht="15">
      <c r="A376" s="65"/>
      <c r="B376" s="65"/>
      <c r="C376" s="13"/>
      <c r="D376" s="6" t="s">
        <v>80</v>
      </c>
      <c r="E376" s="1">
        <f t="shared" si="196"/>
        <v>3732166.2000000007</v>
      </c>
      <c r="F376" s="1">
        <f t="shared" si="196"/>
        <v>0</v>
      </c>
      <c r="G376" s="1">
        <f t="shared" si="196"/>
        <v>525806.8</v>
      </c>
      <c r="H376" s="1">
        <f t="shared" si="196"/>
        <v>0</v>
      </c>
      <c r="I376" s="1">
        <f t="shared" si="196"/>
        <v>0</v>
      </c>
      <c r="J376" s="1">
        <f t="shared" si="196"/>
        <v>0</v>
      </c>
      <c r="K376" s="1">
        <f t="shared" si="196"/>
        <v>3206359.4000000004</v>
      </c>
      <c r="L376" s="1">
        <f t="shared" si="196"/>
        <v>0</v>
      </c>
      <c r="M376" s="1">
        <f t="shared" si="196"/>
        <v>0</v>
      </c>
      <c r="N376" s="1">
        <f t="shared" si="196"/>
        <v>0</v>
      </c>
      <c r="O376" s="53"/>
      <c r="P376" s="54"/>
      <c r="Q376" s="8">
        <f aca="true" t="shared" si="197" ref="Q376:R378">G376+K376+I376</f>
        <v>3732166.2</v>
      </c>
      <c r="R376" s="8">
        <f t="shared" si="197"/>
        <v>0</v>
      </c>
      <c r="S376" s="20"/>
      <c r="T376" s="20"/>
      <c r="U376" s="20"/>
      <c r="V376" s="20"/>
      <c r="W376" s="20"/>
      <c r="X376" s="20"/>
      <c r="Y376" s="20"/>
      <c r="Z376" s="20"/>
      <c r="AA376" s="20"/>
      <c r="AB376" s="20"/>
      <c r="AC376" s="20"/>
      <c r="AD376" s="20"/>
    </row>
    <row r="377" spans="1:30" ht="15">
      <c r="A377" s="65"/>
      <c r="B377" s="65"/>
      <c r="C377" s="13"/>
      <c r="D377" s="6" t="s">
        <v>81</v>
      </c>
      <c r="E377" s="1">
        <f t="shared" si="196"/>
        <v>5019616.819999999</v>
      </c>
      <c r="F377" s="1">
        <f t="shared" si="196"/>
        <v>0</v>
      </c>
      <c r="G377" s="1">
        <f t="shared" si="196"/>
        <v>560590.42</v>
      </c>
      <c r="H377" s="1">
        <f t="shared" si="196"/>
        <v>0</v>
      </c>
      <c r="I377" s="1">
        <f t="shared" si="196"/>
        <v>0</v>
      </c>
      <c r="J377" s="1">
        <f t="shared" si="196"/>
        <v>0</v>
      </c>
      <c r="K377" s="1">
        <f t="shared" si="196"/>
        <v>4459026.399999999</v>
      </c>
      <c r="L377" s="1">
        <f t="shared" si="196"/>
        <v>0</v>
      </c>
      <c r="M377" s="1">
        <f t="shared" si="196"/>
        <v>0</v>
      </c>
      <c r="N377" s="1">
        <f t="shared" si="196"/>
        <v>0</v>
      </c>
      <c r="O377" s="53"/>
      <c r="P377" s="54"/>
      <c r="Q377" s="8">
        <f t="shared" si="197"/>
        <v>5019616.819999999</v>
      </c>
      <c r="R377" s="8">
        <f t="shared" si="197"/>
        <v>0</v>
      </c>
      <c r="S377" s="20"/>
      <c r="T377" s="20"/>
      <c r="U377" s="20"/>
      <c r="V377" s="20"/>
      <c r="W377" s="20"/>
      <c r="X377" s="20"/>
      <c r="Y377" s="20"/>
      <c r="Z377" s="20"/>
      <c r="AA377" s="20"/>
      <c r="AB377" s="20"/>
      <c r="AC377" s="20"/>
      <c r="AD377" s="20"/>
    </row>
    <row r="378" spans="1:30" ht="15">
      <c r="A378" s="66"/>
      <c r="B378" s="66"/>
      <c r="C378" s="14"/>
      <c r="D378" s="6" t="s">
        <v>82</v>
      </c>
      <c r="E378" s="1">
        <f t="shared" si="196"/>
        <v>3621029.42</v>
      </c>
      <c r="F378" s="1">
        <f t="shared" si="196"/>
        <v>0</v>
      </c>
      <c r="G378" s="1">
        <f t="shared" si="196"/>
        <v>701135.22</v>
      </c>
      <c r="H378" s="1">
        <f t="shared" si="196"/>
        <v>0</v>
      </c>
      <c r="I378" s="1">
        <f t="shared" si="196"/>
        <v>0</v>
      </c>
      <c r="J378" s="1">
        <f t="shared" si="196"/>
        <v>0</v>
      </c>
      <c r="K378" s="1">
        <f t="shared" si="196"/>
        <v>2919894.1999999997</v>
      </c>
      <c r="L378" s="1">
        <f t="shared" si="196"/>
        <v>0</v>
      </c>
      <c r="M378" s="1">
        <f t="shared" si="196"/>
        <v>0</v>
      </c>
      <c r="N378" s="1">
        <f t="shared" si="196"/>
        <v>0</v>
      </c>
      <c r="O378" s="55"/>
      <c r="P378" s="56"/>
      <c r="Q378" s="8">
        <f t="shared" si="197"/>
        <v>3621029.42</v>
      </c>
      <c r="R378" s="8">
        <f t="shared" si="197"/>
        <v>0</v>
      </c>
      <c r="S378" s="20"/>
      <c r="T378" s="20"/>
      <c r="U378" s="20"/>
      <c r="V378" s="20"/>
      <c r="W378" s="20"/>
      <c r="X378" s="20"/>
      <c r="Y378" s="20"/>
      <c r="Z378" s="20"/>
      <c r="AA378" s="20"/>
      <c r="AB378" s="20"/>
      <c r="AC378" s="20"/>
      <c r="AD378" s="20"/>
    </row>
    <row r="379" spans="1:30" ht="15">
      <c r="A379" s="60"/>
      <c r="B379" s="60" t="s">
        <v>27</v>
      </c>
      <c r="C379" s="6"/>
      <c r="D379" s="6" t="s">
        <v>11</v>
      </c>
      <c r="E379" s="1">
        <f>ROUNDDOWN(G379+I379+K379+M379,1)</f>
        <v>121784169.4</v>
      </c>
      <c r="F379" s="1">
        <f aca="true" t="shared" si="198" ref="F379:F384">H379+L379+J379+N379</f>
        <v>31864804.0836</v>
      </c>
      <c r="G379" s="1">
        <f aca="true" t="shared" si="199" ref="G379:H390">G41+G79+G117+G167+G229+G291+G329+G367</f>
        <v>32850782.999700002</v>
      </c>
      <c r="H379" s="1">
        <f t="shared" si="199"/>
        <v>11070156.283600003</v>
      </c>
      <c r="I379" s="1">
        <f aca="true" t="shared" si="200" ref="I379:N379">I41+I79+I117+I167+I229+I291+I329+I367</f>
        <v>4081802.5</v>
      </c>
      <c r="J379" s="1">
        <f t="shared" si="200"/>
        <v>590499.5</v>
      </c>
      <c r="K379" s="1">
        <f t="shared" si="200"/>
        <v>82655188.74733</v>
      </c>
      <c r="L379" s="1">
        <f t="shared" si="200"/>
        <v>18007780.099999998</v>
      </c>
      <c r="M379" s="1">
        <f t="shared" si="200"/>
        <v>2196395.2199999997</v>
      </c>
      <c r="N379" s="1">
        <f t="shared" si="200"/>
        <v>2196368.1999999997</v>
      </c>
      <c r="O379" s="60"/>
      <c r="P379" s="60"/>
      <c r="Q379" s="8">
        <f t="shared" si="189"/>
        <v>119587774.24702999</v>
      </c>
      <c r="R379" s="8">
        <f t="shared" si="189"/>
        <v>29668435.8836</v>
      </c>
      <c r="S379" s="16"/>
      <c r="T379" s="16"/>
      <c r="U379" s="16"/>
      <c r="V379" s="16"/>
      <c r="W379" s="16"/>
      <c r="X379" s="16"/>
      <c r="Y379" s="16"/>
      <c r="Z379" s="16"/>
      <c r="AA379" s="16"/>
      <c r="AB379" s="16"/>
      <c r="AC379" s="16"/>
      <c r="AD379" s="16"/>
    </row>
    <row r="380" spans="1:30" ht="15">
      <c r="A380" s="60"/>
      <c r="B380" s="60"/>
      <c r="C380" s="6"/>
      <c r="D380" s="6" t="s">
        <v>13</v>
      </c>
      <c r="E380" s="1">
        <f aca="true" t="shared" si="201" ref="E380:E386">G380+I380+K380+M380</f>
        <v>7227726.80233</v>
      </c>
      <c r="F380" s="1">
        <f t="shared" si="198"/>
        <v>7227726.7836</v>
      </c>
      <c r="G380" s="1">
        <f t="shared" si="199"/>
        <v>2240710.8</v>
      </c>
      <c r="H380" s="1">
        <f t="shared" si="199"/>
        <v>2240710.7835999997</v>
      </c>
      <c r="I380" s="1">
        <f aca="true" t="shared" si="202" ref="I380:N380">I42+I80+I118+I168+I230+I292+I330+I368</f>
        <v>92138.20000000001</v>
      </c>
      <c r="J380" s="1">
        <f t="shared" si="202"/>
        <v>92138.20000000001</v>
      </c>
      <c r="K380" s="1">
        <f t="shared" si="202"/>
        <v>4349673.80233</v>
      </c>
      <c r="L380" s="1">
        <f t="shared" si="202"/>
        <v>4349673.8</v>
      </c>
      <c r="M380" s="1">
        <f t="shared" si="202"/>
        <v>545204</v>
      </c>
      <c r="N380" s="1">
        <f t="shared" si="202"/>
        <v>545204</v>
      </c>
      <c r="O380" s="60"/>
      <c r="P380" s="60"/>
      <c r="Q380" s="8">
        <f t="shared" si="189"/>
        <v>6682522.80233</v>
      </c>
      <c r="R380" s="8">
        <f t="shared" si="189"/>
        <v>6682522.7836</v>
      </c>
      <c r="S380" s="16"/>
      <c r="T380" s="16"/>
      <c r="U380" s="16"/>
      <c r="V380" s="16"/>
      <c r="W380" s="16"/>
      <c r="X380" s="16"/>
      <c r="Y380" s="16"/>
      <c r="Z380" s="16"/>
      <c r="AA380" s="16"/>
      <c r="AB380" s="16"/>
      <c r="AC380" s="16"/>
      <c r="AD380" s="16"/>
    </row>
    <row r="381" spans="1:30" ht="15">
      <c r="A381" s="60"/>
      <c r="B381" s="60"/>
      <c r="C381" s="6"/>
      <c r="D381" s="6" t="s">
        <v>14</v>
      </c>
      <c r="E381" s="1">
        <f t="shared" si="201"/>
        <v>9840781.32</v>
      </c>
      <c r="F381" s="1">
        <f t="shared" si="198"/>
        <v>8971837.500000002</v>
      </c>
      <c r="G381" s="1">
        <f t="shared" si="199"/>
        <v>2784743.6999999993</v>
      </c>
      <c r="H381" s="1">
        <f t="shared" si="199"/>
        <v>2405365.8000000003</v>
      </c>
      <c r="I381" s="1">
        <f aca="true" t="shared" si="203" ref="I381:N381">I43+I81+I119+I169+I231+I293+I331+I369</f>
        <v>498361.3</v>
      </c>
      <c r="J381" s="1">
        <f t="shared" si="203"/>
        <v>498361.3</v>
      </c>
      <c r="K381" s="1">
        <f t="shared" si="203"/>
        <v>5979500.300000001</v>
      </c>
      <c r="L381" s="1">
        <f t="shared" si="203"/>
        <v>5489961.4</v>
      </c>
      <c r="M381" s="1">
        <f t="shared" si="203"/>
        <v>578176.02</v>
      </c>
      <c r="N381" s="1">
        <f t="shared" si="203"/>
        <v>578149.0000000001</v>
      </c>
      <c r="O381" s="60"/>
      <c r="P381" s="60"/>
      <c r="Q381" s="8">
        <f t="shared" si="189"/>
        <v>9262605.3</v>
      </c>
      <c r="R381" s="8">
        <f t="shared" si="189"/>
        <v>8393688.500000002</v>
      </c>
      <c r="S381" s="16"/>
      <c r="T381" s="16"/>
      <c r="U381" s="16"/>
      <c r="V381" s="16"/>
      <c r="W381" s="16"/>
      <c r="X381" s="16"/>
      <c r="Y381" s="16"/>
      <c r="Z381" s="16"/>
      <c r="AA381" s="16"/>
      <c r="AB381" s="16"/>
      <c r="AC381" s="16"/>
      <c r="AD381" s="16"/>
    </row>
    <row r="382" spans="1:30" ht="15">
      <c r="A382" s="60"/>
      <c r="B382" s="60"/>
      <c r="C382" s="6"/>
      <c r="D382" s="6" t="s">
        <v>15</v>
      </c>
      <c r="E382" s="82">
        <f t="shared" si="201"/>
        <v>13273840.0997</v>
      </c>
      <c r="F382" s="1">
        <f t="shared" si="198"/>
        <v>7682330.199999999</v>
      </c>
      <c r="G382" s="1">
        <f t="shared" si="199"/>
        <v>3429092.5997</v>
      </c>
      <c r="H382" s="1">
        <f t="shared" si="199"/>
        <v>2567650.5</v>
      </c>
      <c r="I382" s="1">
        <f aca="true" t="shared" si="204" ref="I382:N382">I44+I82+I120+I170+I232+I294+I332+I370</f>
        <v>1309006.1</v>
      </c>
      <c r="J382" s="1">
        <f t="shared" si="204"/>
        <v>0</v>
      </c>
      <c r="K382" s="82">
        <f t="shared" si="204"/>
        <v>7999211.300000001</v>
      </c>
      <c r="L382" s="1">
        <f t="shared" si="204"/>
        <v>4578149.6</v>
      </c>
      <c r="M382" s="1">
        <f t="shared" si="204"/>
        <v>536530.1</v>
      </c>
      <c r="N382" s="1">
        <f t="shared" si="204"/>
        <v>536530.1</v>
      </c>
      <c r="O382" s="60"/>
      <c r="P382" s="60"/>
      <c r="Q382" s="8">
        <f t="shared" si="189"/>
        <v>12737309.9997</v>
      </c>
      <c r="R382" s="8">
        <f t="shared" si="189"/>
        <v>7145800.1</v>
      </c>
      <c r="S382" s="16"/>
      <c r="T382" s="16"/>
      <c r="U382" s="16"/>
      <c r="V382" s="16"/>
      <c r="W382" s="16"/>
      <c r="X382" s="16"/>
      <c r="Y382" s="16"/>
      <c r="Z382" s="16"/>
      <c r="AA382" s="16"/>
      <c r="AB382" s="16"/>
      <c r="AC382" s="16"/>
      <c r="AD382" s="16"/>
    </row>
    <row r="383" spans="1:30" ht="15">
      <c r="A383" s="60"/>
      <c r="B383" s="60"/>
      <c r="C383" s="6"/>
      <c r="D383" s="6" t="s">
        <v>68</v>
      </c>
      <c r="E383" s="1">
        <f t="shared" si="201"/>
        <v>11050122.6</v>
      </c>
      <c r="F383" s="1">
        <f t="shared" si="198"/>
        <v>6054694.999999999</v>
      </c>
      <c r="G383" s="1">
        <f t="shared" si="199"/>
        <v>2996092.7000000007</v>
      </c>
      <c r="H383" s="1">
        <f t="shared" si="199"/>
        <v>1928214.5999999996</v>
      </c>
      <c r="I383" s="1">
        <f aca="true" t="shared" si="205" ref="I383:N383">I45+I83+I121+I171+I233+I295+I333+I371</f>
        <v>0</v>
      </c>
      <c r="J383" s="1">
        <f t="shared" si="205"/>
        <v>0</v>
      </c>
      <c r="K383" s="1">
        <f t="shared" si="205"/>
        <v>7517544.8</v>
      </c>
      <c r="L383" s="1">
        <f t="shared" si="205"/>
        <v>3589995.3</v>
      </c>
      <c r="M383" s="1">
        <f t="shared" si="205"/>
        <v>536485.1</v>
      </c>
      <c r="N383" s="1">
        <f t="shared" si="205"/>
        <v>536485.1</v>
      </c>
      <c r="O383" s="60"/>
      <c r="P383" s="60"/>
      <c r="Q383" s="8">
        <f aca="true" t="shared" si="206" ref="Q383:R387">G383+K383+I383</f>
        <v>10513637.5</v>
      </c>
      <c r="R383" s="8">
        <f t="shared" si="206"/>
        <v>5518209.899999999</v>
      </c>
      <c r="S383" s="16"/>
      <c r="T383" s="16"/>
      <c r="U383" s="16"/>
      <c r="V383" s="16"/>
      <c r="W383" s="16"/>
      <c r="X383" s="16"/>
      <c r="Y383" s="16"/>
      <c r="Z383" s="16"/>
      <c r="AA383" s="16"/>
      <c r="AB383" s="16"/>
      <c r="AC383" s="16"/>
      <c r="AD383" s="16"/>
    </row>
    <row r="384" spans="1:30" ht="15">
      <c r="A384" s="60"/>
      <c r="B384" s="60"/>
      <c r="C384" s="6"/>
      <c r="D384" s="6" t="s">
        <v>69</v>
      </c>
      <c r="E384" s="1">
        <f t="shared" si="201"/>
        <v>10248002.940000001</v>
      </c>
      <c r="F384" s="1">
        <f t="shared" si="198"/>
        <v>1928214.5999999996</v>
      </c>
      <c r="G384" s="1">
        <f t="shared" si="199"/>
        <v>2819619.62</v>
      </c>
      <c r="H384" s="1">
        <f t="shared" si="199"/>
        <v>1928214.5999999996</v>
      </c>
      <c r="I384" s="1">
        <f aca="true" t="shared" si="207" ref="I384:N384">I46+I84+I122+I172+I234+I296+I334+I372</f>
        <v>388646.2</v>
      </c>
      <c r="J384" s="1">
        <f t="shared" si="207"/>
        <v>0</v>
      </c>
      <c r="K384" s="1">
        <f t="shared" si="207"/>
        <v>7039737.12</v>
      </c>
      <c r="L384" s="1">
        <f t="shared" si="207"/>
        <v>0</v>
      </c>
      <c r="M384" s="1">
        <f t="shared" si="207"/>
        <v>0</v>
      </c>
      <c r="N384" s="1">
        <f t="shared" si="207"/>
        <v>0</v>
      </c>
      <c r="O384" s="60"/>
      <c r="P384" s="60"/>
      <c r="Q384" s="8">
        <f t="shared" si="206"/>
        <v>10248002.94</v>
      </c>
      <c r="R384" s="8">
        <f t="shared" si="206"/>
        <v>1928214.5999999996</v>
      </c>
      <c r="S384" s="16"/>
      <c r="T384" s="16"/>
      <c r="U384" s="16"/>
      <c r="V384" s="16"/>
      <c r="W384" s="16"/>
      <c r="X384" s="16"/>
      <c r="Y384" s="16"/>
      <c r="Z384" s="16"/>
      <c r="AA384" s="16"/>
      <c r="AB384" s="16"/>
      <c r="AC384" s="16"/>
      <c r="AD384" s="16"/>
    </row>
    <row r="385" spans="1:30" ht="15">
      <c r="A385" s="60"/>
      <c r="B385" s="60"/>
      <c r="C385" s="6"/>
      <c r="D385" s="6" t="s">
        <v>70</v>
      </c>
      <c r="E385" s="1">
        <f t="shared" si="201"/>
        <v>10502085.62</v>
      </c>
      <c r="F385" s="1">
        <f aca="true" t="shared" si="208" ref="F385:F390">H385+L385+J385+N385</f>
        <v>0</v>
      </c>
      <c r="G385" s="1">
        <f t="shared" si="199"/>
        <v>3051286.8399999994</v>
      </c>
      <c r="H385" s="1">
        <f t="shared" si="199"/>
        <v>0</v>
      </c>
      <c r="I385" s="1">
        <f aca="true" t="shared" si="209" ref="I385:N385">I47+I85+I123+I173+I235+I297+I335+I373</f>
        <v>409968</v>
      </c>
      <c r="J385" s="1">
        <f t="shared" si="209"/>
        <v>0</v>
      </c>
      <c r="K385" s="1">
        <f t="shared" si="209"/>
        <v>7040830.78</v>
      </c>
      <c r="L385" s="1">
        <f t="shared" si="209"/>
        <v>0</v>
      </c>
      <c r="M385" s="1">
        <f t="shared" si="209"/>
        <v>0</v>
      </c>
      <c r="N385" s="1">
        <f t="shared" si="209"/>
        <v>0</v>
      </c>
      <c r="O385" s="60"/>
      <c r="P385" s="60"/>
      <c r="Q385" s="8">
        <f t="shared" si="206"/>
        <v>10502085.62</v>
      </c>
      <c r="R385" s="8">
        <f t="shared" si="206"/>
        <v>0</v>
      </c>
      <c r="S385" s="16"/>
      <c r="T385" s="16"/>
      <c r="U385" s="16"/>
      <c r="V385" s="16"/>
      <c r="W385" s="16"/>
      <c r="X385" s="16"/>
      <c r="Y385" s="16"/>
      <c r="Z385" s="16"/>
      <c r="AA385" s="16"/>
      <c r="AB385" s="16"/>
      <c r="AC385" s="16"/>
      <c r="AD385" s="16"/>
    </row>
    <row r="386" spans="1:30" ht="15">
      <c r="A386" s="60"/>
      <c r="B386" s="60"/>
      <c r="C386" s="6"/>
      <c r="D386" s="6" t="s">
        <v>78</v>
      </c>
      <c r="E386" s="1">
        <f t="shared" si="201"/>
        <v>11107896.864999998</v>
      </c>
      <c r="F386" s="1">
        <f t="shared" si="208"/>
        <v>0</v>
      </c>
      <c r="G386" s="1">
        <f t="shared" si="199"/>
        <v>3106779.0599999996</v>
      </c>
      <c r="H386" s="1">
        <f t="shared" si="199"/>
        <v>0</v>
      </c>
      <c r="I386" s="1">
        <f aca="true" t="shared" si="210" ref="I386:N386">I48+I86+I124+I174+I236+I298+I336+I374</f>
        <v>663286.5</v>
      </c>
      <c r="J386" s="1">
        <f t="shared" si="210"/>
        <v>0</v>
      </c>
      <c r="K386" s="1">
        <f t="shared" si="210"/>
        <v>7337831.305</v>
      </c>
      <c r="L386" s="1">
        <f t="shared" si="210"/>
        <v>0</v>
      </c>
      <c r="M386" s="1">
        <f t="shared" si="210"/>
        <v>0</v>
      </c>
      <c r="N386" s="1">
        <f t="shared" si="210"/>
        <v>0</v>
      </c>
      <c r="O386" s="60"/>
      <c r="P386" s="60"/>
      <c r="Q386" s="8">
        <f t="shared" si="206"/>
        <v>11107896.864999998</v>
      </c>
      <c r="R386" s="8">
        <f t="shared" si="206"/>
        <v>0</v>
      </c>
      <c r="S386" s="16"/>
      <c r="T386" s="16"/>
      <c r="U386" s="16"/>
      <c r="V386" s="16"/>
      <c r="W386" s="16"/>
      <c r="X386" s="16"/>
      <c r="Y386" s="16"/>
      <c r="Z386" s="16"/>
      <c r="AA386" s="16"/>
      <c r="AB386" s="16"/>
      <c r="AC386" s="16"/>
      <c r="AD386" s="16"/>
    </row>
    <row r="387" spans="1:30" ht="15">
      <c r="A387" s="60"/>
      <c r="B387" s="60"/>
      <c r="C387" s="6"/>
      <c r="D387" s="6" t="s">
        <v>79</v>
      </c>
      <c r="E387" s="1">
        <f>ROUNDDOWN(G387+I387+K387+M387,1)</f>
        <v>11644155</v>
      </c>
      <c r="F387" s="1">
        <f t="shared" si="208"/>
        <v>0</v>
      </c>
      <c r="G387" s="1">
        <f t="shared" si="199"/>
        <v>2934443.5999999996</v>
      </c>
      <c r="H387" s="1">
        <f t="shared" si="199"/>
        <v>0</v>
      </c>
      <c r="I387" s="1">
        <f aca="true" t="shared" si="211" ref="I387:N387">I49+I87+I125+I175+I237+I299+I337+I375</f>
        <v>471560.8</v>
      </c>
      <c r="J387" s="1">
        <f t="shared" si="211"/>
        <v>0</v>
      </c>
      <c r="K387" s="1">
        <f t="shared" si="211"/>
        <v>8238150.640000001</v>
      </c>
      <c r="L387" s="1">
        <f t="shared" si="211"/>
        <v>0</v>
      </c>
      <c r="M387" s="1">
        <f t="shared" si="211"/>
        <v>0</v>
      </c>
      <c r="N387" s="1">
        <f t="shared" si="211"/>
        <v>0</v>
      </c>
      <c r="O387" s="60"/>
      <c r="P387" s="60"/>
      <c r="Q387" s="8">
        <f t="shared" si="206"/>
        <v>11644155.040000001</v>
      </c>
      <c r="R387" s="8">
        <f t="shared" si="206"/>
        <v>0</v>
      </c>
      <c r="S387" s="16"/>
      <c r="T387" s="16"/>
      <c r="U387" s="16"/>
      <c r="V387" s="16"/>
      <c r="W387" s="16"/>
      <c r="X387" s="16"/>
      <c r="Y387" s="16"/>
      <c r="Z387" s="16"/>
      <c r="AA387" s="16"/>
      <c r="AB387" s="16"/>
      <c r="AC387" s="16"/>
      <c r="AD387" s="16"/>
    </row>
    <row r="388" spans="1:30" ht="15">
      <c r="A388" s="60"/>
      <c r="B388" s="60"/>
      <c r="C388" s="6"/>
      <c r="D388" s="6" t="s">
        <v>80</v>
      </c>
      <c r="E388" s="1">
        <f>G388+I388+K388+M388</f>
        <v>12111777.6</v>
      </c>
      <c r="F388" s="1">
        <f t="shared" si="208"/>
        <v>0</v>
      </c>
      <c r="G388" s="1">
        <f t="shared" si="199"/>
        <v>3092634.6999999993</v>
      </c>
      <c r="H388" s="1">
        <f t="shared" si="199"/>
        <v>0</v>
      </c>
      <c r="I388" s="1">
        <f aca="true" t="shared" si="212" ref="I388:N388">I50+I88+I126+I176+I238+I300+I338+I376</f>
        <v>248835.4</v>
      </c>
      <c r="J388" s="1">
        <f t="shared" si="212"/>
        <v>0</v>
      </c>
      <c r="K388" s="1">
        <f t="shared" si="212"/>
        <v>8770307.5</v>
      </c>
      <c r="L388" s="1">
        <f t="shared" si="212"/>
        <v>0</v>
      </c>
      <c r="M388" s="1">
        <f t="shared" si="212"/>
        <v>0</v>
      </c>
      <c r="N388" s="1">
        <f t="shared" si="212"/>
        <v>0</v>
      </c>
      <c r="O388" s="60"/>
      <c r="P388" s="60"/>
      <c r="Q388" s="8">
        <f aca="true" t="shared" si="213" ref="Q388:R390">G388+K388+I388</f>
        <v>12111777.6</v>
      </c>
      <c r="R388" s="8">
        <f t="shared" si="213"/>
        <v>0</v>
      </c>
      <c r="S388" s="16"/>
      <c r="T388" s="16"/>
      <c r="U388" s="16"/>
      <c r="V388" s="16"/>
      <c r="W388" s="16"/>
      <c r="X388" s="16"/>
      <c r="Y388" s="16"/>
      <c r="Z388" s="16"/>
      <c r="AA388" s="16"/>
      <c r="AB388" s="16"/>
      <c r="AC388" s="16"/>
      <c r="AD388" s="16"/>
    </row>
    <row r="389" spans="1:30" ht="15">
      <c r="A389" s="60"/>
      <c r="B389" s="60"/>
      <c r="C389" s="6"/>
      <c r="D389" s="6" t="s">
        <v>81</v>
      </c>
      <c r="E389" s="1">
        <f>G389+I389+K389+M389</f>
        <v>13088184.02</v>
      </c>
      <c r="F389" s="1">
        <f t="shared" si="208"/>
        <v>0</v>
      </c>
      <c r="G389" s="1">
        <f t="shared" si="199"/>
        <v>3127417.3199999994</v>
      </c>
      <c r="H389" s="1">
        <f t="shared" si="199"/>
        <v>0</v>
      </c>
      <c r="I389" s="1">
        <f aca="true" t="shared" si="214" ref="I389:N389">I51+I89+I127+I177+I239+I301+I339+I377</f>
        <v>0</v>
      </c>
      <c r="J389" s="1">
        <f t="shared" si="214"/>
        <v>0</v>
      </c>
      <c r="K389" s="1">
        <f>K51+K89+K127+K177+K239+K301+K339+K377</f>
        <v>9960766.7</v>
      </c>
      <c r="L389" s="1">
        <f t="shared" si="214"/>
        <v>0</v>
      </c>
      <c r="M389" s="1">
        <f t="shared" si="214"/>
        <v>0</v>
      </c>
      <c r="N389" s="1">
        <f t="shared" si="214"/>
        <v>0</v>
      </c>
      <c r="O389" s="60"/>
      <c r="P389" s="60"/>
      <c r="Q389" s="8">
        <f t="shared" si="213"/>
        <v>13088184.02</v>
      </c>
      <c r="R389" s="8">
        <f t="shared" si="213"/>
        <v>0</v>
      </c>
      <c r="S389" s="16"/>
      <c r="T389" s="16"/>
      <c r="U389" s="16"/>
      <c r="V389" s="16"/>
      <c r="W389" s="16"/>
      <c r="X389" s="16"/>
      <c r="Y389" s="16"/>
      <c r="Z389" s="16"/>
      <c r="AA389" s="16"/>
      <c r="AB389" s="16"/>
      <c r="AC389" s="16"/>
      <c r="AD389" s="16"/>
    </row>
    <row r="390" spans="1:30" ht="15">
      <c r="A390" s="60"/>
      <c r="B390" s="60"/>
      <c r="C390" s="6"/>
      <c r="D390" s="6" t="s">
        <v>82</v>
      </c>
      <c r="E390" s="1">
        <f>G390+I390+K390+M390</f>
        <v>11689596.62</v>
      </c>
      <c r="F390" s="1">
        <f t="shared" si="208"/>
        <v>0</v>
      </c>
      <c r="G390" s="1">
        <f t="shared" si="199"/>
        <v>3267962.119999999</v>
      </c>
      <c r="H390" s="1">
        <f t="shared" si="199"/>
        <v>0</v>
      </c>
      <c r="I390" s="1">
        <f aca="true" t="shared" si="215" ref="I390:N390">I52+I90+I128+I178+I240+I302+I340+I378</f>
        <v>0</v>
      </c>
      <c r="J390" s="1">
        <f t="shared" si="215"/>
        <v>0</v>
      </c>
      <c r="K390" s="1">
        <f t="shared" si="215"/>
        <v>8421634.5</v>
      </c>
      <c r="L390" s="1">
        <f t="shared" si="215"/>
        <v>0</v>
      </c>
      <c r="M390" s="1">
        <f t="shared" si="215"/>
        <v>0</v>
      </c>
      <c r="N390" s="1">
        <f t="shared" si="215"/>
        <v>0</v>
      </c>
      <c r="O390" s="60"/>
      <c r="P390" s="60"/>
      <c r="Q390" s="8">
        <f t="shared" si="213"/>
        <v>11689596.62</v>
      </c>
      <c r="R390" s="8">
        <f t="shared" si="213"/>
        <v>0</v>
      </c>
      <c r="S390" s="16"/>
      <c r="T390" s="16"/>
      <c r="U390" s="16"/>
      <c r="V390" s="16"/>
      <c r="W390" s="16"/>
      <c r="X390" s="16"/>
      <c r="Y390" s="16"/>
      <c r="Z390" s="16"/>
      <c r="AA390" s="16"/>
      <c r="AB390" s="16"/>
      <c r="AC390" s="16"/>
      <c r="AD390" s="16"/>
    </row>
    <row r="391" spans="11:30" ht="15">
      <c r="K391" s="20"/>
      <c r="L391" s="20"/>
      <c r="S391" s="16"/>
      <c r="T391" s="16"/>
      <c r="U391" s="16"/>
      <c r="V391" s="16"/>
      <c r="W391" s="16"/>
      <c r="X391" s="16"/>
      <c r="Y391" s="16"/>
      <c r="Z391" s="16"/>
      <c r="AA391" s="16"/>
      <c r="AB391" s="16"/>
      <c r="AC391" s="16"/>
      <c r="AD391" s="16"/>
    </row>
    <row r="392" spans="5:30" ht="15.75">
      <c r="E392" s="20"/>
      <c r="I392" s="20"/>
      <c r="O392" s="39"/>
      <c r="P392" s="20"/>
      <c r="S392" s="16"/>
      <c r="T392" s="16"/>
      <c r="U392" s="16"/>
      <c r="V392" s="16"/>
      <c r="W392" s="16"/>
      <c r="X392" s="16"/>
      <c r="Y392" s="16"/>
      <c r="Z392" s="16"/>
      <c r="AA392" s="16"/>
      <c r="AB392" s="16"/>
      <c r="AC392" s="16"/>
      <c r="AD392" s="16"/>
    </row>
    <row r="393" spans="1:30" ht="15">
      <c r="A393" s="79"/>
      <c r="B393" s="79"/>
      <c r="C393" s="79"/>
      <c r="D393" s="79"/>
      <c r="E393" s="79"/>
      <c r="F393" s="79"/>
      <c r="G393" s="79"/>
      <c r="H393" s="79"/>
      <c r="I393" s="79"/>
      <c r="J393" s="79"/>
      <c r="K393" s="79"/>
      <c r="L393" s="79"/>
      <c r="M393" s="79"/>
      <c r="N393" s="20"/>
      <c r="O393" s="20"/>
      <c r="S393" s="16"/>
      <c r="T393" s="16"/>
      <c r="U393" s="16"/>
      <c r="V393" s="16"/>
      <c r="W393" s="16"/>
      <c r="X393" s="16"/>
      <c r="Y393" s="16"/>
      <c r="Z393" s="16"/>
      <c r="AA393" s="16"/>
      <c r="AB393" s="16"/>
      <c r="AC393" s="16"/>
      <c r="AD393" s="16"/>
    </row>
    <row r="394" spans="1:30" ht="15">
      <c r="A394" s="79"/>
      <c r="B394" s="79"/>
      <c r="C394" s="79"/>
      <c r="D394" s="79"/>
      <c r="E394" s="79"/>
      <c r="F394" s="79"/>
      <c r="G394" s="79"/>
      <c r="H394" s="79"/>
      <c r="I394" s="79"/>
      <c r="J394" s="79"/>
      <c r="K394" s="79"/>
      <c r="L394" s="79"/>
      <c r="M394" s="79"/>
      <c r="N394" s="20"/>
      <c r="O394" s="20"/>
      <c r="S394" s="16"/>
      <c r="T394" s="16"/>
      <c r="U394" s="16"/>
      <c r="V394" s="16"/>
      <c r="W394" s="16"/>
      <c r="X394" s="16"/>
      <c r="Y394" s="16"/>
      <c r="Z394" s="16"/>
      <c r="AA394" s="16"/>
      <c r="AB394" s="16"/>
      <c r="AC394" s="16"/>
      <c r="AD394" s="16"/>
    </row>
    <row r="395" spans="1:15" ht="15">
      <c r="A395" s="79" t="s">
        <v>98</v>
      </c>
      <c r="B395" s="79"/>
      <c r="C395" s="79"/>
      <c r="D395" s="79"/>
      <c r="E395" s="79"/>
      <c r="F395" s="79"/>
      <c r="G395" s="79"/>
      <c r="H395" s="79"/>
      <c r="I395" s="79"/>
      <c r="J395" s="79"/>
      <c r="K395" s="79"/>
      <c r="L395" s="79"/>
      <c r="M395" s="79"/>
      <c r="N395" s="20"/>
      <c r="O395" s="20"/>
    </row>
    <row r="396" spans="1:14" ht="15">
      <c r="A396" s="80"/>
      <c r="B396" s="80"/>
      <c r="C396" s="80"/>
      <c r="D396" s="80"/>
      <c r="E396" s="80"/>
      <c r="F396" s="80"/>
      <c r="G396" s="80"/>
      <c r="H396" s="80"/>
      <c r="I396" s="80"/>
      <c r="J396" s="80"/>
      <c r="K396" s="80"/>
      <c r="L396" s="80"/>
      <c r="M396" s="80"/>
      <c r="N396" s="20"/>
    </row>
    <row r="397" spans="1:14" ht="15">
      <c r="A397" s="80"/>
      <c r="B397" s="80"/>
      <c r="C397" s="80"/>
      <c r="D397" s="80"/>
      <c r="E397" s="80"/>
      <c r="F397" s="80"/>
      <c r="G397" s="80"/>
      <c r="H397" s="80"/>
      <c r="I397" s="80"/>
      <c r="J397" s="80"/>
      <c r="K397" s="80"/>
      <c r="L397" s="80"/>
      <c r="M397" s="80"/>
      <c r="N397" s="20"/>
    </row>
    <row r="398" spans="5:28" ht="15"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S398" s="38"/>
      <c r="T398" s="38"/>
      <c r="U398" s="38"/>
      <c r="V398" s="38"/>
      <c r="W398" s="38"/>
      <c r="X398" s="38"/>
      <c r="Y398" s="38"/>
      <c r="Z398" s="38"/>
      <c r="AA398" s="38"/>
      <c r="AB398" s="38"/>
    </row>
    <row r="399" spans="5:28" ht="15"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S399" s="38"/>
      <c r="T399" s="38"/>
      <c r="U399" s="38"/>
      <c r="V399" s="38"/>
      <c r="W399" s="38"/>
      <c r="X399" s="38"/>
      <c r="Y399" s="38"/>
      <c r="Z399" s="38"/>
      <c r="AA399" s="38"/>
      <c r="AB399" s="38"/>
    </row>
    <row r="400" spans="5:28" ht="15"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S400" s="38"/>
      <c r="T400" s="38"/>
      <c r="U400" s="38"/>
      <c r="V400" s="38"/>
      <c r="W400" s="38"/>
      <c r="X400" s="38"/>
      <c r="Y400" s="38"/>
      <c r="Z400" s="38"/>
      <c r="AA400" s="38"/>
      <c r="AB400" s="38"/>
    </row>
    <row r="401" spans="5:28" ht="15"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S401" s="38"/>
      <c r="T401" s="38"/>
      <c r="U401" s="38"/>
      <c r="V401" s="38"/>
      <c r="W401" s="38"/>
      <c r="X401" s="38"/>
      <c r="Y401" s="38"/>
      <c r="Z401" s="38"/>
      <c r="AA401" s="38"/>
      <c r="AB401" s="38"/>
    </row>
    <row r="402" spans="5:28" ht="15"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S402" s="38"/>
      <c r="T402" s="38"/>
      <c r="U402" s="38"/>
      <c r="V402" s="38"/>
      <c r="W402" s="38"/>
      <c r="X402" s="38"/>
      <c r="Y402" s="38"/>
      <c r="Z402" s="38"/>
      <c r="AA402" s="38"/>
      <c r="AB402" s="38"/>
    </row>
    <row r="403" spans="5:28" ht="15"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S403" s="38"/>
      <c r="T403" s="38"/>
      <c r="U403" s="38"/>
      <c r="V403" s="38"/>
      <c r="W403" s="38"/>
      <c r="X403" s="38"/>
      <c r="Y403" s="38"/>
      <c r="Z403" s="38"/>
      <c r="AA403" s="38"/>
      <c r="AB403" s="38"/>
    </row>
    <row r="404" spans="5:28" ht="15"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S404" s="38"/>
      <c r="T404" s="38"/>
      <c r="U404" s="38"/>
      <c r="V404" s="38"/>
      <c r="W404" s="38"/>
      <c r="X404" s="38"/>
      <c r="Y404" s="38"/>
      <c r="Z404" s="38"/>
      <c r="AA404" s="38"/>
      <c r="AB404" s="38"/>
    </row>
    <row r="405" spans="19:28" ht="15">
      <c r="S405" s="38"/>
      <c r="T405" s="38"/>
      <c r="U405" s="38"/>
      <c r="V405" s="38"/>
      <c r="W405" s="38"/>
      <c r="X405" s="38"/>
      <c r="Y405" s="38"/>
      <c r="Z405" s="38"/>
      <c r="AA405" s="38"/>
      <c r="AB405" s="38"/>
    </row>
    <row r="406" spans="19:28" ht="15">
      <c r="S406" s="38"/>
      <c r="T406" s="38"/>
      <c r="U406" s="38"/>
      <c r="V406" s="38"/>
      <c r="W406" s="38"/>
      <c r="X406" s="38"/>
      <c r="Y406" s="38"/>
      <c r="Z406" s="38"/>
      <c r="AA406" s="38"/>
      <c r="AB406" s="38"/>
    </row>
    <row r="407" spans="19:28" ht="15">
      <c r="S407" s="38"/>
      <c r="T407" s="38"/>
      <c r="U407" s="38"/>
      <c r="V407" s="38"/>
      <c r="W407" s="38"/>
      <c r="X407" s="38"/>
      <c r="Y407" s="38"/>
      <c r="Z407" s="38"/>
      <c r="AA407" s="38"/>
      <c r="AB407" s="38"/>
    </row>
    <row r="408" spans="19:28" ht="15">
      <c r="S408" s="38"/>
      <c r="T408" s="38"/>
      <c r="U408" s="38"/>
      <c r="V408" s="38"/>
      <c r="W408" s="38"/>
      <c r="X408" s="38"/>
      <c r="Y408" s="38"/>
      <c r="Z408" s="38"/>
      <c r="AA408" s="38"/>
      <c r="AB408" s="38"/>
    </row>
    <row r="409" spans="19:28" ht="15">
      <c r="S409" s="38"/>
      <c r="T409" s="38"/>
      <c r="U409" s="38"/>
      <c r="V409" s="38"/>
      <c r="W409" s="38"/>
      <c r="X409" s="38"/>
      <c r="Y409" s="38"/>
      <c r="Z409" s="38"/>
      <c r="AA409" s="38"/>
      <c r="AB409" s="38"/>
    </row>
    <row r="410" spans="5:14" ht="15">
      <c r="E410" s="20"/>
      <c r="F410" s="20"/>
      <c r="G410" s="20"/>
      <c r="H410" s="20"/>
      <c r="I410" s="20"/>
      <c r="J410" s="20"/>
      <c r="K410" s="20"/>
      <c r="L410" s="20"/>
      <c r="M410" s="20"/>
      <c r="N410" s="20"/>
    </row>
    <row r="411" spans="5:14" ht="15">
      <c r="E411" s="20"/>
      <c r="F411" s="20"/>
      <c r="G411" s="20"/>
      <c r="H411" s="20"/>
      <c r="I411" s="20"/>
      <c r="J411" s="20"/>
      <c r="K411" s="20"/>
      <c r="L411" s="20"/>
      <c r="M411" s="20"/>
      <c r="N411" s="20"/>
    </row>
    <row r="412" spans="5:14" ht="15">
      <c r="E412" s="20"/>
      <c r="F412" s="20"/>
      <c r="G412" s="20"/>
      <c r="H412" s="20"/>
      <c r="I412" s="20"/>
      <c r="J412" s="20"/>
      <c r="K412" s="20"/>
      <c r="L412" s="20"/>
      <c r="M412" s="20"/>
      <c r="N412" s="20"/>
    </row>
    <row r="413" spans="5:14" ht="15">
      <c r="E413" s="20"/>
      <c r="F413" s="20"/>
      <c r="G413" s="20"/>
      <c r="H413" s="20"/>
      <c r="I413" s="20"/>
      <c r="J413" s="20"/>
      <c r="K413" s="20"/>
      <c r="L413" s="20"/>
      <c r="M413" s="20"/>
      <c r="N413" s="20"/>
    </row>
    <row r="414" spans="5:14" ht="15">
      <c r="E414" s="20"/>
      <c r="F414" s="20"/>
      <c r="G414" s="20"/>
      <c r="H414" s="20"/>
      <c r="I414" s="20"/>
      <c r="J414" s="20"/>
      <c r="K414" s="20"/>
      <c r="L414" s="20"/>
      <c r="M414" s="20"/>
      <c r="N414" s="20"/>
    </row>
    <row r="415" spans="5:14" ht="15">
      <c r="E415" s="20"/>
      <c r="F415" s="20"/>
      <c r="G415" s="20"/>
      <c r="H415" s="20"/>
      <c r="I415" s="20"/>
      <c r="J415" s="20"/>
      <c r="K415" s="20"/>
      <c r="L415" s="20"/>
      <c r="M415" s="20"/>
      <c r="N415" s="20"/>
    </row>
    <row r="416" spans="5:14" ht="15">
      <c r="E416" s="20"/>
      <c r="F416" s="20"/>
      <c r="G416" s="20"/>
      <c r="H416" s="20"/>
      <c r="I416" s="20"/>
      <c r="J416" s="20"/>
      <c r="K416" s="20"/>
      <c r="L416" s="20"/>
      <c r="M416" s="20"/>
      <c r="N416" s="20"/>
    </row>
    <row r="417" spans="5:14" ht="15">
      <c r="E417" s="20"/>
      <c r="F417" s="20"/>
      <c r="G417" s="20"/>
      <c r="H417" s="20"/>
      <c r="I417" s="20"/>
      <c r="J417" s="20"/>
      <c r="K417" s="20"/>
      <c r="L417" s="20"/>
      <c r="M417" s="20"/>
      <c r="N417" s="20"/>
    </row>
    <row r="418" spans="5:14" ht="15">
      <c r="E418" s="20"/>
      <c r="F418" s="20"/>
      <c r="G418" s="20"/>
      <c r="H418" s="20"/>
      <c r="I418" s="20"/>
      <c r="J418" s="20"/>
      <c r="K418" s="20"/>
      <c r="L418" s="20"/>
      <c r="M418" s="20"/>
      <c r="N418" s="20"/>
    </row>
    <row r="419" spans="5:14" ht="15">
      <c r="E419" s="20"/>
      <c r="F419" s="20"/>
      <c r="G419" s="20"/>
      <c r="H419" s="20"/>
      <c r="I419" s="20"/>
      <c r="J419" s="20"/>
      <c r="K419" s="20"/>
      <c r="L419" s="20"/>
      <c r="M419" s="20"/>
      <c r="N419" s="20"/>
    </row>
    <row r="420" spans="5:14" ht="15">
      <c r="E420" s="20"/>
      <c r="F420" s="20"/>
      <c r="G420" s="20"/>
      <c r="H420" s="20"/>
      <c r="I420" s="20"/>
      <c r="J420" s="20"/>
      <c r="K420" s="20"/>
      <c r="L420" s="20"/>
      <c r="M420" s="20"/>
      <c r="N420" s="20"/>
    </row>
    <row r="421" spans="5:14" ht="15">
      <c r="E421" s="20"/>
      <c r="F421" s="20"/>
      <c r="G421" s="20"/>
      <c r="H421" s="20"/>
      <c r="I421" s="20"/>
      <c r="J421" s="20"/>
      <c r="K421" s="20"/>
      <c r="L421" s="20"/>
      <c r="M421" s="20"/>
      <c r="N421" s="20"/>
    </row>
    <row r="422" spans="5:14" ht="15">
      <c r="E422" s="20"/>
      <c r="F422" s="20"/>
      <c r="G422" s="20"/>
      <c r="H422" s="20"/>
      <c r="I422" s="20"/>
      <c r="J422" s="20"/>
      <c r="K422" s="20"/>
      <c r="L422" s="20"/>
      <c r="M422" s="20"/>
      <c r="N422" s="20"/>
    </row>
    <row r="423" spans="5:14" ht="15">
      <c r="E423" s="20"/>
      <c r="F423" s="20"/>
      <c r="G423" s="20"/>
      <c r="H423" s="20"/>
      <c r="I423" s="20"/>
      <c r="J423" s="20"/>
      <c r="K423" s="20"/>
      <c r="L423" s="20"/>
      <c r="M423" s="20"/>
      <c r="N423" s="20"/>
    </row>
  </sheetData>
  <sheetProtection/>
  <mergeCells count="143">
    <mergeCell ref="B92:N92"/>
    <mergeCell ref="B129:N129"/>
    <mergeCell ref="B130:N130"/>
    <mergeCell ref="B105:B116"/>
    <mergeCell ref="B179:N179"/>
    <mergeCell ref="B180:N180"/>
    <mergeCell ref="B117:B128"/>
    <mergeCell ref="B14:N14"/>
    <mergeCell ref="B15:N15"/>
    <mergeCell ref="B16:N16"/>
    <mergeCell ref="B53:N53"/>
    <mergeCell ref="B54:N54"/>
    <mergeCell ref="B91:N91"/>
    <mergeCell ref="B55:B66"/>
    <mergeCell ref="O367:P378"/>
    <mergeCell ref="O342:P342"/>
    <mergeCell ref="A343:A354"/>
    <mergeCell ref="B343:B354"/>
    <mergeCell ref="O343:P354"/>
    <mergeCell ref="B342:N342"/>
    <mergeCell ref="A355:A366"/>
    <mergeCell ref="B355:B366"/>
    <mergeCell ref="A367:A378"/>
    <mergeCell ref="B367:B378"/>
    <mergeCell ref="O180:P180"/>
    <mergeCell ref="B317:B328"/>
    <mergeCell ref="B267:B278"/>
    <mergeCell ref="O267:P278"/>
    <mergeCell ref="O291:P302"/>
    <mergeCell ref="O304:P304"/>
    <mergeCell ref="B291:B302"/>
    <mergeCell ref="O305:P316"/>
    <mergeCell ref="B303:N303"/>
    <mergeCell ref="B304:N304"/>
    <mergeCell ref="B131:B142"/>
    <mergeCell ref="O131:P142"/>
    <mergeCell ref="O143:P154"/>
    <mergeCell ref="B143:B154"/>
    <mergeCell ref="O67:P78"/>
    <mergeCell ref="A79:A90"/>
    <mergeCell ref="B79:B90"/>
    <mergeCell ref="O79:P90"/>
    <mergeCell ref="A67:A78"/>
    <mergeCell ref="B67:B78"/>
    <mergeCell ref="A41:A52"/>
    <mergeCell ref="B41:B52"/>
    <mergeCell ref="O41:P52"/>
    <mergeCell ref="O53:P53"/>
    <mergeCell ref="A181:A192"/>
    <mergeCell ref="O155:P166"/>
    <mergeCell ref="O91:P91"/>
    <mergeCell ref="O130:P130"/>
    <mergeCell ref="B181:B192"/>
    <mergeCell ref="A155:A166"/>
    <mergeCell ref="O181:P192"/>
    <mergeCell ref="O179:P179"/>
    <mergeCell ref="A143:A154"/>
    <mergeCell ref="A131:A142"/>
    <mergeCell ref="A397:M397"/>
    <mergeCell ref="A396:M396"/>
    <mergeCell ref="A395:M395"/>
    <mergeCell ref="A394:M394"/>
    <mergeCell ref="A393:M393"/>
    <mergeCell ref="A55:A66"/>
    <mergeCell ref="B155:B166"/>
    <mergeCell ref="O129:P129"/>
    <mergeCell ref="O55:P66"/>
    <mergeCell ref="O92:P92"/>
    <mergeCell ref="A167:A178"/>
    <mergeCell ref="B167:B178"/>
    <mergeCell ref="O167:P178"/>
    <mergeCell ref="B93:B104"/>
    <mergeCell ref="A8:P8"/>
    <mergeCell ref="M11:N11"/>
    <mergeCell ref="O13:P13"/>
    <mergeCell ref="O14:P14"/>
    <mergeCell ref="C10:C12"/>
    <mergeCell ref="O16:P16"/>
    <mergeCell ref="O54:P54"/>
    <mergeCell ref="K11:L11"/>
    <mergeCell ref="A17:A28"/>
    <mergeCell ref="B17:B28"/>
    <mergeCell ref="O15:P15"/>
    <mergeCell ref="O17:P28"/>
    <mergeCell ref="A29:A40"/>
    <mergeCell ref="B29:B40"/>
    <mergeCell ref="O29:P40"/>
    <mergeCell ref="L5:P5"/>
    <mergeCell ref="A7:P7"/>
    <mergeCell ref="A10:A12"/>
    <mergeCell ref="B10:B12"/>
    <mergeCell ref="D10:D12"/>
    <mergeCell ref="G11:H11"/>
    <mergeCell ref="I11:J11"/>
    <mergeCell ref="O10:P12"/>
    <mergeCell ref="E10:F11"/>
    <mergeCell ref="G10:N10"/>
    <mergeCell ref="O93:P104"/>
    <mergeCell ref="O105:P116"/>
    <mergeCell ref="A117:A128"/>
    <mergeCell ref="A93:A104"/>
    <mergeCell ref="O117:P128"/>
    <mergeCell ref="A105:A116"/>
    <mergeCell ref="A379:A390"/>
    <mergeCell ref="B379:B390"/>
    <mergeCell ref="O379:P390"/>
    <mergeCell ref="O243:P254"/>
    <mergeCell ref="B255:B266"/>
    <mergeCell ref="O255:P266"/>
    <mergeCell ref="B341:N341"/>
    <mergeCell ref="O341:P341"/>
    <mergeCell ref="B243:B254"/>
    <mergeCell ref="A291:A302"/>
    <mergeCell ref="O242:P242"/>
    <mergeCell ref="A329:A340"/>
    <mergeCell ref="B329:B340"/>
    <mergeCell ref="O329:P340"/>
    <mergeCell ref="O317:P328"/>
    <mergeCell ref="B305:B316"/>
    <mergeCell ref="O303:P303"/>
    <mergeCell ref="A243:A254"/>
    <mergeCell ref="A279:A290"/>
    <mergeCell ref="A255:A266"/>
    <mergeCell ref="O355:P366"/>
    <mergeCell ref="A267:A278"/>
    <mergeCell ref="O279:P290"/>
    <mergeCell ref="A305:A316"/>
    <mergeCell ref="B279:B290"/>
    <mergeCell ref="A317:A328"/>
    <mergeCell ref="A193:A204"/>
    <mergeCell ref="A229:A240"/>
    <mergeCell ref="B242:N242"/>
    <mergeCell ref="B193:B204"/>
    <mergeCell ref="B241:N241"/>
    <mergeCell ref="A205:A216"/>
    <mergeCell ref="A217:A228"/>
    <mergeCell ref="O193:P204"/>
    <mergeCell ref="B205:B216"/>
    <mergeCell ref="O205:P216"/>
    <mergeCell ref="B229:B240"/>
    <mergeCell ref="O217:P228"/>
    <mergeCell ref="B217:B228"/>
    <mergeCell ref="O229:P240"/>
  </mergeCells>
  <printOptions/>
  <pageMargins left="0.1968503937007874" right="0" top="0" bottom="0" header="0" footer="0"/>
  <pageSetup fitToHeight="10" fitToWidth="1" horizontalDpi="600" verticalDpi="600" orientation="landscape" paperSize="9" scale="65" r:id="rId1"/>
  <rowBreaks count="6" manualBreakCount="6">
    <brk id="40" max="18" man="1"/>
    <brk id="78" max="18" man="1"/>
    <brk id="104" max="18" man="1"/>
    <brk id="142" max="18" man="1"/>
    <brk id="178" max="18" man="1"/>
    <brk id="316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</cp:lastModifiedBy>
  <cp:lastPrinted>2017-04-14T09:16:02Z</cp:lastPrinted>
  <dcterms:created xsi:type="dcterms:W3CDTF">1996-10-08T23:32:33Z</dcterms:created>
  <dcterms:modified xsi:type="dcterms:W3CDTF">2017-04-14T09:16:35Z</dcterms:modified>
  <cp:category/>
  <cp:version/>
  <cp:contentType/>
  <cp:contentStatus/>
</cp:coreProperties>
</file>