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2895" windowWidth="18180" windowHeight="6900"/>
  </bookViews>
  <sheets>
    <sheet name="IV перечень мероприятий" sheetId="1" r:id="rId1"/>
    <sheet name="Лист1" sheetId="2" r:id="rId2"/>
  </sheets>
  <definedNames>
    <definedName name="_xlnm._FilterDatabase" localSheetId="0" hidden="1">'IV перечень мероприятий'!$A$4:$O$149</definedName>
    <definedName name="_xlnm.Print_Titles" localSheetId="0">'IV перечень мероприятий'!$4:$6</definedName>
    <definedName name="_xlnm.Print_Area" localSheetId="0">'IV перечень мероприятий'!$A$1:$O$158</definedName>
  </definedNames>
  <calcPr calcId="125725" fullCalcOnLoad="1"/>
</workbook>
</file>

<file path=xl/calcChain.xml><?xml version="1.0" encoding="utf-8"?>
<calcChain xmlns="http://schemas.openxmlformats.org/spreadsheetml/2006/main">
  <c r="H34" i="1"/>
  <c r="G78"/>
  <c r="G106"/>
  <c r="E40"/>
  <c r="L37"/>
  <c r="H37"/>
  <c r="M37"/>
  <c r="K37"/>
  <c r="I37"/>
  <c r="G37"/>
  <c r="G81"/>
  <c r="E78"/>
  <c r="G127"/>
  <c r="H127"/>
  <c r="I127"/>
  <c r="J127"/>
  <c r="K127"/>
  <c r="L127"/>
  <c r="M127"/>
  <c r="N127"/>
  <c r="F127"/>
  <c r="E127"/>
  <c r="H111"/>
  <c r="I111"/>
  <c r="J111"/>
  <c r="K111"/>
  <c r="L111"/>
  <c r="M111"/>
  <c r="N111"/>
  <c r="G111"/>
  <c r="H81"/>
  <c r="I81"/>
  <c r="I75"/>
  <c r="J81"/>
  <c r="K81"/>
  <c r="L81"/>
  <c r="L75"/>
  <c r="M81"/>
  <c r="M75"/>
  <c r="N81"/>
  <c r="N75"/>
  <c r="F67"/>
  <c r="E67"/>
  <c r="F60"/>
  <c r="E60"/>
  <c r="F53"/>
  <c r="E53"/>
  <c r="F46"/>
  <c r="J37"/>
  <c r="N37"/>
  <c r="G75"/>
  <c r="F111"/>
  <c r="E81"/>
  <c r="E75"/>
  <c r="F81"/>
  <c r="K75"/>
  <c r="J75"/>
  <c r="F37"/>
  <c r="E111"/>
  <c r="E37"/>
  <c r="H78"/>
  <c r="H75"/>
  <c r="H154"/>
  <c r="F50"/>
  <c r="K36"/>
  <c r="J36"/>
  <c r="M34"/>
  <c r="K34"/>
  <c r="J34"/>
  <c r="M32"/>
  <c r="J32"/>
  <c r="G34"/>
  <c r="M33"/>
  <c r="K33"/>
  <c r="K32"/>
  <c r="G32"/>
  <c r="L36"/>
  <c r="N35"/>
  <c r="L35"/>
  <c r="L34"/>
  <c r="N33"/>
  <c r="L33"/>
  <c r="L32"/>
  <c r="H32"/>
  <c r="M36"/>
  <c r="M35"/>
  <c r="K35"/>
  <c r="H36"/>
  <c r="I35"/>
  <c r="I33"/>
  <c r="F66"/>
  <c r="F63"/>
  <c r="F64"/>
  <c r="F65"/>
  <c r="F62"/>
  <c r="E63"/>
  <c r="E64"/>
  <c r="E65"/>
  <c r="E66"/>
  <c r="E62"/>
  <c r="I32"/>
  <c r="N32"/>
  <c r="G33"/>
  <c r="J33"/>
  <c r="I34"/>
  <c r="N34"/>
  <c r="G35"/>
  <c r="J35"/>
  <c r="I36"/>
  <c r="N36"/>
  <c r="F56"/>
  <c r="F57"/>
  <c r="F58"/>
  <c r="F59"/>
  <c r="F55"/>
  <c r="E56"/>
  <c r="E57"/>
  <c r="E58"/>
  <c r="E59"/>
  <c r="E55"/>
  <c r="F51"/>
  <c r="F52"/>
  <c r="F48"/>
  <c r="E50"/>
  <c r="E51"/>
  <c r="E52"/>
  <c r="E48"/>
  <c r="F44"/>
  <c r="F45"/>
  <c r="F41"/>
  <c r="E44"/>
  <c r="E45"/>
  <c r="E41"/>
  <c r="I31"/>
  <c r="M31"/>
  <c r="N31"/>
  <c r="L31"/>
  <c r="K31"/>
  <c r="J31"/>
  <c r="G36"/>
  <c r="E36"/>
  <c r="H35"/>
  <c r="F35"/>
  <c r="H33"/>
  <c r="F33"/>
  <c r="E35"/>
  <c r="E33"/>
  <c r="E34"/>
  <c r="E32"/>
  <c r="F36"/>
  <c r="F34"/>
  <c r="F32"/>
  <c r="M110"/>
  <c r="I110"/>
  <c r="K109"/>
  <c r="H109"/>
  <c r="M108"/>
  <c r="I108"/>
  <c r="K107"/>
  <c r="H107"/>
  <c r="M106"/>
  <c r="I106"/>
  <c r="G55"/>
  <c r="H55"/>
  <c r="G108"/>
  <c r="G109"/>
  <c r="G110"/>
  <c r="G152"/>
  <c r="J106"/>
  <c r="K106"/>
  <c r="L106"/>
  <c r="N106"/>
  <c r="I107"/>
  <c r="J107"/>
  <c r="L107"/>
  <c r="M107"/>
  <c r="N107"/>
  <c r="J108"/>
  <c r="K108"/>
  <c r="L108"/>
  <c r="N108"/>
  <c r="I109"/>
  <c r="J109"/>
  <c r="L109"/>
  <c r="M109"/>
  <c r="N109"/>
  <c r="J110"/>
  <c r="K110"/>
  <c r="L110"/>
  <c r="N110"/>
  <c r="H108"/>
  <c r="H110"/>
  <c r="E106"/>
  <c r="N105"/>
  <c r="J105"/>
  <c r="M105"/>
  <c r="K105"/>
  <c r="I105"/>
  <c r="L105"/>
  <c r="H31"/>
  <c r="G31"/>
  <c r="F31"/>
  <c r="E31"/>
  <c r="G107"/>
  <c r="G105"/>
  <c r="H106"/>
  <c r="H105"/>
  <c r="G76"/>
  <c r="H76"/>
  <c r="I76"/>
  <c r="J76"/>
  <c r="K76"/>
  <c r="L76"/>
  <c r="M76"/>
  <c r="N76"/>
  <c r="G77"/>
  <c r="H77"/>
  <c r="I77"/>
  <c r="J77"/>
  <c r="K77"/>
  <c r="L77"/>
  <c r="M77"/>
  <c r="N77"/>
  <c r="I78"/>
  <c r="J78"/>
  <c r="K78"/>
  <c r="L78"/>
  <c r="M78"/>
  <c r="N78"/>
  <c r="G79"/>
  <c r="H79"/>
  <c r="I79"/>
  <c r="J79"/>
  <c r="K79"/>
  <c r="L79"/>
  <c r="M79"/>
  <c r="N79"/>
  <c r="G80"/>
  <c r="H80"/>
  <c r="I80"/>
  <c r="J80"/>
  <c r="K80"/>
  <c r="L80"/>
  <c r="M80"/>
  <c r="N80"/>
  <c r="F61"/>
  <c r="G61"/>
  <c r="H61"/>
  <c r="I61"/>
  <c r="J61"/>
  <c r="K61"/>
  <c r="L61"/>
  <c r="M61"/>
  <c r="N61"/>
  <c r="E61"/>
  <c r="F54"/>
  <c r="G54"/>
  <c r="H54"/>
  <c r="I54"/>
  <c r="J54"/>
  <c r="K54"/>
  <c r="L54"/>
  <c r="M54"/>
  <c r="N54"/>
  <c r="E54"/>
  <c r="F47"/>
  <c r="G47"/>
  <c r="H47"/>
  <c r="I47"/>
  <c r="J47"/>
  <c r="K47"/>
  <c r="L47"/>
  <c r="M47"/>
  <c r="N47"/>
  <c r="E47"/>
  <c r="F78"/>
  <c r="F75"/>
  <c r="F109"/>
  <c r="F106"/>
  <c r="F80"/>
  <c r="F79"/>
  <c r="F77"/>
  <c r="E80"/>
  <c r="E79"/>
  <c r="E77"/>
  <c r="E76"/>
  <c r="E110"/>
  <c r="E108"/>
  <c r="F108"/>
  <c r="F110"/>
  <c r="E109"/>
  <c r="E107"/>
  <c r="F76"/>
  <c r="F40"/>
  <c r="G40"/>
  <c r="H40"/>
  <c r="I40"/>
  <c r="J40"/>
  <c r="K40"/>
  <c r="L40"/>
  <c r="M40"/>
  <c r="N40"/>
  <c r="E105"/>
  <c r="F107"/>
  <c r="F105"/>
  <c r="E126"/>
  <c r="F124"/>
  <c r="F122"/>
  <c r="I124"/>
  <c r="F123"/>
  <c r="J123"/>
  <c r="M125"/>
  <c r="N126"/>
  <c r="E124"/>
  <c r="J126"/>
  <c r="F126"/>
  <c r="K124"/>
  <c r="M126"/>
  <c r="I126"/>
  <c r="M124"/>
  <c r="J125"/>
  <c r="J124"/>
  <c r="N125"/>
  <c r="H122"/>
  <c r="K125"/>
  <c r="I125"/>
  <c r="I123"/>
  <c r="L125"/>
  <c r="E125"/>
  <c r="F125"/>
  <c r="K123"/>
  <c r="J122"/>
  <c r="J121"/>
  <c r="I122"/>
  <c r="I121"/>
  <c r="H125"/>
  <c r="G124"/>
  <c r="M122"/>
  <c r="N122"/>
  <c r="G125"/>
  <c r="H123"/>
  <c r="G122"/>
  <c r="G121"/>
  <c r="E122"/>
  <c r="E121"/>
  <c r="N123"/>
  <c r="K126"/>
  <c r="N124"/>
  <c r="M123"/>
  <c r="E123"/>
  <c r="L126"/>
  <c r="L124"/>
  <c r="H126"/>
  <c r="L122"/>
  <c r="H124"/>
  <c r="L123"/>
  <c r="G126"/>
  <c r="K122"/>
  <c r="G123"/>
  <c r="M121"/>
  <c r="F121"/>
  <c r="H121"/>
  <c r="L121"/>
  <c r="K121"/>
  <c r="N121"/>
  <c r="I154"/>
  <c r="I155"/>
  <c r="F147"/>
  <c r="E150"/>
  <c r="I148"/>
  <c r="M150"/>
  <c r="M157"/>
  <c r="F148"/>
  <c r="E146"/>
  <c r="F150"/>
  <c r="J148"/>
  <c r="J155"/>
  <c r="L148"/>
  <c r="L155"/>
  <c r="K156"/>
  <c r="K149"/>
  <c r="E149"/>
  <c r="K148"/>
  <c r="K155"/>
  <c r="J146"/>
  <c r="J153"/>
  <c r="L149"/>
  <c r="L156"/>
  <c r="F149"/>
  <c r="J147"/>
  <c r="J154"/>
  <c r="K147"/>
  <c r="K154"/>
  <c r="L147"/>
  <c r="L154"/>
  <c r="N145"/>
  <c r="M148"/>
  <c r="M155"/>
  <c r="G146"/>
  <c r="G153"/>
  <c r="J145"/>
  <c r="G150"/>
  <c r="G157"/>
  <c r="L152"/>
  <c r="L145"/>
  <c r="M154"/>
  <c r="J149"/>
  <c r="J156"/>
  <c r="L146"/>
  <c r="L153"/>
  <c r="K145"/>
  <c r="K144"/>
  <c r="N148"/>
  <c r="N155"/>
  <c r="H147"/>
  <c r="J150"/>
  <c r="J157"/>
  <c r="I146"/>
  <c r="I153"/>
  <c r="I150"/>
  <c r="I157"/>
  <c r="K146"/>
  <c r="K153"/>
  <c r="N149"/>
  <c r="N156"/>
  <c r="N146"/>
  <c r="N153"/>
  <c r="H150"/>
  <c r="H157"/>
  <c r="H148"/>
  <c r="H155"/>
  <c r="H149"/>
  <c r="H156"/>
  <c r="H145"/>
  <c r="H152"/>
  <c r="F145"/>
  <c r="M156"/>
  <c r="M149"/>
  <c r="M145"/>
  <c r="M152"/>
  <c r="I145"/>
  <c r="I152"/>
  <c r="L150"/>
  <c r="L157"/>
  <c r="I147"/>
  <c r="N150"/>
  <c r="N157"/>
  <c r="H146"/>
  <c r="H153"/>
  <c r="F146"/>
  <c r="M147"/>
  <c r="G147"/>
  <c r="G154"/>
  <c r="E147"/>
  <c r="M146"/>
  <c r="M153"/>
  <c r="I149"/>
  <c r="I156"/>
  <c r="N147"/>
  <c r="N154"/>
  <c r="G148"/>
  <c r="G155"/>
  <c r="E148"/>
  <c r="G149"/>
  <c r="G156"/>
  <c r="E145"/>
  <c r="E144"/>
  <c r="G145"/>
  <c r="K157"/>
  <c r="K150"/>
  <c r="F156"/>
  <c r="F157"/>
  <c r="E154"/>
  <c r="J144"/>
  <c r="E156"/>
  <c r="E157"/>
  <c r="N144"/>
  <c r="I144"/>
  <c r="G144"/>
  <c r="E155"/>
  <c r="F153"/>
  <c r="I151"/>
  <c r="F155"/>
  <c r="F154"/>
  <c r="L144"/>
  <c r="E153"/>
  <c r="F144"/>
  <c r="H151"/>
  <c r="M151"/>
  <c r="L151"/>
  <c r="J152"/>
  <c r="J151"/>
  <c r="H144"/>
  <c r="M144"/>
  <c r="K152"/>
  <c r="K151"/>
  <c r="N152"/>
  <c r="N151"/>
  <c r="E152"/>
  <c r="E151"/>
  <c r="G151"/>
  <c r="F152"/>
  <c r="F151"/>
</calcChain>
</file>

<file path=xl/sharedStrings.xml><?xml version="1.0" encoding="utf-8"?>
<sst xmlns="http://schemas.openxmlformats.org/spreadsheetml/2006/main" count="237" uniqueCount="81">
  <si>
    <t>№ п/п</t>
  </si>
  <si>
    <t>Сроки исполнения</t>
  </si>
  <si>
    <t>Объем финансирования (тыс. руб.)</t>
  </si>
  <si>
    <t>В том числе за счет средств</t>
  </si>
  <si>
    <t>федерального бюджета</t>
  </si>
  <si>
    <t>ответственный исполнитель, соисполнители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</si>
  <si>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</si>
  <si>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</si>
  <si>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</si>
  <si>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</si>
  <si>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</si>
  <si>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</si>
  <si>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</si>
  <si>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</si>
  <si>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</si>
  <si>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1.1</t>
  </si>
  <si>
    <t>1.2</t>
  </si>
  <si>
    <t>1</t>
  </si>
  <si>
    <t xml:space="preserve">
</t>
  </si>
  <si>
    <t xml:space="preserve">Приложение 2  к программе «Развитие инженерной инфраструктуры для обеспечения населения коммунальными услугами»
</t>
  </si>
  <si>
    <t>Цель программы: «Содержание и развитие инженерной инфраструктуры»</t>
  </si>
  <si>
    <t>всего</t>
  </si>
  <si>
    <t>1.3</t>
  </si>
  <si>
    <t>1.4</t>
  </si>
  <si>
    <t>1.5</t>
  </si>
  <si>
    <t>Задача 4 программы: «Повышение уровня газификации территории муниципального образования «Город Томск»</t>
  </si>
  <si>
    <t>Задача 3 программы: «Модернизация и развитие инженерной инфраструктуры»</t>
  </si>
  <si>
    <t>ИТОГО по программе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</si>
  <si>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</si>
  <si>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</si>
  <si>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"Содержание инженерной инфраструктуры"</t>
  </si>
  <si>
    <t>Итого по задаче 1</t>
  </si>
  <si>
    <t>2</t>
  </si>
  <si>
    <t>3</t>
  </si>
  <si>
    <t>"Организация и обеспечение эффективного исполнения функций"</t>
  </si>
  <si>
    <t>Департамент городского хозяйства администрации Города Томска</t>
  </si>
  <si>
    <t>4</t>
  </si>
  <si>
    <t>Итого по задаче 2</t>
  </si>
  <si>
    <t>"Развитие инженерной инфраструктуры"</t>
  </si>
  <si>
    <t>Департамент капитального строительства администрации Города Томска</t>
  </si>
  <si>
    <t>Итого по задаче 3</t>
  </si>
  <si>
    <t>"Газификация Томска"</t>
  </si>
  <si>
    <t>Итого по задаче 4</t>
  </si>
  <si>
    <t>"Инженерная защита территорий"</t>
  </si>
  <si>
    <t>Итого по задаче 5</t>
  </si>
  <si>
    <t>Задача 1 программы: «Обеспечение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вод»</t>
  </si>
  <si>
    <r>
      <rPr>
        <b/>
        <sz val="10"/>
        <rFont val="Times New Roman"/>
        <family val="1"/>
        <charset val="204"/>
      </rPr>
      <t xml:space="preserve">Мероприятие 1.1 </t>
    </r>
    <r>
      <rPr>
        <sz val="10"/>
        <rFont val="Times New Roman"/>
        <family val="1"/>
        <charset val="204"/>
      </rPr>
      <t>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  </r>
  </si>
  <si>
    <r>
      <rPr>
        <b/>
        <sz val="10"/>
        <rFont val="Times New Roman"/>
        <family val="1"/>
        <charset val="204"/>
      </rPr>
      <t>Мероприятие 1.2</t>
    </r>
    <r>
      <rPr>
        <sz val="10"/>
        <rFont val="Times New Roman"/>
        <family val="1"/>
        <charset val="204"/>
      </rPr>
      <t xml:space="preserve"> Организация отведения поверхностных вод с улично-дорожной сети</t>
    </r>
  </si>
  <si>
    <r>
      <t xml:space="preserve">Мероприятие 2.1 </t>
    </r>
    <r>
      <rPr>
        <sz val="10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</si>
  <si>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r>
      <rPr>
        <b/>
        <sz val="10"/>
        <rFont val="Times New Roman"/>
        <family val="1"/>
        <charset val="204"/>
      </rPr>
      <t>Мероприятие 2.2</t>
    </r>
    <r>
      <rPr>
        <sz val="10"/>
        <rFont val="Times New Roman"/>
        <family val="1"/>
        <charset val="204"/>
      </rPr>
      <t xml:space="preserve"> 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</t>
    </r>
  </si>
  <si>
    <r>
      <rPr>
        <b/>
        <sz val="10"/>
        <rFont val="Times New Roman"/>
        <family val="1"/>
        <charset val="204"/>
      </rPr>
      <t xml:space="preserve">Мероприятие 2.3 </t>
    </r>
    <r>
      <rPr>
        <sz val="10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</t>
    </r>
  </si>
  <si>
    <r>
      <rPr>
        <b/>
        <sz val="10"/>
        <rFont val="Times New Roman"/>
        <family val="1"/>
        <charset val="204"/>
      </rPr>
      <t xml:space="preserve">Мероприятие 2.4 </t>
    </r>
    <r>
      <rPr>
        <sz val="10"/>
        <rFont val="Times New Roman"/>
        <family val="1"/>
        <charset val="204"/>
      </rPr>
      <t>Обеспечение эффективного функционирования компьютерной сети</t>
    </r>
  </si>
  <si>
    <r>
      <rPr>
        <b/>
        <sz val="10"/>
        <rFont val="Times New Roman"/>
        <family val="1"/>
        <charset val="204"/>
      </rPr>
      <t xml:space="preserve">Мероприятие  3.1 </t>
    </r>
    <r>
      <rPr>
        <sz val="10"/>
        <rFont val="Times New Roman"/>
        <family val="1"/>
        <charset val="204"/>
      </rPr>
      <t xml:space="preserve">
Обеспечение населения питьевой водой нормативного качества, организация централизованного водоотведения и очистки сточных вод
</t>
    </r>
  </si>
  <si>
    <r>
      <rPr>
        <b/>
        <sz val="10"/>
        <rFont val="Times New Roman"/>
        <family val="1"/>
        <charset val="204"/>
      </rPr>
      <t>Мероприятие 3.2</t>
    </r>
    <r>
      <rPr>
        <sz val="10"/>
        <rFont val="Times New Roman"/>
        <family val="1"/>
        <charset val="204"/>
      </rPr>
      <t xml:space="preserve">  Обеспечение  населения надёжным теплоснабжением</t>
    </r>
  </si>
  <si>
    <r>
      <rPr>
        <b/>
        <sz val="10"/>
        <rFont val="Times New Roman"/>
        <family val="1"/>
        <charset val="204"/>
      </rPr>
      <t>Мероприятие 3.3</t>
    </r>
    <r>
      <rPr>
        <sz val="10"/>
        <rFont val="Times New Roman"/>
        <family val="1"/>
        <charset val="204"/>
      </rPr>
      <t xml:space="preserve"> Обеспечение  населения надёжным электроснабжением</t>
    </r>
  </si>
  <si>
    <r>
      <rPr>
        <b/>
        <sz val="10"/>
        <rFont val="Times New Roman"/>
        <family val="1"/>
        <charset val="204"/>
      </rPr>
      <t xml:space="preserve">Мероприятие 5.1 </t>
    </r>
    <r>
      <rPr>
        <sz val="10"/>
        <rFont val="Times New Roman"/>
        <family val="1"/>
        <charset val="204"/>
      </rPr>
      <t xml:space="preserve">
Строительство сооружений инженерной защиты муниципального образования «Город Томск»
</t>
    </r>
  </si>
  <si>
    <r>
      <rPr>
        <b/>
        <sz val="10"/>
        <rFont val="Times New Roman"/>
        <family val="1"/>
        <charset val="204"/>
      </rPr>
      <t>Мероприятие 5.2</t>
    </r>
    <r>
      <rPr>
        <sz val="10"/>
        <rFont val="Times New Roman"/>
        <family val="1"/>
        <charset val="204"/>
      </rPr>
      <t xml:space="preserve">
повышение эксплуатационной надежности объектов инженерной защиты (гидротехнических сооружений) муниципального образования «Город Томск» путем их приведения к безопасному техническому  состоянию
</t>
    </r>
  </si>
  <si>
    <t xml:space="preserve">Перечень мероприятий и ресурсное обеспечение муниципальной программы «Развитие инженерной инфраструктуры для обеспечения населения коммунальными услугами»
 </t>
  </si>
  <si>
    <t>наименование целей, задач, мероприятий программы</t>
  </si>
  <si>
    <t>местного бюджета</t>
  </si>
  <si>
    <t>областного бюджета</t>
  </si>
  <si>
    <t>Задача 2 программы: "Обеспечение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хозяйства"</t>
  </si>
  <si>
    <t>Задача 5 программы: «Обеспечение защищенности населения и объектов экономики от негативного воздействия поверхностных вод»</t>
  </si>
  <si>
    <r>
      <rPr>
        <b/>
        <sz val="10"/>
        <rFont val="Times New Roman"/>
        <family val="1"/>
        <charset val="204"/>
      </rPr>
      <t xml:space="preserve">Мероприятие  4.1 </t>
    </r>
    <r>
      <rPr>
        <sz val="10"/>
        <rFont val="Times New Roman"/>
        <family val="1"/>
        <charset val="204"/>
      </rPr>
      <t xml:space="preserve">Увеличение протяженности газопроводов на территории муниципального образования «Город Томск»       </t>
    </r>
  </si>
  <si>
    <t>Управление дорожной деятельности, транспорта и благоустройства администрации Города  Томска</t>
  </si>
  <si>
    <t>Департамент капитального строительства администрации Города Томска, Департамент городского хозяйства администрации Города Томска</t>
  </si>
  <si>
    <t>Департамент капитального строительства администрации Города Томска, Департамент управления муниципальной собственностью</t>
  </si>
  <si>
    <t>Департамент городского хозяйства администрации Города Томска 
(МКУ "ИЗС")</t>
  </si>
  <si>
    <t>план</t>
  </si>
  <si>
    <r>
      <rPr>
        <b/>
        <sz val="10"/>
        <rFont val="Times New Roman"/>
        <family val="1"/>
        <charset val="204"/>
      </rPr>
      <t>Мероприятие 1.3</t>
    </r>
    <r>
      <rPr>
        <sz val="10"/>
        <rFont val="Times New Roman"/>
        <family val="1"/>
        <charset val="204"/>
      </rPr>
      <t xml:space="preserve"> Содержание, инвентаризация и паспортизация объектов инженерной инфраструктуры</t>
    </r>
  </si>
  <si>
    <t>Код бюджетной классификации (КЦСР, КВР)</t>
  </si>
  <si>
    <t>0810120400/244</t>
  </si>
  <si>
    <t>0810120400/244
0810199990/852</t>
  </si>
  <si>
    <t>0810120400/244
0810120530/243</t>
  </si>
  <si>
    <t>0830140010/414
0830120410/243</t>
  </si>
  <si>
    <t>0830140010/414
0830140010/412</t>
  </si>
  <si>
    <t>084014И000/414
0840140010/414
0840110099/244</t>
  </si>
  <si>
    <t>0850140010/414
0850100099/414</t>
  </si>
  <si>
    <t>5</t>
  </si>
  <si>
    <r>
      <rPr>
        <b/>
        <sz val="10"/>
        <rFont val="Times New Roman"/>
        <family val="1"/>
        <charset val="204"/>
      </rPr>
      <t>Мероприятие 2.5</t>
    </r>
    <r>
      <rPr>
        <sz val="10"/>
        <rFont val="Times New Roman"/>
        <family val="1"/>
        <charset val="204"/>
      </rPr>
      <t xml:space="preserve">
Капитальный ремонт кровли нежилого административного здания, расположенного по адресу: г. Томск, Московский тракт, 19/1</t>
    </r>
  </si>
  <si>
    <t>2020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</si>
</sst>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0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49" fontId="1" fillId="0" borderId="2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4" fontId="3" fillId="0" borderId="0" xfId="0" applyNumberFormat="1" applyFont="1" applyFill="1"/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/>
    <xf numFmtId="0" fontId="3" fillId="3" borderId="0" xfId="0" applyFont="1" applyFill="1" applyBorder="1"/>
    <xf numFmtId="0" fontId="3" fillId="3" borderId="0" xfId="0" applyFont="1" applyFill="1"/>
    <xf numFmtId="164" fontId="3" fillId="2" borderId="0" xfId="0" applyNumberFormat="1" applyFont="1" applyFill="1" applyBorder="1"/>
    <xf numFmtId="4" fontId="3" fillId="3" borderId="0" xfId="0" applyNumberFormat="1" applyFont="1" applyFill="1" applyBorder="1"/>
    <xf numFmtId="4" fontId="3" fillId="2" borderId="0" xfId="0" applyNumberFormat="1" applyFont="1" applyFill="1" applyBorder="1"/>
    <xf numFmtId="49" fontId="2" fillId="0" borderId="6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left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49" fontId="2" fillId="0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0" fillId="0" borderId="7" xfId="0" applyFill="1" applyBorder="1"/>
    <xf numFmtId="0" fontId="0" fillId="0" borderId="4" xfId="0" applyFill="1" applyBorder="1"/>
    <xf numFmtId="0" fontId="1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165" fontId="1" fillId="0" borderId="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4" fontId="1" fillId="0" borderId="8" xfId="0" applyNumberFormat="1" applyFont="1" applyFill="1" applyBorder="1" applyAlignment="1">
      <alignment horizontal="center" wrapText="1"/>
    </xf>
    <xf numFmtId="4" fontId="1" fillId="0" borderId="9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62"/>
  <sheetViews>
    <sheetView tabSelected="1" view="pageBreakPreview" zoomScale="80" zoomScaleNormal="100" zoomScaleSheetLayoutView="80" workbookViewId="0">
      <pane ySplit="6" topLeftCell="A71" activePane="bottomLeft" state="frozen"/>
      <selection activeCell="B1" sqref="B1"/>
      <selection pane="bottomLeft" activeCell="J138" sqref="J138"/>
    </sheetView>
  </sheetViews>
  <sheetFormatPr defaultRowHeight="15"/>
  <cols>
    <col min="1" max="1" width="6" style="16" customWidth="1"/>
    <col min="2" max="3" width="19.140625" style="16" customWidth="1"/>
    <col min="4" max="4" width="11.7109375" style="16" customWidth="1"/>
    <col min="5" max="5" width="16" style="16" customWidth="1"/>
    <col min="6" max="6" width="11.42578125" style="16" customWidth="1"/>
    <col min="7" max="7" width="13.28515625" style="16" customWidth="1"/>
    <col min="8" max="8" width="12.28515625" style="16" customWidth="1"/>
    <col min="9" max="9" width="13.140625" style="16" customWidth="1"/>
    <col min="10" max="10" width="11" style="16" customWidth="1"/>
    <col min="11" max="11" width="12.7109375" style="16" customWidth="1"/>
    <col min="12" max="12" width="11.85546875" style="16" customWidth="1"/>
    <col min="13" max="13" width="11" style="16" customWidth="1"/>
    <col min="14" max="14" width="5.85546875" style="16" customWidth="1"/>
    <col min="15" max="15" width="15.5703125" style="16" customWidth="1"/>
    <col min="16" max="16" width="10" style="9" bestFit="1" customWidth="1"/>
    <col min="17" max="17" width="9.140625" style="9"/>
    <col min="18" max="18" width="13" style="9" customWidth="1"/>
    <col min="19" max="71" width="9.140625" style="9"/>
    <col min="72" max="16384" width="9.140625" style="16"/>
  </cols>
  <sheetData>
    <row r="1" spans="1:72" ht="54.75" customHeight="1">
      <c r="K1" s="127" t="s">
        <v>19</v>
      </c>
      <c r="L1" s="127"/>
      <c r="M1" s="127"/>
      <c r="N1" s="127"/>
      <c r="O1" s="127"/>
    </row>
    <row r="2" spans="1:72" ht="31.5">
      <c r="A2" s="17"/>
      <c r="B2" s="18" t="s">
        <v>18</v>
      </c>
      <c r="C2" s="18"/>
      <c r="D2" s="128" t="s">
        <v>57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8"/>
      <c r="P2" s="19"/>
    </row>
    <row r="3" spans="1:72" ht="15.75">
      <c r="A3" s="17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7"/>
    </row>
    <row r="4" spans="1:72">
      <c r="A4" s="125" t="s">
        <v>0</v>
      </c>
      <c r="B4" s="125" t="s">
        <v>58</v>
      </c>
      <c r="C4" s="95" t="s">
        <v>70</v>
      </c>
      <c r="D4" s="125" t="s">
        <v>1</v>
      </c>
      <c r="E4" s="125" t="s">
        <v>2</v>
      </c>
      <c r="F4" s="125"/>
      <c r="G4" s="125" t="s">
        <v>3</v>
      </c>
      <c r="H4" s="125"/>
      <c r="I4" s="125"/>
      <c r="J4" s="125"/>
      <c r="K4" s="125"/>
      <c r="L4" s="125"/>
      <c r="M4" s="125"/>
      <c r="N4" s="125"/>
      <c r="O4" s="125" t="s">
        <v>5</v>
      </c>
    </row>
    <row r="5" spans="1:72">
      <c r="A5" s="125"/>
      <c r="B5" s="125"/>
      <c r="C5" s="96"/>
      <c r="D5" s="125"/>
      <c r="E5" s="125"/>
      <c r="F5" s="125"/>
      <c r="G5" s="125" t="s">
        <v>59</v>
      </c>
      <c r="H5" s="125"/>
      <c r="I5" s="125" t="s">
        <v>4</v>
      </c>
      <c r="J5" s="125"/>
      <c r="K5" s="125" t="s">
        <v>60</v>
      </c>
      <c r="L5" s="125"/>
      <c r="M5" s="125" t="s">
        <v>12</v>
      </c>
      <c r="N5" s="125"/>
      <c r="O5" s="125"/>
    </row>
    <row r="6" spans="1:72">
      <c r="A6" s="125"/>
      <c r="B6" s="125"/>
      <c r="C6" s="97"/>
      <c r="D6" s="125"/>
      <c r="E6" s="24" t="s">
        <v>29</v>
      </c>
      <c r="F6" s="24" t="s">
        <v>14</v>
      </c>
      <c r="G6" s="24" t="s">
        <v>13</v>
      </c>
      <c r="H6" s="24" t="s">
        <v>14</v>
      </c>
      <c r="I6" s="24" t="s">
        <v>13</v>
      </c>
      <c r="J6" s="24" t="s">
        <v>14</v>
      </c>
      <c r="K6" s="24" t="s">
        <v>13</v>
      </c>
      <c r="L6" s="24" t="s">
        <v>14</v>
      </c>
      <c r="M6" s="24" t="s">
        <v>13</v>
      </c>
      <c r="N6" s="24" t="s">
        <v>68</v>
      </c>
      <c r="O6" s="125"/>
    </row>
    <row r="7" spans="1:72" ht="18" customHeight="1">
      <c r="A7" s="23" t="s">
        <v>17</v>
      </c>
      <c r="B7" s="129" t="s">
        <v>20</v>
      </c>
      <c r="C7" s="129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1"/>
    </row>
    <row r="8" spans="1:72" ht="41.25" customHeight="1">
      <c r="A8" s="22" t="s">
        <v>15</v>
      </c>
      <c r="B8" s="115" t="s">
        <v>45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8"/>
    </row>
    <row r="9" spans="1:72" s="10" customFormat="1" ht="12.75">
      <c r="B9" s="99" t="s">
        <v>30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3"/>
    </row>
    <row r="10" spans="1:72" s="11" customFormat="1" ht="12.75" customHeight="1">
      <c r="A10" s="76" t="s">
        <v>17</v>
      </c>
      <c r="B10" s="92" t="s">
        <v>46</v>
      </c>
      <c r="C10" s="34"/>
      <c r="D10" s="2" t="s">
        <v>21</v>
      </c>
      <c r="E10" s="42">
        <v>460887.39999999991</v>
      </c>
      <c r="F10" s="42">
        <v>115256.79999999999</v>
      </c>
      <c r="G10" s="42">
        <v>457887.39999999991</v>
      </c>
      <c r="H10" s="42">
        <v>112256.79999999999</v>
      </c>
      <c r="I10" s="42">
        <v>0</v>
      </c>
      <c r="J10" s="42">
        <v>0</v>
      </c>
      <c r="K10" s="42">
        <v>3000</v>
      </c>
      <c r="L10" s="42">
        <v>3000</v>
      </c>
      <c r="M10" s="42">
        <v>0</v>
      </c>
      <c r="N10" s="42">
        <v>0</v>
      </c>
      <c r="O10" s="95" t="s">
        <v>67</v>
      </c>
      <c r="P10" s="1"/>
    </row>
    <row r="11" spans="1:72" s="11" customFormat="1" ht="12.75">
      <c r="A11" s="77"/>
      <c r="B11" s="93"/>
      <c r="C11" s="35"/>
      <c r="D11" s="4" t="s">
        <v>7</v>
      </c>
      <c r="E11" s="43">
        <v>65034.9</v>
      </c>
      <c r="F11" s="43">
        <v>12276.3</v>
      </c>
      <c r="G11" s="43">
        <v>62034.9</v>
      </c>
      <c r="H11" s="43">
        <v>9276.2999999999993</v>
      </c>
      <c r="I11" s="43">
        <v>0</v>
      </c>
      <c r="J11" s="43">
        <v>0</v>
      </c>
      <c r="K11" s="43">
        <v>3000</v>
      </c>
      <c r="L11" s="43">
        <v>3000</v>
      </c>
      <c r="M11" s="43">
        <v>0</v>
      </c>
      <c r="N11" s="43">
        <v>0</v>
      </c>
      <c r="O11" s="96"/>
      <c r="P11" s="1"/>
    </row>
    <row r="12" spans="1:72" s="11" customFormat="1" ht="25.5">
      <c r="A12" s="77"/>
      <c r="B12" s="93"/>
      <c r="C12" s="35" t="s">
        <v>72</v>
      </c>
      <c r="D12" s="4" t="s">
        <v>8</v>
      </c>
      <c r="E12" s="43">
        <v>72071.100000000006</v>
      </c>
      <c r="F12" s="43">
        <v>26383.899999999994</v>
      </c>
      <c r="G12" s="43">
        <v>72071.100000000006</v>
      </c>
      <c r="H12" s="43">
        <v>26383.899999999994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96"/>
      <c r="P12" s="1"/>
    </row>
    <row r="13" spans="1:72" s="11" customFormat="1" ht="12.75">
      <c r="A13" s="77"/>
      <c r="B13" s="93"/>
      <c r="C13" s="35"/>
      <c r="D13" s="4" t="s">
        <v>9</v>
      </c>
      <c r="E13" s="43">
        <v>76630.500000000015</v>
      </c>
      <c r="F13" s="43">
        <v>23711.599999999999</v>
      </c>
      <c r="G13" s="43">
        <v>76630.500000000015</v>
      </c>
      <c r="H13" s="43">
        <v>23711.599999999999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96"/>
      <c r="P13" s="1"/>
    </row>
    <row r="14" spans="1:72" s="11" customFormat="1" ht="12.75">
      <c r="A14" s="77"/>
      <c r="B14" s="93"/>
      <c r="C14" s="35"/>
      <c r="D14" s="4" t="s">
        <v>10</v>
      </c>
      <c r="E14" s="43">
        <v>79211.600000000006</v>
      </c>
      <c r="F14" s="43">
        <v>26442.5</v>
      </c>
      <c r="G14" s="43">
        <v>79211.600000000006</v>
      </c>
      <c r="H14" s="43">
        <v>26442.5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96"/>
      <c r="P14" s="1"/>
    </row>
    <row r="15" spans="1:72" s="11" customFormat="1" ht="12.75">
      <c r="A15" s="77"/>
      <c r="B15" s="126"/>
      <c r="C15" s="33"/>
      <c r="D15" s="4" t="s">
        <v>11</v>
      </c>
      <c r="E15" s="43">
        <v>82787.199999999983</v>
      </c>
      <c r="F15" s="43">
        <v>26442.5</v>
      </c>
      <c r="G15" s="43">
        <v>82787.199999999983</v>
      </c>
      <c r="H15" s="43">
        <v>26442.5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96"/>
      <c r="P15" s="1"/>
    </row>
    <row r="16" spans="1:72" s="11" customFormat="1" ht="12.75">
      <c r="A16" s="91"/>
      <c r="B16" s="98"/>
      <c r="C16" s="35"/>
      <c r="D16" s="4" t="s">
        <v>80</v>
      </c>
      <c r="E16" s="43">
        <v>85152.1</v>
      </c>
      <c r="F16" s="43">
        <v>0</v>
      </c>
      <c r="G16" s="43">
        <v>85152.1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97"/>
      <c r="P16" s="1"/>
    </row>
    <row r="17" spans="1:71" s="11" customFormat="1" ht="12.75" customHeight="1">
      <c r="A17" s="76" t="s">
        <v>32</v>
      </c>
      <c r="B17" s="92" t="s">
        <v>47</v>
      </c>
      <c r="C17" s="34"/>
      <c r="D17" s="2" t="s">
        <v>21</v>
      </c>
      <c r="E17" s="42">
        <v>312184.90000000002</v>
      </c>
      <c r="F17" s="42">
        <v>113786.29999999999</v>
      </c>
      <c r="G17" s="42">
        <v>312184.90000000002</v>
      </c>
      <c r="H17" s="42">
        <v>113786.29999999999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95" t="s">
        <v>64</v>
      </c>
      <c r="P17" s="1"/>
    </row>
    <row r="18" spans="1:71" s="11" customFormat="1" ht="12.75">
      <c r="A18" s="77"/>
      <c r="B18" s="93"/>
      <c r="C18" s="35"/>
      <c r="D18" s="6" t="s">
        <v>7</v>
      </c>
      <c r="E18" s="44">
        <v>42087.100000000006</v>
      </c>
      <c r="F18" s="44">
        <v>24641.3</v>
      </c>
      <c r="G18" s="45">
        <v>42087.100000000006</v>
      </c>
      <c r="H18" s="44">
        <v>24641.3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6">
        <v>0</v>
      </c>
      <c r="O18" s="96"/>
      <c r="P18" s="1"/>
    </row>
    <row r="19" spans="1:71" s="11" customFormat="1" ht="12.75">
      <c r="A19" s="77"/>
      <c r="B19" s="93"/>
      <c r="C19" s="35" t="s">
        <v>71</v>
      </c>
      <c r="D19" s="6" t="s">
        <v>8</v>
      </c>
      <c r="E19" s="44">
        <v>45660.5</v>
      </c>
      <c r="F19" s="44">
        <v>24754.799999999999</v>
      </c>
      <c r="G19" s="45">
        <v>45660.5</v>
      </c>
      <c r="H19" s="44">
        <v>24754.799999999999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6">
        <v>0</v>
      </c>
      <c r="O19" s="96"/>
      <c r="P19" s="1"/>
    </row>
    <row r="20" spans="1:71" s="11" customFormat="1" ht="12.75">
      <c r="A20" s="77"/>
      <c r="B20" s="93"/>
      <c r="C20" s="35"/>
      <c r="D20" s="6" t="s">
        <v>9</v>
      </c>
      <c r="E20" s="44">
        <v>49565.1</v>
      </c>
      <c r="F20" s="44">
        <v>21251</v>
      </c>
      <c r="G20" s="45">
        <v>49565.1</v>
      </c>
      <c r="H20" s="44">
        <v>21251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6">
        <v>0</v>
      </c>
      <c r="O20" s="96"/>
      <c r="P20" s="1"/>
    </row>
    <row r="21" spans="1:71" s="11" customFormat="1" ht="12.75">
      <c r="A21" s="77"/>
      <c r="B21" s="93"/>
      <c r="C21" s="35"/>
      <c r="D21" s="6" t="s">
        <v>10</v>
      </c>
      <c r="E21" s="44">
        <v>53731.399999999994</v>
      </c>
      <c r="F21" s="44">
        <v>21569.600000000002</v>
      </c>
      <c r="G21" s="45">
        <v>53731.399999999994</v>
      </c>
      <c r="H21" s="44">
        <v>21569.600000000002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6">
        <v>0</v>
      </c>
      <c r="O21" s="96"/>
      <c r="P21" s="1"/>
    </row>
    <row r="22" spans="1:71" s="11" customFormat="1" ht="12.75">
      <c r="A22" s="77"/>
      <c r="B22" s="126"/>
      <c r="C22" s="33"/>
      <c r="D22" s="6" t="s">
        <v>11</v>
      </c>
      <c r="E22" s="44">
        <v>58168.800000000003</v>
      </c>
      <c r="F22" s="44">
        <v>21569.600000000002</v>
      </c>
      <c r="G22" s="45">
        <v>58168.800000000003</v>
      </c>
      <c r="H22" s="44">
        <v>21569.600000000002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6">
        <v>0</v>
      </c>
      <c r="O22" s="96"/>
      <c r="P22" s="1"/>
    </row>
    <row r="23" spans="1:71" s="11" customFormat="1" ht="12.75">
      <c r="A23" s="91"/>
      <c r="B23" s="98"/>
      <c r="C23" s="35"/>
      <c r="D23" s="6" t="s">
        <v>80</v>
      </c>
      <c r="E23" s="44">
        <v>62972</v>
      </c>
      <c r="F23" s="44">
        <v>0</v>
      </c>
      <c r="G23" s="45">
        <v>62972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6">
        <v>0</v>
      </c>
      <c r="O23" s="97"/>
      <c r="P23" s="1"/>
    </row>
    <row r="24" spans="1:71" s="11" customFormat="1" ht="12.75" customHeight="1">
      <c r="A24" s="76" t="s">
        <v>33</v>
      </c>
      <c r="B24" s="92" t="s">
        <v>69</v>
      </c>
      <c r="C24" s="34"/>
      <c r="D24" s="2" t="s">
        <v>21</v>
      </c>
      <c r="E24" s="42">
        <v>120981.20000000001</v>
      </c>
      <c r="F24" s="42">
        <v>32411.999999999996</v>
      </c>
      <c r="G24" s="42">
        <v>94841.400000000009</v>
      </c>
      <c r="H24" s="42">
        <v>26272.199999999997</v>
      </c>
      <c r="I24" s="42">
        <v>0</v>
      </c>
      <c r="J24" s="42">
        <v>0</v>
      </c>
      <c r="K24" s="42">
        <v>26139.8</v>
      </c>
      <c r="L24" s="42">
        <v>6139.8</v>
      </c>
      <c r="M24" s="42">
        <v>0</v>
      </c>
      <c r="N24" s="42">
        <v>0</v>
      </c>
      <c r="O24" s="95" t="s">
        <v>35</v>
      </c>
      <c r="P24" s="1"/>
    </row>
    <row r="25" spans="1:71" s="11" customFormat="1" ht="12.75">
      <c r="A25" s="77"/>
      <c r="B25" s="93"/>
      <c r="C25" s="35"/>
      <c r="D25" s="6" t="s">
        <v>7</v>
      </c>
      <c r="E25" s="44">
        <v>10953</v>
      </c>
      <c r="F25" s="44">
        <v>6111.7</v>
      </c>
      <c r="G25" s="45">
        <v>8484.6</v>
      </c>
      <c r="H25" s="44">
        <v>3643.2999999999997</v>
      </c>
      <c r="I25" s="44">
        <v>0</v>
      </c>
      <c r="J25" s="44">
        <v>0</v>
      </c>
      <c r="K25" s="44">
        <v>2468.4</v>
      </c>
      <c r="L25" s="44">
        <v>2468.4</v>
      </c>
      <c r="M25" s="44">
        <v>0</v>
      </c>
      <c r="N25" s="44">
        <v>0</v>
      </c>
      <c r="O25" s="96"/>
      <c r="P25" s="1"/>
    </row>
    <row r="26" spans="1:71" s="11" customFormat="1" ht="25.5">
      <c r="A26" s="77"/>
      <c r="B26" s="93"/>
      <c r="C26" s="35" t="s">
        <v>73</v>
      </c>
      <c r="D26" s="6" t="s">
        <v>8</v>
      </c>
      <c r="E26" s="44">
        <v>19210.300000000003</v>
      </c>
      <c r="F26" s="44">
        <v>8159.1</v>
      </c>
      <c r="G26" s="45">
        <v>15538.900000000001</v>
      </c>
      <c r="H26" s="44">
        <v>4487.7</v>
      </c>
      <c r="I26" s="44">
        <v>0</v>
      </c>
      <c r="J26" s="44">
        <v>0</v>
      </c>
      <c r="K26" s="44">
        <v>3671.4</v>
      </c>
      <c r="L26" s="44">
        <v>3671.4</v>
      </c>
      <c r="M26" s="44">
        <v>0</v>
      </c>
      <c r="N26" s="44">
        <v>0</v>
      </c>
      <c r="O26" s="96"/>
      <c r="P26" s="1"/>
    </row>
    <row r="27" spans="1:71" s="11" customFormat="1" ht="12.75">
      <c r="A27" s="77"/>
      <c r="B27" s="93"/>
      <c r="C27" s="35"/>
      <c r="D27" s="6" t="s">
        <v>9</v>
      </c>
      <c r="E27" s="44">
        <v>39572.5</v>
      </c>
      <c r="F27" s="44">
        <v>7218.6</v>
      </c>
      <c r="G27" s="45">
        <v>19572.5</v>
      </c>
      <c r="H27" s="44">
        <v>7218.6</v>
      </c>
      <c r="I27" s="44">
        <v>0</v>
      </c>
      <c r="J27" s="44">
        <v>0</v>
      </c>
      <c r="K27" s="44">
        <v>20000</v>
      </c>
      <c r="L27" s="44">
        <v>0</v>
      </c>
      <c r="M27" s="44">
        <v>0</v>
      </c>
      <c r="N27" s="44">
        <v>0</v>
      </c>
      <c r="O27" s="96"/>
      <c r="P27" s="1"/>
    </row>
    <row r="28" spans="1:71" s="11" customFormat="1" ht="12.75">
      <c r="A28" s="77"/>
      <c r="B28" s="93"/>
      <c r="C28" s="35"/>
      <c r="D28" s="6" t="s">
        <v>10</v>
      </c>
      <c r="E28" s="44">
        <v>15768.600000000002</v>
      </c>
      <c r="F28" s="44">
        <v>5461.3</v>
      </c>
      <c r="G28" s="45">
        <v>15768.600000000002</v>
      </c>
      <c r="H28" s="44">
        <v>5461.3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96"/>
      <c r="P28" s="1"/>
    </row>
    <row r="29" spans="1:71" s="11" customFormat="1" ht="12.75">
      <c r="A29" s="77"/>
      <c r="B29" s="93"/>
      <c r="C29" s="35"/>
      <c r="D29" s="6" t="s">
        <v>11</v>
      </c>
      <c r="E29" s="44">
        <v>17042.100000000002</v>
      </c>
      <c r="F29" s="44">
        <v>5461.3</v>
      </c>
      <c r="G29" s="45">
        <v>17042.100000000002</v>
      </c>
      <c r="H29" s="44">
        <v>5461.3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96"/>
      <c r="P29" s="1"/>
    </row>
    <row r="30" spans="1:71" s="11" customFormat="1" ht="12.75">
      <c r="A30" s="91"/>
      <c r="B30" s="98"/>
      <c r="C30" s="35"/>
      <c r="D30" s="6" t="s">
        <v>80</v>
      </c>
      <c r="E30" s="44">
        <v>18434.700000000004</v>
      </c>
      <c r="F30" s="44">
        <v>0</v>
      </c>
      <c r="G30" s="45">
        <v>18434.700000000004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97"/>
      <c r="P30" s="1"/>
    </row>
    <row r="31" spans="1:71" s="26" customFormat="1" ht="14.25" customHeight="1">
      <c r="A31" s="76"/>
      <c r="B31" s="102" t="s">
        <v>31</v>
      </c>
      <c r="C31" s="54"/>
      <c r="D31" s="55" t="s">
        <v>21</v>
      </c>
      <c r="E31" s="56">
        <f>E32+E33+E34+E35+E36+E37</f>
        <v>894053.5</v>
      </c>
      <c r="F31" s="56">
        <f t="shared" ref="F31:N31" si="0">F32+F33+F34+F35+F36+F37</f>
        <v>261455.10000000003</v>
      </c>
      <c r="G31" s="56">
        <f t="shared" si="0"/>
        <v>864913.70000000007</v>
      </c>
      <c r="H31" s="56">
        <f t="shared" si="0"/>
        <v>252315.30000000005</v>
      </c>
      <c r="I31" s="56">
        <f t="shared" si="0"/>
        <v>0</v>
      </c>
      <c r="J31" s="56">
        <f t="shared" si="0"/>
        <v>0</v>
      </c>
      <c r="K31" s="56">
        <f t="shared" si="0"/>
        <v>29139.8</v>
      </c>
      <c r="L31" s="56">
        <f t="shared" si="0"/>
        <v>9139.7999999999993</v>
      </c>
      <c r="M31" s="56">
        <f t="shared" si="0"/>
        <v>0</v>
      </c>
      <c r="N31" s="56">
        <f t="shared" si="0"/>
        <v>0</v>
      </c>
      <c r="O31" s="108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</row>
    <row r="32" spans="1:71" s="26" customFormat="1">
      <c r="A32" s="77"/>
      <c r="B32" s="103"/>
      <c r="C32" s="57"/>
      <c r="D32" s="58" t="s">
        <v>7</v>
      </c>
      <c r="E32" s="59">
        <f t="shared" ref="E32:F37" si="1">G32+I32+K32+M32</f>
        <v>118075</v>
      </c>
      <c r="F32" s="59">
        <f t="shared" si="1"/>
        <v>43029.3</v>
      </c>
      <c r="G32" s="59">
        <f t="shared" ref="G32:N32" si="2">G11+G18+G25</f>
        <v>112606.6</v>
      </c>
      <c r="H32" s="59">
        <f t="shared" si="2"/>
        <v>37560.9</v>
      </c>
      <c r="I32" s="59">
        <f t="shared" si="2"/>
        <v>0</v>
      </c>
      <c r="J32" s="59">
        <f t="shared" si="2"/>
        <v>0</v>
      </c>
      <c r="K32" s="59">
        <f t="shared" si="2"/>
        <v>5468.4</v>
      </c>
      <c r="L32" s="59">
        <f t="shared" si="2"/>
        <v>5468.4</v>
      </c>
      <c r="M32" s="59">
        <f t="shared" si="2"/>
        <v>0</v>
      </c>
      <c r="N32" s="59">
        <f t="shared" si="2"/>
        <v>0</v>
      </c>
      <c r="O32" s="109"/>
      <c r="P32" s="25"/>
      <c r="Q32" s="25"/>
      <c r="R32" s="25"/>
      <c r="S32" s="25"/>
      <c r="T32" s="29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</row>
    <row r="33" spans="1:72" s="26" customFormat="1">
      <c r="A33" s="77"/>
      <c r="B33" s="103"/>
      <c r="C33" s="57"/>
      <c r="D33" s="58" t="s">
        <v>8</v>
      </c>
      <c r="E33" s="59">
        <f t="shared" si="1"/>
        <v>136941.9</v>
      </c>
      <c r="F33" s="59">
        <f t="shared" si="1"/>
        <v>59297.799999999996</v>
      </c>
      <c r="G33" s="59">
        <f t="shared" ref="G33:N36" si="3">G12+G19+G26</f>
        <v>133270.5</v>
      </c>
      <c r="H33" s="59">
        <f t="shared" si="3"/>
        <v>55626.399999999994</v>
      </c>
      <c r="I33" s="59">
        <f t="shared" si="3"/>
        <v>0</v>
      </c>
      <c r="J33" s="59">
        <f t="shared" si="3"/>
        <v>0</v>
      </c>
      <c r="K33" s="59">
        <f t="shared" si="3"/>
        <v>3671.4</v>
      </c>
      <c r="L33" s="59">
        <f t="shared" si="3"/>
        <v>3671.4</v>
      </c>
      <c r="M33" s="59">
        <f t="shared" si="3"/>
        <v>0</v>
      </c>
      <c r="N33" s="59">
        <f t="shared" si="3"/>
        <v>0</v>
      </c>
      <c r="O33" s="109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</row>
    <row r="34" spans="1:72" s="26" customFormat="1">
      <c r="A34" s="77"/>
      <c r="B34" s="103"/>
      <c r="C34" s="57"/>
      <c r="D34" s="58" t="s">
        <v>9</v>
      </c>
      <c r="E34" s="59">
        <f t="shared" si="1"/>
        <v>165768.1</v>
      </c>
      <c r="F34" s="59">
        <f t="shared" si="1"/>
        <v>52181.2</v>
      </c>
      <c r="G34" s="59">
        <f t="shared" si="3"/>
        <v>145768.1</v>
      </c>
      <c r="H34" s="59">
        <f>H13+H20+H27</f>
        <v>52181.2</v>
      </c>
      <c r="I34" s="59">
        <f t="shared" si="3"/>
        <v>0</v>
      </c>
      <c r="J34" s="59">
        <f t="shared" si="3"/>
        <v>0</v>
      </c>
      <c r="K34" s="59">
        <f t="shared" si="3"/>
        <v>20000</v>
      </c>
      <c r="L34" s="59">
        <f t="shared" si="3"/>
        <v>0</v>
      </c>
      <c r="M34" s="59">
        <f t="shared" si="3"/>
        <v>0</v>
      </c>
      <c r="N34" s="59">
        <f t="shared" si="3"/>
        <v>0</v>
      </c>
      <c r="O34" s="109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</row>
    <row r="35" spans="1:72" s="26" customFormat="1">
      <c r="A35" s="77"/>
      <c r="B35" s="103"/>
      <c r="C35" s="57"/>
      <c r="D35" s="60" t="s">
        <v>10</v>
      </c>
      <c r="E35" s="59">
        <f t="shared" si="1"/>
        <v>148711.6</v>
      </c>
      <c r="F35" s="59">
        <f t="shared" si="1"/>
        <v>53473.400000000009</v>
      </c>
      <c r="G35" s="59">
        <f t="shared" si="3"/>
        <v>148711.6</v>
      </c>
      <c r="H35" s="59">
        <f t="shared" si="3"/>
        <v>53473.400000000009</v>
      </c>
      <c r="I35" s="59">
        <f t="shared" si="3"/>
        <v>0</v>
      </c>
      <c r="J35" s="59">
        <f t="shared" si="3"/>
        <v>0</v>
      </c>
      <c r="K35" s="59">
        <f t="shared" si="3"/>
        <v>0</v>
      </c>
      <c r="L35" s="59">
        <f t="shared" si="3"/>
        <v>0</v>
      </c>
      <c r="M35" s="59">
        <f t="shared" si="3"/>
        <v>0</v>
      </c>
      <c r="N35" s="59">
        <f t="shared" si="3"/>
        <v>0</v>
      </c>
      <c r="O35" s="109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</row>
    <row r="36" spans="1:72" s="26" customFormat="1">
      <c r="A36" s="77"/>
      <c r="B36" s="103"/>
      <c r="C36" s="57"/>
      <c r="D36" s="60" t="s">
        <v>11</v>
      </c>
      <c r="E36" s="59">
        <f t="shared" si="1"/>
        <v>157998.1</v>
      </c>
      <c r="F36" s="59">
        <f t="shared" si="1"/>
        <v>53473.400000000009</v>
      </c>
      <c r="G36" s="59">
        <f t="shared" si="3"/>
        <v>157998.1</v>
      </c>
      <c r="H36" s="59">
        <f t="shared" si="3"/>
        <v>53473.400000000009</v>
      </c>
      <c r="I36" s="59">
        <f t="shared" si="3"/>
        <v>0</v>
      </c>
      <c r="J36" s="59">
        <f t="shared" si="3"/>
        <v>0</v>
      </c>
      <c r="K36" s="59">
        <f t="shared" si="3"/>
        <v>0</v>
      </c>
      <c r="L36" s="59">
        <f t="shared" si="3"/>
        <v>0</v>
      </c>
      <c r="M36" s="59">
        <f t="shared" si="3"/>
        <v>0</v>
      </c>
      <c r="N36" s="59">
        <f t="shared" si="3"/>
        <v>0</v>
      </c>
      <c r="O36" s="109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</row>
    <row r="37" spans="1:72" s="26" customFormat="1">
      <c r="A37" s="91"/>
      <c r="B37" s="104"/>
      <c r="C37" s="61"/>
      <c r="D37" s="62" t="s">
        <v>80</v>
      </c>
      <c r="E37" s="59">
        <f t="shared" si="1"/>
        <v>166558.80000000002</v>
      </c>
      <c r="F37" s="59">
        <f t="shared" si="1"/>
        <v>0</v>
      </c>
      <c r="G37" s="59">
        <f>G16+G23+G30</f>
        <v>166558.80000000002</v>
      </c>
      <c r="H37" s="59">
        <f t="shared" ref="H37:N37" si="4">H16+H23+H30</f>
        <v>0</v>
      </c>
      <c r="I37" s="59">
        <f t="shared" si="4"/>
        <v>0</v>
      </c>
      <c r="J37" s="59">
        <f t="shared" si="4"/>
        <v>0</v>
      </c>
      <c r="K37" s="59">
        <f t="shared" si="4"/>
        <v>0</v>
      </c>
      <c r="L37" s="59">
        <f t="shared" si="4"/>
        <v>0</v>
      </c>
      <c r="M37" s="59">
        <f t="shared" si="4"/>
        <v>0</v>
      </c>
      <c r="N37" s="59">
        <f t="shared" si="4"/>
        <v>0</v>
      </c>
      <c r="O37" s="110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</row>
    <row r="38" spans="1:72" ht="15.75">
      <c r="A38" s="22" t="s">
        <v>16</v>
      </c>
      <c r="B38" s="115" t="s">
        <v>61</v>
      </c>
      <c r="C38" s="116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8"/>
    </row>
    <row r="39" spans="1:72" s="10" customFormat="1" ht="12.75">
      <c r="B39" s="99" t="s">
        <v>34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3"/>
    </row>
    <row r="40" spans="1:72" s="15" customFormat="1" ht="12.75" customHeight="1">
      <c r="A40" s="76" t="s">
        <v>17</v>
      </c>
      <c r="B40" s="105" t="s">
        <v>48</v>
      </c>
      <c r="C40" s="36"/>
      <c r="D40" s="6" t="s">
        <v>21</v>
      </c>
      <c r="E40" s="38">
        <f>E41+E42+E43+E44+E45</f>
        <v>73835.75</v>
      </c>
      <c r="F40" s="38">
        <f t="shared" ref="F40:N40" si="5">F41+F42+F43+F44+F45</f>
        <v>73835.75</v>
      </c>
      <c r="G40" s="38">
        <f t="shared" si="5"/>
        <v>73834.95</v>
      </c>
      <c r="H40" s="38">
        <f t="shared" si="5"/>
        <v>73834.95</v>
      </c>
      <c r="I40" s="38">
        <f t="shared" si="5"/>
        <v>0</v>
      </c>
      <c r="J40" s="38">
        <f t="shared" si="5"/>
        <v>0</v>
      </c>
      <c r="K40" s="38">
        <f t="shared" si="5"/>
        <v>0</v>
      </c>
      <c r="L40" s="38">
        <f t="shared" si="5"/>
        <v>0</v>
      </c>
      <c r="M40" s="38">
        <f t="shared" si="5"/>
        <v>0</v>
      </c>
      <c r="N40" s="38">
        <f t="shared" si="5"/>
        <v>0</v>
      </c>
      <c r="O40" s="95" t="s">
        <v>35</v>
      </c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4"/>
    </row>
    <row r="41" spans="1:72" s="10" customFormat="1" ht="12.75">
      <c r="A41" s="77"/>
      <c r="B41" s="106"/>
      <c r="C41" s="36"/>
      <c r="D41" s="6" t="s">
        <v>7</v>
      </c>
      <c r="E41" s="63">
        <f>G41+I41+K41+M41</f>
        <v>14759.15</v>
      </c>
      <c r="F41" s="63">
        <f>H41+J41+L41+N41</f>
        <v>14759.15</v>
      </c>
      <c r="G41" s="63">
        <v>14759.15</v>
      </c>
      <c r="H41" s="63">
        <v>14759.15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96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3"/>
    </row>
    <row r="42" spans="1:72" s="10" customFormat="1" ht="12.75">
      <c r="A42" s="77"/>
      <c r="B42" s="106"/>
      <c r="C42" s="35"/>
      <c r="D42" s="6" t="s">
        <v>8</v>
      </c>
      <c r="E42" s="63">
        <v>15241.6</v>
      </c>
      <c r="F42" s="63">
        <v>15241.6</v>
      </c>
      <c r="G42" s="63">
        <v>15241.6</v>
      </c>
      <c r="H42" s="63">
        <v>15241.6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96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3"/>
    </row>
    <row r="43" spans="1:72" s="10" customFormat="1" ht="12.75">
      <c r="A43" s="77"/>
      <c r="B43" s="106"/>
      <c r="C43" s="36"/>
      <c r="D43" s="6" t="s">
        <v>9</v>
      </c>
      <c r="E43" s="63">
        <v>14641.8</v>
      </c>
      <c r="F43" s="63">
        <v>14641.8</v>
      </c>
      <c r="G43" s="63">
        <v>14641</v>
      </c>
      <c r="H43" s="63">
        <v>14641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96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3"/>
    </row>
    <row r="44" spans="1:72" s="10" customFormat="1" ht="12.75">
      <c r="A44" s="77"/>
      <c r="B44" s="106"/>
      <c r="C44" s="36"/>
      <c r="D44" s="6" t="s">
        <v>10</v>
      </c>
      <c r="E44" s="63">
        <f>G44+I44+K44+M44</f>
        <v>14596.6</v>
      </c>
      <c r="F44" s="63">
        <f>H44+J44+L44+N44</f>
        <v>14596.6</v>
      </c>
      <c r="G44" s="63">
        <v>14596.6</v>
      </c>
      <c r="H44" s="63">
        <v>14596.6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96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3"/>
    </row>
    <row r="45" spans="1:72" s="10" customFormat="1" ht="12.75">
      <c r="A45" s="77"/>
      <c r="B45" s="106"/>
      <c r="C45" s="36"/>
      <c r="D45" s="6" t="s">
        <v>11</v>
      </c>
      <c r="E45" s="63">
        <f>G45+I45+K45+M45</f>
        <v>14596.6</v>
      </c>
      <c r="F45" s="63">
        <f>H45+J45+L45+N45</f>
        <v>14596.6</v>
      </c>
      <c r="G45" s="39">
        <v>14596.6</v>
      </c>
      <c r="H45" s="39">
        <v>14596.6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96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3"/>
    </row>
    <row r="46" spans="1:72" s="11" customFormat="1" ht="12.75">
      <c r="A46" s="91"/>
      <c r="B46" s="107"/>
      <c r="C46" s="50"/>
      <c r="D46" s="6" t="s">
        <v>80</v>
      </c>
      <c r="E46" s="63">
        <v>14596.6</v>
      </c>
      <c r="F46" s="63">
        <f>H46+J46+L46+N46</f>
        <v>0</v>
      </c>
      <c r="G46" s="39">
        <v>14596.6</v>
      </c>
      <c r="H46" s="39">
        <v>0</v>
      </c>
      <c r="I46" s="51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97"/>
    </row>
    <row r="47" spans="1:72" s="11" customFormat="1" ht="12.75" customHeight="1">
      <c r="A47" s="76" t="s">
        <v>32</v>
      </c>
      <c r="B47" s="92" t="s">
        <v>49</v>
      </c>
      <c r="C47" s="35"/>
      <c r="D47" s="6" t="s">
        <v>21</v>
      </c>
      <c r="E47" s="38">
        <f>E48+E49+E50+E51+E52</f>
        <v>73834.95</v>
      </c>
      <c r="F47" s="38">
        <f t="shared" ref="F47:N47" si="6">F48+F49+F50+F51+F52</f>
        <v>73834.95</v>
      </c>
      <c r="G47" s="38">
        <f t="shared" si="6"/>
        <v>73834.95</v>
      </c>
      <c r="H47" s="38">
        <f t="shared" si="6"/>
        <v>73834.95</v>
      </c>
      <c r="I47" s="47">
        <f t="shared" si="6"/>
        <v>0</v>
      </c>
      <c r="J47" s="38">
        <f t="shared" si="6"/>
        <v>0</v>
      </c>
      <c r="K47" s="38">
        <f t="shared" si="6"/>
        <v>0</v>
      </c>
      <c r="L47" s="38">
        <f t="shared" si="6"/>
        <v>0</v>
      </c>
      <c r="M47" s="38">
        <f t="shared" si="6"/>
        <v>0</v>
      </c>
      <c r="N47" s="38">
        <f t="shared" si="6"/>
        <v>0</v>
      </c>
      <c r="O47" s="95" t="s">
        <v>35</v>
      </c>
    </row>
    <row r="48" spans="1:72" s="11" customFormat="1" ht="12.75">
      <c r="A48" s="77"/>
      <c r="B48" s="93"/>
      <c r="C48" s="35"/>
      <c r="D48" s="6" t="s">
        <v>7</v>
      </c>
      <c r="E48" s="63">
        <f>G48+I48+K48+M48</f>
        <v>14759.15</v>
      </c>
      <c r="F48" s="63">
        <f>H48+J48+L48+N48</f>
        <v>14759.15</v>
      </c>
      <c r="G48" s="63">
        <v>14759.15</v>
      </c>
      <c r="H48" s="63">
        <v>14759.15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96"/>
    </row>
    <row r="49" spans="1:15" s="11" customFormat="1" ht="12.75">
      <c r="A49" s="77"/>
      <c r="B49" s="93"/>
      <c r="C49" s="35"/>
      <c r="D49" s="6" t="s">
        <v>8</v>
      </c>
      <c r="E49" s="63">
        <v>15241.6</v>
      </c>
      <c r="F49" s="63">
        <v>15241.6</v>
      </c>
      <c r="G49" s="63">
        <v>15241.6</v>
      </c>
      <c r="H49" s="63">
        <v>15241.6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96"/>
    </row>
    <row r="50" spans="1:15" s="11" customFormat="1" ht="12.75">
      <c r="A50" s="77"/>
      <c r="B50" s="93"/>
      <c r="C50" s="35"/>
      <c r="D50" s="6" t="s">
        <v>9</v>
      </c>
      <c r="E50" s="63">
        <f t="shared" ref="E50:F53" si="7">G50+I50+K50+M50</f>
        <v>14641</v>
      </c>
      <c r="F50" s="63">
        <f t="shared" si="7"/>
        <v>14641</v>
      </c>
      <c r="G50" s="63">
        <v>14641</v>
      </c>
      <c r="H50" s="63">
        <v>14641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96"/>
    </row>
    <row r="51" spans="1:15" s="11" customFormat="1" ht="12.75">
      <c r="A51" s="77"/>
      <c r="B51" s="93"/>
      <c r="C51" s="35"/>
      <c r="D51" s="6" t="s">
        <v>10</v>
      </c>
      <c r="E51" s="63">
        <f t="shared" si="7"/>
        <v>14596.6</v>
      </c>
      <c r="F51" s="63">
        <f t="shared" si="7"/>
        <v>14596.6</v>
      </c>
      <c r="G51" s="63">
        <v>14596.6</v>
      </c>
      <c r="H51" s="63">
        <v>14596.6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96"/>
    </row>
    <row r="52" spans="1:15" s="11" customFormat="1" ht="12.75">
      <c r="A52" s="77"/>
      <c r="B52" s="93"/>
      <c r="C52" s="35"/>
      <c r="D52" s="6" t="s">
        <v>11</v>
      </c>
      <c r="E52" s="63">
        <f t="shared" si="7"/>
        <v>14596.6</v>
      </c>
      <c r="F52" s="63">
        <f t="shared" si="7"/>
        <v>14596.6</v>
      </c>
      <c r="G52" s="39">
        <v>14596.6</v>
      </c>
      <c r="H52" s="39">
        <v>14596.6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96"/>
    </row>
    <row r="53" spans="1:15" s="11" customFormat="1" ht="12.75">
      <c r="A53" s="91"/>
      <c r="B53" s="94"/>
      <c r="C53" s="49"/>
      <c r="D53" s="6" t="s">
        <v>80</v>
      </c>
      <c r="E53" s="63">
        <f t="shared" si="7"/>
        <v>14596.6</v>
      </c>
      <c r="F53" s="63">
        <f t="shared" si="7"/>
        <v>0</v>
      </c>
      <c r="G53" s="39">
        <v>14596.6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97"/>
    </row>
    <row r="54" spans="1:15" s="11" customFormat="1" ht="12.75" customHeight="1">
      <c r="A54" s="76" t="s">
        <v>33</v>
      </c>
      <c r="B54" s="92" t="s">
        <v>50</v>
      </c>
      <c r="C54" s="35"/>
      <c r="D54" s="6" t="s">
        <v>21</v>
      </c>
      <c r="E54" s="38">
        <f>E55+E56+E57+E58+E59</f>
        <v>25389.4</v>
      </c>
      <c r="F54" s="38">
        <f t="shared" ref="F54:N54" si="8">F55+F56+F57+F58+F59</f>
        <v>25389.4</v>
      </c>
      <c r="G54" s="38">
        <f t="shared" si="8"/>
        <v>25389.4</v>
      </c>
      <c r="H54" s="38">
        <f t="shared" si="8"/>
        <v>25389.4</v>
      </c>
      <c r="I54" s="38">
        <f t="shared" si="8"/>
        <v>0</v>
      </c>
      <c r="J54" s="38">
        <f t="shared" si="8"/>
        <v>0</v>
      </c>
      <c r="K54" s="38">
        <f t="shared" si="8"/>
        <v>0</v>
      </c>
      <c r="L54" s="38">
        <f t="shared" si="8"/>
        <v>0</v>
      </c>
      <c r="M54" s="38">
        <f t="shared" si="8"/>
        <v>0</v>
      </c>
      <c r="N54" s="38">
        <f t="shared" si="8"/>
        <v>0</v>
      </c>
      <c r="O54" s="95" t="s">
        <v>67</v>
      </c>
    </row>
    <row r="55" spans="1:15" s="11" customFormat="1" ht="12.75">
      <c r="A55" s="77"/>
      <c r="B55" s="93"/>
      <c r="C55" s="35"/>
      <c r="D55" s="6" t="s">
        <v>7</v>
      </c>
      <c r="E55" s="63">
        <f t="shared" ref="E55:F60" si="9">G55+I55+K55+M55</f>
        <v>4539.2</v>
      </c>
      <c r="F55" s="63">
        <f t="shared" si="9"/>
        <v>4539.2</v>
      </c>
      <c r="G55" s="63">
        <f>4613.4-74.2</f>
        <v>4539.2</v>
      </c>
      <c r="H55" s="63">
        <f>4613.4-74.2</f>
        <v>4539.2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96"/>
    </row>
    <row r="56" spans="1:15" s="11" customFormat="1" ht="12.75">
      <c r="A56" s="77"/>
      <c r="B56" s="93"/>
      <c r="C56" s="35"/>
      <c r="D56" s="6" t="s">
        <v>8</v>
      </c>
      <c r="E56" s="63">
        <f t="shared" si="9"/>
        <v>5076.1000000000004</v>
      </c>
      <c r="F56" s="63">
        <f t="shared" si="9"/>
        <v>5076.1000000000004</v>
      </c>
      <c r="G56" s="63">
        <v>5076.1000000000004</v>
      </c>
      <c r="H56" s="63">
        <v>5076.1000000000004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96"/>
    </row>
    <row r="57" spans="1:15" s="11" customFormat="1" ht="12.75">
      <c r="A57" s="77"/>
      <c r="B57" s="93"/>
      <c r="C57" s="35"/>
      <c r="D57" s="6" t="s">
        <v>9</v>
      </c>
      <c r="E57" s="63">
        <f t="shared" si="9"/>
        <v>5259.1</v>
      </c>
      <c r="F57" s="63">
        <f t="shared" si="9"/>
        <v>5259.1</v>
      </c>
      <c r="G57" s="63">
        <v>5259.1</v>
      </c>
      <c r="H57" s="63">
        <v>5259.1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96"/>
    </row>
    <row r="58" spans="1:15" s="11" customFormat="1" ht="12.75">
      <c r="A58" s="77"/>
      <c r="B58" s="93"/>
      <c r="C58" s="35"/>
      <c r="D58" s="6" t="s">
        <v>10</v>
      </c>
      <c r="E58" s="63">
        <f t="shared" si="9"/>
        <v>5257.5</v>
      </c>
      <c r="F58" s="63">
        <f t="shared" si="9"/>
        <v>5257.5</v>
      </c>
      <c r="G58" s="63">
        <v>5257.5</v>
      </c>
      <c r="H58" s="63">
        <v>5257.5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96"/>
    </row>
    <row r="59" spans="1:15" s="11" customFormat="1" ht="12.75">
      <c r="A59" s="77"/>
      <c r="B59" s="93"/>
      <c r="C59" s="35"/>
      <c r="D59" s="6" t="s">
        <v>11</v>
      </c>
      <c r="E59" s="63">
        <f t="shared" si="9"/>
        <v>5257.5</v>
      </c>
      <c r="F59" s="63">
        <f t="shared" si="9"/>
        <v>5257.5</v>
      </c>
      <c r="G59" s="39">
        <v>5257.5</v>
      </c>
      <c r="H59" s="39">
        <v>5257.5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96"/>
    </row>
    <row r="60" spans="1:15" s="11" customFormat="1" ht="12.75">
      <c r="A60" s="91"/>
      <c r="B60" s="94"/>
      <c r="C60" s="49"/>
      <c r="D60" s="6" t="s">
        <v>80</v>
      </c>
      <c r="E60" s="63">
        <f t="shared" si="9"/>
        <v>5257.5</v>
      </c>
      <c r="F60" s="63">
        <f t="shared" si="9"/>
        <v>0</v>
      </c>
      <c r="G60" s="39">
        <v>5257.5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97"/>
    </row>
    <row r="61" spans="1:15" s="11" customFormat="1" ht="12.75" customHeight="1">
      <c r="A61" s="76" t="s">
        <v>36</v>
      </c>
      <c r="B61" s="92" t="s">
        <v>51</v>
      </c>
      <c r="C61" s="35"/>
      <c r="D61" s="6" t="s">
        <v>21</v>
      </c>
      <c r="E61" s="38">
        <f>E62+E63+E64+E65+E66</f>
        <v>1409.4</v>
      </c>
      <c r="F61" s="38">
        <f t="shared" ref="F61:N61" si="10">F62+F63+F64+F65+F66</f>
        <v>1409.4</v>
      </c>
      <c r="G61" s="38">
        <f t="shared" si="10"/>
        <v>1409.4</v>
      </c>
      <c r="H61" s="38">
        <f t="shared" si="10"/>
        <v>1409.4</v>
      </c>
      <c r="I61" s="38">
        <f t="shared" si="10"/>
        <v>0</v>
      </c>
      <c r="J61" s="38">
        <f t="shared" si="10"/>
        <v>0</v>
      </c>
      <c r="K61" s="38">
        <f t="shared" si="10"/>
        <v>0</v>
      </c>
      <c r="L61" s="38">
        <f t="shared" si="10"/>
        <v>0</v>
      </c>
      <c r="M61" s="38">
        <f t="shared" si="10"/>
        <v>0</v>
      </c>
      <c r="N61" s="38">
        <f t="shared" si="10"/>
        <v>0</v>
      </c>
      <c r="O61" s="125" t="s">
        <v>35</v>
      </c>
    </row>
    <row r="62" spans="1:15" s="11" customFormat="1" ht="12.75">
      <c r="A62" s="77"/>
      <c r="B62" s="93"/>
      <c r="C62" s="35"/>
      <c r="D62" s="6" t="s">
        <v>7</v>
      </c>
      <c r="E62" s="63">
        <f t="shared" ref="E62:F67" si="11">G62+I62+K62+M62</f>
        <v>328.9</v>
      </c>
      <c r="F62" s="63">
        <f t="shared" si="11"/>
        <v>328.9</v>
      </c>
      <c r="G62" s="63">
        <v>328.9</v>
      </c>
      <c r="H62" s="63">
        <v>328.9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125"/>
    </row>
    <row r="63" spans="1:15" s="11" customFormat="1" ht="12.75">
      <c r="A63" s="77"/>
      <c r="B63" s="93"/>
      <c r="C63" s="35"/>
      <c r="D63" s="6" t="s">
        <v>8</v>
      </c>
      <c r="E63" s="63">
        <f t="shared" si="11"/>
        <v>291.2</v>
      </c>
      <c r="F63" s="63">
        <f t="shared" si="11"/>
        <v>291.2</v>
      </c>
      <c r="G63" s="63">
        <v>291.2</v>
      </c>
      <c r="H63" s="63">
        <v>291.2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125"/>
    </row>
    <row r="64" spans="1:15" s="11" customFormat="1" ht="12.75">
      <c r="A64" s="77"/>
      <c r="B64" s="93"/>
      <c r="C64" s="35"/>
      <c r="D64" s="6" t="s">
        <v>9</v>
      </c>
      <c r="E64" s="63">
        <f t="shared" si="11"/>
        <v>263.10000000000002</v>
      </c>
      <c r="F64" s="63">
        <f t="shared" si="11"/>
        <v>263.10000000000002</v>
      </c>
      <c r="G64" s="63">
        <v>263.10000000000002</v>
      </c>
      <c r="H64" s="63">
        <v>263.10000000000002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125"/>
    </row>
    <row r="65" spans="1:71" s="11" customFormat="1" ht="12.75">
      <c r="A65" s="77"/>
      <c r="B65" s="93"/>
      <c r="C65" s="35"/>
      <c r="D65" s="6" t="s">
        <v>10</v>
      </c>
      <c r="E65" s="63">
        <f t="shared" si="11"/>
        <v>263.10000000000002</v>
      </c>
      <c r="F65" s="63">
        <f t="shared" si="11"/>
        <v>263.10000000000002</v>
      </c>
      <c r="G65" s="63">
        <v>263.10000000000002</v>
      </c>
      <c r="H65" s="63">
        <v>263.10000000000002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125"/>
    </row>
    <row r="66" spans="1:71" s="11" customFormat="1" ht="12.75">
      <c r="A66" s="77"/>
      <c r="B66" s="93"/>
      <c r="C66" s="33"/>
      <c r="D66" s="6" t="s">
        <v>11</v>
      </c>
      <c r="E66" s="63">
        <f t="shared" si="11"/>
        <v>263.10000000000002</v>
      </c>
      <c r="F66" s="63">
        <f t="shared" si="11"/>
        <v>263.10000000000002</v>
      </c>
      <c r="G66" s="39">
        <v>263.10000000000002</v>
      </c>
      <c r="H66" s="39">
        <v>263.10000000000002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125"/>
    </row>
    <row r="67" spans="1:71" s="11" customFormat="1" ht="12.75">
      <c r="A67" s="91"/>
      <c r="B67" s="94"/>
      <c r="C67" s="49"/>
      <c r="D67" s="6" t="s">
        <v>80</v>
      </c>
      <c r="E67" s="63">
        <f t="shared" si="11"/>
        <v>263.10000000000002</v>
      </c>
      <c r="F67" s="63">
        <f t="shared" si="11"/>
        <v>0</v>
      </c>
      <c r="G67" s="39">
        <v>263.10000000000002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125"/>
    </row>
    <row r="68" spans="1:71" s="11" customFormat="1" ht="12.75" customHeight="1">
      <c r="A68" s="76" t="s">
        <v>78</v>
      </c>
      <c r="B68" s="92" t="s">
        <v>79</v>
      </c>
      <c r="C68" s="35"/>
      <c r="D68" s="6" t="s">
        <v>21</v>
      </c>
      <c r="E68" s="64">
        <v>1800</v>
      </c>
      <c r="F68" s="64">
        <v>1800</v>
      </c>
      <c r="G68" s="38">
        <v>1800</v>
      </c>
      <c r="H68" s="38">
        <v>1800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125" t="s">
        <v>35</v>
      </c>
    </row>
    <row r="69" spans="1:71" s="11" customFormat="1" ht="12.75">
      <c r="A69" s="77"/>
      <c r="B69" s="93"/>
      <c r="C69" s="35"/>
      <c r="D69" s="6" t="s">
        <v>7</v>
      </c>
      <c r="E69" s="63">
        <v>0</v>
      </c>
      <c r="F69" s="63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125"/>
    </row>
    <row r="70" spans="1:71" s="11" customFormat="1" ht="12.75">
      <c r="A70" s="77"/>
      <c r="B70" s="93"/>
      <c r="C70" s="35"/>
      <c r="D70" s="6" t="s">
        <v>8</v>
      </c>
      <c r="E70" s="63">
        <v>0</v>
      </c>
      <c r="F70" s="63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125"/>
    </row>
    <row r="71" spans="1:71" s="11" customFormat="1" ht="12.75">
      <c r="A71" s="77"/>
      <c r="B71" s="93"/>
      <c r="C71" s="35"/>
      <c r="D71" s="6" t="s">
        <v>9</v>
      </c>
      <c r="E71" s="63">
        <v>1800</v>
      </c>
      <c r="F71" s="63">
        <v>1800</v>
      </c>
      <c r="G71" s="39">
        <v>1800</v>
      </c>
      <c r="H71" s="39">
        <v>1800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125"/>
    </row>
    <row r="72" spans="1:71" s="11" customFormat="1" ht="12.75">
      <c r="A72" s="77"/>
      <c r="B72" s="93"/>
      <c r="C72" s="35"/>
      <c r="D72" s="6" t="s">
        <v>10</v>
      </c>
      <c r="E72" s="63">
        <v>0</v>
      </c>
      <c r="F72" s="63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125"/>
    </row>
    <row r="73" spans="1:71" s="11" customFormat="1" ht="57.75" customHeight="1">
      <c r="A73" s="77"/>
      <c r="B73" s="93"/>
      <c r="C73" s="35"/>
      <c r="D73" s="6" t="s">
        <v>11</v>
      </c>
      <c r="E73" s="63">
        <v>0</v>
      </c>
      <c r="F73" s="63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125"/>
    </row>
    <row r="74" spans="1:71" s="11" customFormat="1" ht="57.75" customHeight="1">
      <c r="A74" s="91"/>
      <c r="B74" s="98"/>
      <c r="C74" s="35"/>
      <c r="D74" s="6" t="s">
        <v>80</v>
      </c>
      <c r="E74" s="63">
        <v>0</v>
      </c>
      <c r="F74" s="63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125"/>
    </row>
    <row r="75" spans="1:71" s="26" customFormat="1">
      <c r="A75" s="76"/>
      <c r="B75" s="102" t="s">
        <v>37</v>
      </c>
      <c r="C75" s="54"/>
      <c r="D75" s="55" t="s">
        <v>21</v>
      </c>
      <c r="E75" s="65">
        <f>E76+E77+E78+E79+E80+E81</f>
        <v>210982.49999999997</v>
      </c>
      <c r="F75" s="65">
        <f t="shared" ref="F75:N75" si="12">F76+F77+F78+F79+F80+F81</f>
        <v>176268.69999999998</v>
      </c>
      <c r="G75" s="65">
        <f t="shared" si="12"/>
        <v>210982.49999999997</v>
      </c>
      <c r="H75" s="65">
        <f t="shared" si="12"/>
        <v>176268.69999999998</v>
      </c>
      <c r="I75" s="65">
        <f t="shared" si="12"/>
        <v>0</v>
      </c>
      <c r="J75" s="65">
        <f t="shared" si="12"/>
        <v>0</v>
      </c>
      <c r="K75" s="65">
        <f t="shared" si="12"/>
        <v>0</v>
      </c>
      <c r="L75" s="65">
        <f t="shared" si="12"/>
        <v>0</v>
      </c>
      <c r="M75" s="65">
        <f t="shared" si="12"/>
        <v>0</v>
      </c>
      <c r="N75" s="65">
        <f t="shared" si="12"/>
        <v>0</v>
      </c>
      <c r="O75" s="108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</row>
    <row r="76" spans="1:71" s="26" customFormat="1">
      <c r="A76" s="77"/>
      <c r="B76" s="103"/>
      <c r="C76" s="57"/>
      <c r="D76" s="60" t="s">
        <v>7</v>
      </c>
      <c r="E76" s="66">
        <f t="shared" ref="E76:F81" si="13">G76+I76+K76+M76</f>
        <v>34386.400000000001</v>
      </c>
      <c r="F76" s="66">
        <f t="shared" si="13"/>
        <v>34386.400000000001</v>
      </c>
      <c r="G76" s="67">
        <f t="shared" ref="G76:N76" si="14">G41+G48+G55+G62</f>
        <v>34386.400000000001</v>
      </c>
      <c r="H76" s="67">
        <f t="shared" si="14"/>
        <v>34386.400000000001</v>
      </c>
      <c r="I76" s="67">
        <f t="shared" si="14"/>
        <v>0</v>
      </c>
      <c r="J76" s="67">
        <f t="shared" si="14"/>
        <v>0</v>
      </c>
      <c r="K76" s="67">
        <f t="shared" si="14"/>
        <v>0</v>
      </c>
      <c r="L76" s="67">
        <f t="shared" si="14"/>
        <v>0</v>
      </c>
      <c r="M76" s="67">
        <f t="shared" si="14"/>
        <v>0</v>
      </c>
      <c r="N76" s="67">
        <f t="shared" si="14"/>
        <v>0</v>
      </c>
      <c r="O76" s="109"/>
      <c r="P76" s="25"/>
      <c r="Q76" s="25"/>
      <c r="R76" s="31"/>
      <c r="S76" s="31"/>
      <c r="T76" s="31"/>
      <c r="U76" s="31"/>
      <c r="V76" s="31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</row>
    <row r="77" spans="1:71" s="26" customFormat="1">
      <c r="A77" s="77"/>
      <c r="B77" s="103"/>
      <c r="C77" s="57"/>
      <c r="D77" s="60" t="s">
        <v>8</v>
      </c>
      <c r="E77" s="66">
        <f t="shared" si="13"/>
        <v>35850.5</v>
      </c>
      <c r="F77" s="66">
        <f t="shared" si="13"/>
        <v>35850.5</v>
      </c>
      <c r="G77" s="67">
        <f t="shared" ref="G77:N77" si="15">G42+G49+G56+G63</f>
        <v>35850.5</v>
      </c>
      <c r="H77" s="67">
        <f t="shared" si="15"/>
        <v>35850.5</v>
      </c>
      <c r="I77" s="67">
        <f t="shared" si="15"/>
        <v>0</v>
      </c>
      <c r="J77" s="67">
        <f t="shared" si="15"/>
        <v>0</v>
      </c>
      <c r="K77" s="67">
        <f t="shared" si="15"/>
        <v>0</v>
      </c>
      <c r="L77" s="67">
        <f t="shared" si="15"/>
        <v>0</v>
      </c>
      <c r="M77" s="67">
        <f t="shared" si="15"/>
        <v>0</v>
      </c>
      <c r="N77" s="67">
        <f t="shared" si="15"/>
        <v>0</v>
      </c>
      <c r="O77" s="109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</row>
    <row r="78" spans="1:71" s="26" customFormat="1">
      <c r="A78" s="77"/>
      <c r="B78" s="103"/>
      <c r="C78" s="57"/>
      <c r="D78" s="60" t="s">
        <v>9</v>
      </c>
      <c r="E78" s="66">
        <f t="shared" si="13"/>
        <v>36604.199999999997</v>
      </c>
      <c r="F78" s="66">
        <f t="shared" si="13"/>
        <v>36604.199999999997</v>
      </c>
      <c r="G78" s="67">
        <f>G43+G50+G57+G64+G71</f>
        <v>36604.199999999997</v>
      </c>
      <c r="H78" s="67">
        <f>H43+H50+H57+H64+H71</f>
        <v>36604.199999999997</v>
      </c>
      <c r="I78" s="67">
        <f t="shared" ref="I78:N80" si="16">I43+I50+I57+I64</f>
        <v>0</v>
      </c>
      <c r="J78" s="67">
        <f t="shared" si="16"/>
        <v>0</v>
      </c>
      <c r="K78" s="67">
        <f t="shared" si="16"/>
        <v>0</v>
      </c>
      <c r="L78" s="67">
        <f t="shared" si="16"/>
        <v>0</v>
      </c>
      <c r="M78" s="67">
        <f t="shared" si="16"/>
        <v>0</v>
      </c>
      <c r="N78" s="67">
        <f t="shared" si="16"/>
        <v>0</v>
      </c>
      <c r="O78" s="109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</row>
    <row r="79" spans="1:71" s="26" customFormat="1">
      <c r="A79" s="77"/>
      <c r="B79" s="103"/>
      <c r="C79" s="57"/>
      <c r="D79" s="60" t="s">
        <v>10</v>
      </c>
      <c r="E79" s="66">
        <f t="shared" si="13"/>
        <v>34713.799999999996</v>
      </c>
      <c r="F79" s="66">
        <f t="shared" si="13"/>
        <v>34713.799999999996</v>
      </c>
      <c r="G79" s="67">
        <f>G44+G51+G58+G65</f>
        <v>34713.799999999996</v>
      </c>
      <c r="H79" s="67">
        <f>H44+H51+H58+H65</f>
        <v>34713.799999999996</v>
      </c>
      <c r="I79" s="67">
        <f t="shared" si="16"/>
        <v>0</v>
      </c>
      <c r="J79" s="67">
        <f t="shared" si="16"/>
        <v>0</v>
      </c>
      <c r="K79" s="67">
        <f t="shared" si="16"/>
        <v>0</v>
      </c>
      <c r="L79" s="67">
        <f t="shared" si="16"/>
        <v>0</v>
      </c>
      <c r="M79" s="67">
        <f t="shared" si="16"/>
        <v>0</v>
      </c>
      <c r="N79" s="67">
        <f t="shared" si="16"/>
        <v>0</v>
      </c>
      <c r="O79" s="109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</row>
    <row r="80" spans="1:71" s="26" customFormat="1">
      <c r="A80" s="77"/>
      <c r="B80" s="103"/>
      <c r="C80" s="57"/>
      <c r="D80" s="60" t="s">
        <v>11</v>
      </c>
      <c r="E80" s="66">
        <f t="shared" si="13"/>
        <v>34713.799999999996</v>
      </c>
      <c r="F80" s="66">
        <f t="shared" si="13"/>
        <v>34713.799999999996</v>
      </c>
      <c r="G80" s="67">
        <f>G45+G52+G59+G66</f>
        <v>34713.799999999996</v>
      </c>
      <c r="H80" s="67">
        <f>H45+H52+H59+H66</f>
        <v>34713.799999999996</v>
      </c>
      <c r="I80" s="67">
        <f t="shared" si="16"/>
        <v>0</v>
      </c>
      <c r="J80" s="67">
        <f t="shared" si="16"/>
        <v>0</v>
      </c>
      <c r="K80" s="67">
        <f t="shared" si="16"/>
        <v>0</v>
      </c>
      <c r="L80" s="67">
        <f t="shared" si="16"/>
        <v>0</v>
      </c>
      <c r="M80" s="67">
        <f t="shared" si="16"/>
        <v>0</v>
      </c>
      <c r="N80" s="67">
        <f t="shared" si="16"/>
        <v>0</v>
      </c>
      <c r="O80" s="109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</row>
    <row r="81" spans="1:72" s="26" customFormat="1">
      <c r="A81" s="91"/>
      <c r="B81" s="104"/>
      <c r="C81" s="61"/>
      <c r="D81" s="62" t="s">
        <v>80</v>
      </c>
      <c r="E81" s="66">
        <f t="shared" si="13"/>
        <v>34713.799999999996</v>
      </c>
      <c r="F81" s="66">
        <f t="shared" si="13"/>
        <v>0</v>
      </c>
      <c r="G81" s="67">
        <f>G46+G53+G60+G67</f>
        <v>34713.799999999996</v>
      </c>
      <c r="H81" s="67">
        <f t="shared" ref="H81:N81" si="17">H46+H53+H60+H67</f>
        <v>0</v>
      </c>
      <c r="I81" s="67">
        <f t="shared" si="17"/>
        <v>0</v>
      </c>
      <c r="J81" s="67">
        <f t="shared" si="17"/>
        <v>0</v>
      </c>
      <c r="K81" s="67">
        <f t="shared" si="17"/>
        <v>0</v>
      </c>
      <c r="L81" s="67">
        <f t="shared" si="17"/>
        <v>0</v>
      </c>
      <c r="M81" s="67">
        <f t="shared" si="17"/>
        <v>0</v>
      </c>
      <c r="N81" s="67">
        <f t="shared" si="17"/>
        <v>0</v>
      </c>
      <c r="O81" s="110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</row>
    <row r="82" spans="1:72" ht="15.75">
      <c r="A82" s="22" t="s">
        <v>22</v>
      </c>
      <c r="B82" s="115" t="s">
        <v>26</v>
      </c>
      <c r="C82" s="116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8"/>
    </row>
    <row r="83" spans="1:72" s="10" customFormat="1" ht="12.75">
      <c r="B83" s="99" t="s">
        <v>38</v>
      </c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3"/>
    </row>
    <row r="84" spans="1:72" s="10" customFormat="1" ht="27.75" customHeight="1">
      <c r="A84" s="76" t="s">
        <v>17</v>
      </c>
      <c r="B84" s="92" t="s">
        <v>52</v>
      </c>
      <c r="C84" s="32"/>
      <c r="D84" s="3" t="s">
        <v>21</v>
      </c>
      <c r="E84" s="65">
        <v>2992229.1</v>
      </c>
      <c r="F84" s="65">
        <v>496482.30000000005</v>
      </c>
      <c r="G84" s="65">
        <v>2393445.5</v>
      </c>
      <c r="H84" s="65">
        <v>495153.10000000003</v>
      </c>
      <c r="I84" s="65">
        <v>175200</v>
      </c>
      <c r="J84" s="65">
        <v>0</v>
      </c>
      <c r="K84" s="65">
        <v>365183.60000000003</v>
      </c>
      <c r="L84" s="65">
        <v>1329.2</v>
      </c>
      <c r="M84" s="65">
        <v>58400</v>
      </c>
      <c r="N84" s="65">
        <v>0</v>
      </c>
      <c r="O84" s="95" t="s">
        <v>65</v>
      </c>
      <c r="P84" s="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3"/>
    </row>
    <row r="85" spans="1:72" s="10" customFormat="1" ht="27" customHeight="1">
      <c r="A85" s="77"/>
      <c r="B85" s="93"/>
      <c r="C85" s="33"/>
      <c r="D85" s="5" t="s">
        <v>7</v>
      </c>
      <c r="E85" s="39">
        <v>73011.199999999997</v>
      </c>
      <c r="F85" s="39">
        <v>73011.199999999997</v>
      </c>
      <c r="G85" s="39">
        <v>73011.199999999997</v>
      </c>
      <c r="H85" s="39">
        <v>73011.199999999997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96"/>
      <c r="P85" s="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3"/>
    </row>
    <row r="86" spans="1:72" s="10" customFormat="1" ht="24.75" customHeight="1">
      <c r="A86" s="77"/>
      <c r="B86" s="93"/>
      <c r="C86" s="33" t="s">
        <v>74</v>
      </c>
      <c r="D86" s="5" t="s">
        <v>8</v>
      </c>
      <c r="E86" s="39">
        <v>162701.40000000002</v>
      </c>
      <c r="F86" s="39">
        <v>162701.40000000002</v>
      </c>
      <c r="G86" s="39">
        <v>162701.40000000002</v>
      </c>
      <c r="H86" s="39">
        <v>162701.40000000002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96"/>
      <c r="P86" s="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3"/>
    </row>
    <row r="87" spans="1:72" s="10" customFormat="1" ht="27.75" customHeight="1">
      <c r="A87" s="77"/>
      <c r="B87" s="93"/>
      <c r="C87" s="33"/>
      <c r="D87" s="5" t="s">
        <v>9</v>
      </c>
      <c r="E87" s="39">
        <v>322457.89999999997</v>
      </c>
      <c r="F87" s="39">
        <v>195411.3</v>
      </c>
      <c r="G87" s="39">
        <v>278429.8</v>
      </c>
      <c r="H87" s="39">
        <v>194082.09999999998</v>
      </c>
      <c r="I87" s="39">
        <v>0</v>
      </c>
      <c r="J87" s="39">
        <v>0</v>
      </c>
      <c r="K87" s="39">
        <v>44028.1</v>
      </c>
      <c r="L87" s="39">
        <v>1329.2</v>
      </c>
      <c r="M87" s="39">
        <v>0</v>
      </c>
      <c r="N87" s="39">
        <v>0</v>
      </c>
      <c r="O87" s="96"/>
      <c r="P87" s="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3"/>
    </row>
    <row r="88" spans="1:72" s="10" customFormat="1" ht="30.75" customHeight="1">
      <c r="A88" s="77"/>
      <c r="B88" s="93"/>
      <c r="C88" s="33"/>
      <c r="D88" s="5" t="s">
        <v>10</v>
      </c>
      <c r="E88" s="39">
        <v>936487.7</v>
      </c>
      <c r="F88" s="39">
        <v>65358.400000000001</v>
      </c>
      <c r="G88" s="39">
        <v>602993.19999999995</v>
      </c>
      <c r="H88" s="39">
        <v>65358.400000000001</v>
      </c>
      <c r="I88" s="39">
        <v>87600</v>
      </c>
      <c r="J88" s="39">
        <v>0</v>
      </c>
      <c r="K88" s="39">
        <v>216694.5</v>
      </c>
      <c r="L88" s="39">
        <v>0</v>
      </c>
      <c r="M88" s="39">
        <v>29200</v>
      </c>
      <c r="N88" s="39">
        <v>0</v>
      </c>
      <c r="O88" s="96"/>
      <c r="P88" s="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3"/>
    </row>
    <row r="89" spans="1:72" s="10" customFormat="1" ht="12.75">
      <c r="A89" s="77"/>
      <c r="B89" s="93"/>
      <c r="C89" s="33"/>
      <c r="D89" s="5" t="s">
        <v>11</v>
      </c>
      <c r="E89" s="39">
        <v>1164867.3</v>
      </c>
      <c r="F89" s="39">
        <v>0</v>
      </c>
      <c r="G89" s="39">
        <v>943606.3</v>
      </c>
      <c r="H89" s="39">
        <v>0</v>
      </c>
      <c r="I89" s="39">
        <v>87600</v>
      </c>
      <c r="J89" s="39">
        <v>0</v>
      </c>
      <c r="K89" s="39">
        <v>104461.00000000001</v>
      </c>
      <c r="L89" s="39">
        <v>0</v>
      </c>
      <c r="M89" s="39">
        <v>29200</v>
      </c>
      <c r="N89" s="39">
        <v>0</v>
      </c>
      <c r="O89" s="96"/>
      <c r="P89" s="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3"/>
    </row>
    <row r="90" spans="1:72" s="11" customFormat="1" ht="12.75">
      <c r="A90" s="91"/>
      <c r="B90" s="94"/>
      <c r="C90" s="49"/>
      <c r="D90" s="52" t="s">
        <v>80</v>
      </c>
      <c r="E90" s="39">
        <v>332703.59999999998</v>
      </c>
      <c r="F90" s="39">
        <v>0</v>
      </c>
      <c r="G90" s="39">
        <v>332703.59999999998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97"/>
      <c r="P90" s="1"/>
    </row>
    <row r="91" spans="1:72" s="11" customFormat="1" ht="20.25" customHeight="1">
      <c r="A91" s="76" t="s">
        <v>32</v>
      </c>
      <c r="B91" s="92" t="s">
        <v>53</v>
      </c>
      <c r="C91" s="33"/>
      <c r="D91" s="8" t="s">
        <v>21</v>
      </c>
      <c r="E91" s="38">
        <v>488176.1</v>
      </c>
      <c r="F91" s="38">
        <v>107900.4</v>
      </c>
      <c r="G91" s="38">
        <v>488176.1</v>
      </c>
      <c r="H91" s="38">
        <v>107900.4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95" t="s">
        <v>66</v>
      </c>
      <c r="P91" s="1"/>
    </row>
    <row r="92" spans="1:72" s="11" customFormat="1" ht="18.75" customHeight="1">
      <c r="A92" s="77"/>
      <c r="B92" s="93"/>
      <c r="C92" s="33"/>
      <c r="D92" s="7" t="s">
        <v>7</v>
      </c>
      <c r="E92" s="39">
        <v>13984.1</v>
      </c>
      <c r="F92" s="39">
        <v>13984.1</v>
      </c>
      <c r="G92" s="40">
        <v>13984.1</v>
      </c>
      <c r="H92" s="40">
        <v>13984.1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96"/>
      <c r="P92" s="1"/>
    </row>
    <row r="93" spans="1:72" s="11" customFormat="1" ht="25.5">
      <c r="A93" s="77"/>
      <c r="B93" s="93"/>
      <c r="C93" s="33" t="s">
        <v>75</v>
      </c>
      <c r="D93" s="7" t="s">
        <v>8</v>
      </c>
      <c r="E93" s="39">
        <v>74641.3</v>
      </c>
      <c r="F93" s="39">
        <v>74641.3</v>
      </c>
      <c r="G93" s="40">
        <v>74641.3</v>
      </c>
      <c r="H93" s="40">
        <v>74641.3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0</v>
      </c>
      <c r="O93" s="96"/>
      <c r="P93" s="1"/>
    </row>
    <row r="94" spans="1:72" s="11" customFormat="1" ht="21" customHeight="1">
      <c r="A94" s="77"/>
      <c r="B94" s="93"/>
      <c r="C94" s="33"/>
      <c r="D94" s="7" t="s">
        <v>9</v>
      </c>
      <c r="E94" s="39">
        <v>38250.199999999997</v>
      </c>
      <c r="F94" s="39">
        <v>19275</v>
      </c>
      <c r="G94" s="40">
        <v>38250.199999999997</v>
      </c>
      <c r="H94" s="40">
        <v>19275</v>
      </c>
      <c r="I94" s="39">
        <v>0</v>
      </c>
      <c r="J94" s="39">
        <v>0</v>
      </c>
      <c r="K94" s="39">
        <v>0</v>
      </c>
      <c r="L94" s="39">
        <v>0</v>
      </c>
      <c r="M94" s="39">
        <v>0</v>
      </c>
      <c r="N94" s="39">
        <v>0</v>
      </c>
      <c r="O94" s="96"/>
      <c r="P94" s="1"/>
    </row>
    <row r="95" spans="1:72" s="11" customFormat="1" ht="18" customHeight="1">
      <c r="A95" s="77"/>
      <c r="B95" s="93"/>
      <c r="C95" s="33"/>
      <c r="D95" s="7" t="s">
        <v>10</v>
      </c>
      <c r="E95" s="39">
        <v>87183.4</v>
      </c>
      <c r="F95" s="39">
        <v>0</v>
      </c>
      <c r="G95" s="40">
        <v>80488.5</v>
      </c>
      <c r="H95" s="40">
        <v>0</v>
      </c>
      <c r="I95" s="39">
        <v>0</v>
      </c>
      <c r="J95" s="39">
        <v>0</v>
      </c>
      <c r="K95" s="39">
        <v>6694.9</v>
      </c>
      <c r="L95" s="39">
        <v>0</v>
      </c>
      <c r="M95" s="39">
        <v>0</v>
      </c>
      <c r="N95" s="39">
        <v>0</v>
      </c>
      <c r="O95" s="96"/>
      <c r="P95" s="1"/>
    </row>
    <row r="96" spans="1:72" s="11" customFormat="1" ht="17.25" customHeight="1">
      <c r="A96" s="77"/>
      <c r="B96" s="93"/>
      <c r="C96" s="33"/>
      <c r="D96" s="7" t="s">
        <v>11</v>
      </c>
      <c r="E96" s="39">
        <v>284344.29999999993</v>
      </c>
      <c r="F96" s="39">
        <v>0</v>
      </c>
      <c r="G96" s="40">
        <v>280914.19999999995</v>
      </c>
      <c r="H96" s="40">
        <v>0</v>
      </c>
      <c r="I96" s="39">
        <v>0</v>
      </c>
      <c r="J96" s="39">
        <v>0</v>
      </c>
      <c r="K96" s="39">
        <v>3430.1</v>
      </c>
      <c r="L96" s="39">
        <v>0</v>
      </c>
      <c r="M96" s="39">
        <v>0</v>
      </c>
      <c r="N96" s="39">
        <v>0</v>
      </c>
      <c r="O96" s="96"/>
      <c r="P96" s="1"/>
    </row>
    <row r="97" spans="1:71" s="11" customFormat="1" ht="17.25" customHeight="1">
      <c r="A97" s="91"/>
      <c r="B97" s="94"/>
      <c r="C97" s="49"/>
      <c r="D97" s="52" t="s">
        <v>80</v>
      </c>
      <c r="E97" s="39">
        <v>0</v>
      </c>
      <c r="F97" s="39">
        <v>0</v>
      </c>
      <c r="G97" s="40">
        <v>0</v>
      </c>
      <c r="H97" s="40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97"/>
      <c r="P97" s="1"/>
    </row>
    <row r="98" spans="1:71" s="11" customFormat="1" ht="12.75" customHeight="1">
      <c r="A98" s="76" t="s">
        <v>33</v>
      </c>
      <c r="B98" s="92" t="s">
        <v>54</v>
      </c>
      <c r="C98" s="33"/>
      <c r="D98" s="8" t="s">
        <v>21</v>
      </c>
      <c r="E98" s="38">
        <v>53431.4</v>
      </c>
      <c r="F98" s="38">
        <v>10620.2</v>
      </c>
      <c r="G98" s="38">
        <v>30516.400000000001</v>
      </c>
      <c r="H98" s="38">
        <v>10620.2</v>
      </c>
      <c r="I98" s="38">
        <v>0</v>
      </c>
      <c r="J98" s="38">
        <v>0</v>
      </c>
      <c r="K98" s="38">
        <v>22915</v>
      </c>
      <c r="L98" s="38">
        <v>0</v>
      </c>
      <c r="M98" s="38">
        <v>0</v>
      </c>
      <c r="N98" s="38">
        <v>0</v>
      </c>
      <c r="O98" s="95" t="s">
        <v>39</v>
      </c>
    </row>
    <row r="99" spans="1:71" s="11" customFormat="1" ht="12.75">
      <c r="A99" s="77"/>
      <c r="B99" s="93"/>
      <c r="C99" s="33"/>
      <c r="D99" s="7" t="s">
        <v>7</v>
      </c>
      <c r="E99" s="39">
        <v>10620.2</v>
      </c>
      <c r="F99" s="39">
        <v>10620.2</v>
      </c>
      <c r="G99" s="39">
        <v>10620.2</v>
      </c>
      <c r="H99" s="39">
        <v>10620.2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96"/>
    </row>
    <row r="100" spans="1:71" s="11" customFormat="1" ht="12.75">
      <c r="A100" s="77"/>
      <c r="B100" s="93"/>
      <c r="C100" s="33"/>
      <c r="D100" s="7" t="s">
        <v>8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96"/>
    </row>
    <row r="101" spans="1:71" s="11" customFormat="1" ht="12.75">
      <c r="A101" s="77"/>
      <c r="B101" s="93"/>
      <c r="C101" s="33"/>
      <c r="D101" s="7" t="s">
        <v>9</v>
      </c>
      <c r="E101" s="39">
        <v>0</v>
      </c>
      <c r="F101" s="39">
        <v>0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0</v>
      </c>
      <c r="N101" s="39">
        <v>0</v>
      </c>
      <c r="O101" s="96"/>
    </row>
    <row r="102" spans="1:71" s="11" customFormat="1" ht="12.75">
      <c r="A102" s="77"/>
      <c r="B102" s="93"/>
      <c r="C102" s="33"/>
      <c r="D102" s="7" t="s">
        <v>10</v>
      </c>
      <c r="E102" s="39">
        <v>15588.500000000002</v>
      </c>
      <c r="F102" s="39">
        <v>0</v>
      </c>
      <c r="G102" s="39">
        <v>2106.1</v>
      </c>
      <c r="H102" s="39">
        <v>0</v>
      </c>
      <c r="I102" s="39">
        <v>0</v>
      </c>
      <c r="J102" s="39">
        <v>0</v>
      </c>
      <c r="K102" s="39">
        <v>13482.400000000001</v>
      </c>
      <c r="L102" s="39">
        <v>0</v>
      </c>
      <c r="M102" s="39">
        <v>0</v>
      </c>
      <c r="N102" s="39">
        <v>0</v>
      </c>
      <c r="O102" s="96"/>
    </row>
    <row r="103" spans="1:71" s="11" customFormat="1" ht="12.75">
      <c r="A103" s="77"/>
      <c r="B103" s="93"/>
      <c r="C103" s="33"/>
      <c r="D103" s="7" t="s">
        <v>11</v>
      </c>
      <c r="E103" s="39">
        <v>27222.699999999997</v>
      </c>
      <c r="F103" s="39">
        <v>0</v>
      </c>
      <c r="G103" s="39">
        <v>17790.099999999999</v>
      </c>
      <c r="H103" s="39">
        <v>0</v>
      </c>
      <c r="I103" s="39">
        <v>0</v>
      </c>
      <c r="J103" s="39">
        <v>0</v>
      </c>
      <c r="K103" s="39">
        <v>9432.6</v>
      </c>
      <c r="L103" s="39">
        <v>0</v>
      </c>
      <c r="M103" s="39">
        <v>0</v>
      </c>
      <c r="N103" s="39">
        <v>0</v>
      </c>
      <c r="O103" s="96"/>
    </row>
    <row r="104" spans="1:71" s="11" customFormat="1" ht="12.75">
      <c r="A104" s="91"/>
      <c r="B104" s="98"/>
      <c r="C104" s="33"/>
      <c r="D104" s="52" t="s">
        <v>80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97"/>
    </row>
    <row r="105" spans="1:71" s="26" customFormat="1">
      <c r="A105" s="76"/>
      <c r="B105" s="78" t="s">
        <v>40</v>
      </c>
      <c r="C105" s="54"/>
      <c r="D105" s="55" t="s">
        <v>21</v>
      </c>
      <c r="E105" s="65">
        <f>E106+E107+E108+E109+E110+E111</f>
        <v>3544063.8000000003</v>
      </c>
      <c r="F105" s="65">
        <f t="shared" ref="F105:N105" si="18">F106+F107+F108+F109+F110+F111</f>
        <v>615002.9</v>
      </c>
      <c r="G105" s="65">
        <f t="shared" si="18"/>
        <v>2912240.2</v>
      </c>
      <c r="H105" s="65">
        <f t="shared" si="18"/>
        <v>613673.70000000007</v>
      </c>
      <c r="I105" s="65">
        <f t="shared" si="18"/>
        <v>175200</v>
      </c>
      <c r="J105" s="65">
        <f t="shared" si="18"/>
        <v>0</v>
      </c>
      <c r="K105" s="65">
        <f t="shared" si="18"/>
        <v>398223.6</v>
      </c>
      <c r="L105" s="65">
        <f t="shared" si="18"/>
        <v>1329.2</v>
      </c>
      <c r="M105" s="65">
        <f t="shared" si="18"/>
        <v>58400</v>
      </c>
      <c r="N105" s="65">
        <f t="shared" si="18"/>
        <v>0</v>
      </c>
      <c r="O105" s="122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</row>
    <row r="106" spans="1:71" s="26" customFormat="1">
      <c r="A106" s="77"/>
      <c r="B106" s="79"/>
      <c r="C106" s="57"/>
      <c r="D106" s="58" t="s">
        <v>7</v>
      </c>
      <c r="E106" s="66">
        <f t="shared" ref="E106:F111" si="19">G106+I106+K106+M106</f>
        <v>97615.5</v>
      </c>
      <c r="F106" s="66">
        <f t="shared" si="19"/>
        <v>97615.5</v>
      </c>
      <c r="G106" s="67">
        <f>G85+G92+G99</f>
        <v>97615.5</v>
      </c>
      <c r="H106" s="67">
        <f t="shared" ref="G106:H110" si="20">H85+H92+H99</f>
        <v>97615.5</v>
      </c>
      <c r="I106" s="67">
        <f t="shared" ref="I106:N106" si="21">I85+I92+I99</f>
        <v>0</v>
      </c>
      <c r="J106" s="67">
        <f t="shared" si="21"/>
        <v>0</v>
      </c>
      <c r="K106" s="67">
        <f t="shared" si="21"/>
        <v>0</v>
      </c>
      <c r="L106" s="67">
        <f t="shared" si="21"/>
        <v>0</v>
      </c>
      <c r="M106" s="67">
        <f t="shared" si="21"/>
        <v>0</v>
      </c>
      <c r="N106" s="67">
        <f t="shared" si="21"/>
        <v>0</v>
      </c>
      <c r="O106" s="123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</row>
    <row r="107" spans="1:71" s="26" customFormat="1">
      <c r="A107" s="77"/>
      <c r="B107" s="79"/>
      <c r="C107" s="57"/>
      <c r="D107" s="58" t="s">
        <v>8</v>
      </c>
      <c r="E107" s="66">
        <f t="shared" si="19"/>
        <v>237342.7</v>
      </c>
      <c r="F107" s="66">
        <f t="shared" si="19"/>
        <v>237342.7</v>
      </c>
      <c r="G107" s="67">
        <f t="shared" si="20"/>
        <v>237342.7</v>
      </c>
      <c r="H107" s="67">
        <f t="shared" si="20"/>
        <v>237342.7</v>
      </c>
      <c r="I107" s="67">
        <f t="shared" ref="I107:N107" si="22">I86+I93+I100</f>
        <v>0</v>
      </c>
      <c r="J107" s="67">
        <f t="shared" si="22"/>
        <v>0</v>
      </c>
      <c r="K107" s="67">
        <f t="shared" si="22"/>
        <v>0</v>
      </c>
      <c r="L107" s="67">
        <f t="shared" si="22"/>
        <v>0</v>
      </c>
      <c r="M107" s="67">
        <f t="shared" si="22"/>
        <v>0</v>
      </c>
      <c r="N107" s="67">
        <f t="shared" si="22"/>
        <v>0</v>
      </c>
      <c r="O107" s="123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</row>
    <row r="108" spans="1:71" s="26" customFormat="1">
      <c r="A108" s="77"/>
      <c r="B108" s="79"/>
      <c r="C108" s="57"/>
      <c r="D108" s="68" t="s">
        <v>9</v>
      </c>
      <c r="E108" s="66">
        <f t="shared" si="19"/>
        <v>360708.1</v>
      </c>
      <c r="F108" s="66">
        <f t="shared" si="19"/>
        <v>214686.3</v>
      </c>
      <c r="G108" s="67">
        <f t="shared" si="20"/>
        <v>316680</v>
      </c>
      <c r="H108" s="67">
        <f t="shared" si="20"/>
        <v>213357.09999999998</v>
      </c>
      <c r="I108" s="67">
        <f t="shared" ref="I108:N108" si="23">I87+I94+I101</f>
        <v>0</v>
      </c>
      <c r="J108" s="67">
        <f t="shared" si="23"/>
        <v>0</v>
      </c>
      <c r="K108" s="67">
        <f t="shared" si="23"/>
        <v>44028.1</v>
      </c>
      <c r="L108" s="67">
        <f t="shared" si="23"/>
        <v>1329.2</v>
      </c>
      <c r="M108" s="67">
        <f t="shared" si="23"/>
        <v>0</v>
      </c>
      <c r="N108" s="67">
        <f t="shared" si="23"/>
        <v>0</v>
      </c>
      <c r="O108" s="123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</row>
    <row r="109" spans="1:71" s="26" customFormat="1">
      <c r="A109" s="77"/>
      <c r="B109" s="79"/>
      <c r="C109" s="57"/>
      <c r="D109" s="68" t="s">
        <v>10</v>
      </c>
      <c r="E109" s="66">
        <f t="shared" si="19"/>
        <v>1039259.5999999999</v>
      </c>
      <c r="F109" s="66">
        <f t="shared" si="19"/>
        <v>65358.400000000001</v>
      </c>
      <c r="G109" s="67">
        <f t="shared" si="20"/>
        <v>685587.79999999993</v>
      </c>
      <c r="H109" s="67">
        <f t="shared" si="20"/>
        <v>65358.400000000001</v>
      </c>
      <c r="I109" s="67">
        <f t="shared" ref="I109:N109" si="24">I88+I95+I102</f>
        <v>87600</v>
      </c>
      <c r="J109" s="67">
        <f t="shared" si="24"/>
        <v>0</v>
      </c>
      <c r="K109" s="67">
        <f t="shared" si="24"/>
        <v>236871.8</v>
      </c>
      <c r="L109" s="67">
        <f t="shared" si="24"/>
        <v>0</v>
      </c>
      <c r="M109" s="67">
        <f t="shared" si="24"/>
        <v>29200</v>
      </c>
      <c r="N109" s="67">
        <f t="shared" si="24"/>
        <v>0</v>
      </c>
      <c r="O109" s="123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</row>
    <row r="110" spans="1:71" s="26" customFormat="1">
      <c r="A110" s="77"/>
      <c r="B110" s="79"/>
      <c r="C110" s="57"/>
      <c r="D110" s="68" t="s">
        <v>11</v>
      </c>
      <c r="E110" s="66">
        <f t="shared" si="19"/>
        <v>1476434.3</v>
      </c>
      <c r="F110" s="66">
        <f t="shared" si="19"/>
        <v>0</v>
      </c>
      <c r="G110" s="67">
        <f t="shared" si="20"/>
        <v>1242310.6000000001</v>
      </c>
      <c r="H110" s="67">
        <f t="shared" si="20"/>
        <v>0</v>
      </c>
      <c r="I110" s="67">
        <f t="shared" ref="I110:N110" si="25">I89+I96+I103</f>
        <v>87600</v>
      </c>
      <c r="J110" s="67">
        <f t="shared" si="25"/>
        <v>0</v>
      </c>
      <c r="K110" s="67">
        <f t="shared" si="25"/>
        <v>117323.70000000003</v>
      </c>
      <c r="L110" s="67">
        <f t="shared" si="25"/>
        <v>0</v>
      </c>
      <c r="M110" s="67">
        <f t="shared" si="25"/>
        <v>29200</v>
      </c>
      <c r="N110" s="67">
        <f t="shared" si="25"/>
        <v>0</v>
      </c>
      <c r="O110" s="123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</row>
    <row r="111" spans="1:71" s="26" customFormat="1">
      <c r="A111" s="91"/>
      <c r="B111" s="80"/>
      <c r="C111" s="61"/>
      <c r="D111" s="68" t="s">
        <v>80</v>
      </c>
      <c r="E111" s="66">
        <f t="shared" si="19"/>
        <v>332703.59999999998</v>
      </c>
      <c r="F111" s="66">
        <f t="shared" si="19"/>
        <v>0</v>
      </c>
      <c r="G111" s="67">
        <f>G90+G97+G104</f>
        <v>332703.59999999998</v>
      </c>
      <c r="H111" s="67">
        <f t="shared" ref="H111:N111" si="26">H90+H97+H104</f>
        <v>0</v>
      </c>
      <c r="I111" s="67">
        <f t="shared" si="26"/>
        <v>0</v>
      </c>
      <c r="J111" s="67">
        <f t="shared" si="26"/>
        <v>0</v>
      </c>
      <c r="K111" s="67">
        <f t="shared" si="26"/>
        <v>0</v>
      </c>
      <c r="L111" s="67">
        <f t="shared" si="26"/>
        <v>0</v>
      </c>
      <c r="M111" s="67">
        <f t="shared" si="26"/>
        <v>0</v>
      </c>
      <c r="N111" s="67">
        <f t="shared" si="26"/>
        <v>0</v>
      </c>
      <c r="O111" s="124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</row>
    <row r="112" spans="1:71" ht="15.75">
      <c r="A112" s="22" t="s">
        <v>23</v>
      </c>
      <c r="B112" s="115" t="s">
        <v>25</v>
      </c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8"/>
    </row>
    <row r="113" spans="1:72" s="10" customFormat="1" ht="12.75">
      <c r="B113" s="99" t="s">
        <v>41</v>
      </c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3"/>
    </row>
    <row r="114" spans="1:72" s="11" customFormat="1" ht="18" customHeight="1">
      <c r="A114" s="76" t="s">
        <v>17</v>
      </c>
      <c r="B114" s="92" t="s">
        <v>63</v>
      </c>
      <c r="C114" s="33"/>
      <c r="D114" s="8" t="s">
        <v>6</v>
      </c>
      <c r="E114" s="38">
        <v>1504117.1</v>
      </c>
      <c r="F114" s="38">
        <v>222736.2</v>
      </c>
      <c r="G114" s="38">
        <v>100783.4</v>
      </c>
      <c r="H114" s="38">
        <v>50709.1</v>
      </c>
      <c r="I114" s="38">
        <v>0</v>
      </c>
      <c r="J114" s="38">
        <v>0</v>
      </c>
      <c r="K114" s="38">
        <v>562669.69999999995</v>
      </c>
      <c r="L114" s="38">
        <v>172027.1</v>
      </c>
      <c r="M114" s="38">
        <v>840664</v>
      </c>
      <c r="N114" s="38">
        <v>0</v>
      </c>
      <c r="O114" s="95" t="s">
        <v>66</v>
      </c>
    </row>
    <row r="115" spans="1:72" s="11" customFormat="1" ht="24.75" customHeight="1">
      <c r="A115" s="77"/>
      <c r="B115" s="93"/>
      <c r="C115" s="69"/>
      <c r="D115" s="7" t="s">
        <v>7</v>
      </c>
      <c r="E115" s="39">
        <v>114280</v>
      </c>
      <c r="F115" s="39">
        <v>114264.1</v>
      </c>
      <c r="G115" s="40">
        <v>4274.7</v>
      </c>
      <c r="H115" s="40">
        <v>4258.8</v>
      </c>
      <c r="I115" s="40">
        <v>0</v>
      </c>
      <c r="J115" s="40">
        <v>0</v>
      </c>
      <c r="K115" s="40">
        <v>110005.3</v>
      </c>
      <c r="L115" s="40">
        <v>110005.3</v>
      </c>
      <c r="M115" s="40">
        <v>0</v>
      </c>
      <c r="N115" s="40">
        <v>0</v>
      </c>
      <c r="O115" s="96"/>
    </row>
    <row r="116" spans="1:72" s="11" customFormat="1" ht="38.25">
      <c r="A116" s="77"/>
      <c r="B116" s="93"/>
      <c r="C116" s="37" t="s">
        <v>76</v>
      </c>
      <c r="D116" s="7" t="s">
        <v>8</v>
      </c>
      <c r="E116" s="39">
        <v>50480.6</v>
      </c>
      <c r="F116" s="39">
        <v>50480.6</v>
      </c>
      <c r="G116" s="40">
        <v>1230.4000000000001</v>
      </c>
      <c r="H116" s="40">
        <v>1230.4000000000001</v>
      </c>
      <c r="I116" s="40">
        <v>0</v>
      </c>
      <c r="J116" s="40">
        <v>0</v>
      </c>
      <c r="K116" s="40">
        <v>49250.2</v>
      </c>
      <c r="L116" s="40">
        <v>49250.2</v>
      </c>
      <c r="M116" s="40">
        <v>0</v>
      </c>
      <c r="N116" s="40">
        <v>0</v>
      </c>
      <c r="O116" s="96"/>
    </row>
    <row r="117" spans="1:72" s="11" customFormat="1">
      <c r="A117" s="77"/>
      <c r="B117" s="93"/>
      <c r="C117" s="69"/>
      <c r="D117" s="7" t="s">
        <v>9</v>
      </c>
      <c r="E117" s="39">
        <v>212549.7</v>
      </c>
      <c r="F117" s="39">
        <v>57991.5</v>
      </c>
      <c r="G117" s="40">
        <v>50328.4</v>
      </c>
      <c r="H117" s="40">
        <v>45219.9</v>
      </c>
      <c r="I117" s="40">
        <v>0</v>
      </c>
      <c r="J117" s="40">
        <v>0</v>
      </c>
      <c r="K117" s="40">
        <v>162221.29999999999</v>
      </c>
      <c r="L117" s="40">
        <v>12771.6</v>
      </c>
      <c r="M117" s="40">
        <v>0</v>
      </c>
      <c r="N117" s="40">
        <v>0</v>
      </c>
      <c r="O117" s="96"/>
    </row>
    <row r="118" spans="1:72" s="11" customFormat="1">
      <c r="A118" s="77"/>
      <c r="B118" s="93"/>
      <c r="C118" s="69"/>
      <c r="D118" s="7" t="s">
        <v>10</v>
      </c>
      <c r="E118" s="39">
        <v>186555.4</v>
      </c>
      <c r="F118" s="39">
        <v>0</v>
      </c>
      <c r="G118" s="40">
        <v>33398.800000000003</v>
      </c>
      <c r="H118" s="40">
        <v>0</v>
      </c>
      <c r="I118" s="40">
        <v>0</v>
      </c>
      <c r="J118" s="40">
        <v>0</v>
      </c>
      <c r="K118" s="40">
        <v>153156.6</v>
      </c>
      <c r="L118" s="40">
        <v>0</v>
      </c>
      <c r="M118" s="40">
        <v>0</v>
      </c>
      <c r="N118" s="40">
        <v>0</v>
      </c>
      <c r="O118" s="96"/>
    </row>
    <row r="119" spans="1:72" s="11" customFormat="1">
      <c r="A119" s="77"/>
      <c r="B119" s="93"/>
      <c r="C119" s="69"/>
      <c r="D119" s="7" t="s">
        <v>11</v>
      </c>
      <c r="E119" s="39">
        <v>940251.4</v>
      </c>
      <c r="F119" s="39">
        <v>0</v>
      </c>
      <c r="G119" s="39">
        <v>11551.1</v>
      </c>
      <c r="H119" s="39">
        <v>0</v>
      </c>
      <c r="I119" s="39">
        <v>0</v>
      </c>
      <c r="J119" s="39">
        <v>0</v>
      </c>
      <c r="K119" s="39">
        <v>88036.3</v>
      </c>
      <c r="L119" s="39">
        <v>0</v>
      </c>
      <c r="M119" s="39">
        <v>840664</v>
      </c>
      <c r="N119" s="39">
        <v>0</v>
      </c>
      <c r="O119" s="96"/>
    </row>
    <row r="120" spans="1:72" s="11" customFormat="1">
      <c r="A120" s="91"/>
      <c r="B120" s="94"/>
      <c r="C120" s="70"/>
      <c r="D120" s="52" t="s">
        <v>80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97"/>
    </row>
    <row r="121" spans="1:72" s="26" customFormat="1">
      <c r="A121" s="76"/>
      <c r="B121" s="102" t="s">
        <v>42</v>
      </c>
      <c r="C121" s="57"/>
      <c r="D121" s="71" t="s">
        <v>6</v>
      </c>
      <c r="E121" s="65">
        <f>E122+E123+E124+E125+E126+E127</f>
        <v>1504117.1</v>
      </c>
      <c r="F121" s="65">
        <f t="shared" ref="F121:N121" si="27">F122+F123+F124+F125+F126+F127</f>
        <v>222736.2</v>
      </c>
      <c r="G121" s="65">
        <f t="shared" si="27"/>
        <v>100783.40000000001</v>
      </c>
      <c r="H121" s="65">
        <f t="shared" si="27"/>
        <v>50709.100000000006</v>
      </c>
      <c r="I121" s="65">
        <f t="shared" si="27"/>
        <v>0</v>
      </c>
      <c r="J121" s="65">
        <f t="shared" si="27"/>
        <v>0</v>
      </c>
      <c r="K121" s="65">
        <f t="shared" si="27"/>
        <v>562669.70000000007</v>
      </c>
      <c r="L121" s="65">
        <f t="shared" si="27"/>
        <v>172027.1</v>
      </c>
      <c r="M121" s="65">
        <f t="shared" si="27"/>
        <v>840664</v>
      </c>
      <c r="N121" s="65">
        <f t="shared" si="27"/>
        <v>0</v>
      </c>
      <c r="O121" s="122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</row>
    <row r="122" spans="1:72" s="26" customFormat="1">
      <c r="A122" s="77"/>
      <c r="B122" s="103"/>
      <c r="C122" s="57"/>
      <c r="D122" s="68" t="s">
        <v>7</v>
      </c>
      <c r="E122" s="66">
        <f>E115</f>
        <v>114280</v>
      </c>
      <c r="F122" s="66">
        <f t="shared" ref="F122:N122" si="28">F115</f>
        <v>114264.1</v>
      </c>
      <c r="G122" s="66">
        <f t="shared" si="28"/>
        <v>4274.7</v>
      </c>
      <c r="H122" s="66">
        <f t="shared" si="28"/>
        <v>4258.8</v>
      </c>
      <c r="I122" s="66">
        <f t="shared" si="28"/>
        <v>0</v>
      </c>
      <c r="J122" s="66">
        <f t="shared" si="28"/>
        <v>0</v>
      </c>
      <c r="K122" s="66">
        <f t="shared" si="28"/>
        <v>110005.3</v>
      </c>
      <c r="L122" s="66">
        <f t="shared" si="28"/>
        <v>110005.3</v>
      </c>
      <c r="M122" s="66">
        <f t="shared" si="28"/>
        <v>0</v>
      </c>
      <c r="N122" s="66">
        <f t="shared" si="28"/>
        <v>0</v>
      </c>
      <c r="O122" s="123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</row>
    <row r="123" spans="1:72" s="26" customFormat="1">
      <c r="A123" s="77"/>
      <c r="B123" s="103"/>
      <c r="C123" s="57"/>
      <c r="D123" s="68" t="s">
        <v>8</v>
      </c>
      <c r="E123" s="66">
        <f t="shared" ref="E123:N127" si="29">E116</f>
        <v>50480.6</v>
      </c>
      <c r="F123" s="66">
        <f t="shared" si="29"/>
        <v>50480.6</v>
      </c>
      <c r="G123" s="66">
        <f t="shared" si="29"/>
        <v>1230.4000000000001</v>
      </c>
      <c r="H123" s="66">
        <f t="shared" si="29"/>
        <v>1230.4000000000001</v>
      </c>
      <c r="I123" s="66">
        <f t="shared" si="29"/>
        <v>0</v>
      </c>
      <c r="J123" s="66">
        <f t="shared" si="29"/>
        <v>0</v>
      </c>
      <c r="K123" s="66">
        <f t="shared" si="29"/>
        <v>49250.2</v>
      </c>
      <c r="L123" s="66">
        <f t="shared" si="29"/>
        <v>49250.2</v>
      </c>
      <c r="M123" s="66">
        <f t="shared" si="29"/>
        <v>0</v>
      </c>
      <c r="N123" s="66">
        <f t="shared" si="29"/>
        <v>0</v>
      </c>
      <c r="O123" s="123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</row>
    <row r="124" spans="1:72" s="26" customFormat="1">
      <c r="A124" s="77"/>
      <c r="B124" s="103"/>
      <c r="C124" s="57"/>
      <c r="D124" s="68" t="s">
        <v>9</v>
      </c>
      <c r="E124" s="66">
        <f t="shared" si="29"/>
        <v>212549.7</v>
      </c>
      <c r="F124" s="66">
        <f t="shared" si="29"/>
        <v>57991.5</v>
      </c>
      <c r="G124" s="66">
        <f t="shared" si="29"/>
        <v>50328.4</v>
      </c>
      <c r="H124" s="66">
        <f t="shared" si="29"/>
        <v>45219.9</v>
      </c>
      <c r="I124" s="66">
        <f t="shared" si="29"/>
        <v>0</v>
      </c>
      <c r="J124" s="66">
        <f t="shared" si="29"/>
        <v>0</v>
      </c>
      <c r="K124" s="66">
        <f t="shared" si="29"/>
        <v>162221.29999999999</v>
      </c>
      <c r="L124" s="66">
        <f t="shared" si="29"/>
        <v>12771.6</v>
      </c>
      <c r="M124" s="66">
        <f t="shared" si="29"/>
        <v>0</v>
      </c>
      <c r="N124" s="66">
        <f t="shared" si="29"/>
        <v>0</v>
      </c>
      <c r="O124" s="123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</row>
    <row r="125" spans="1:72" s="26" customFormat="1">
      <c r="A125" s="77"/>
      <c r="B125" s="103"/>
      <c r="C125" s="57"/>
      <c r="D125" s="68" t="s">
        <v>10</v>
      </c>
      <c r="E125" s="66">
        <f t="shared" si="29"/>
        <v>186555.4</v>
      </c>
      <c r="F125" s="66">
        <f t="shared" si="29"/>
        <v>0</v>
      </c>
      <c r="G125" s="66">
        <f t="shared" si="29"/>
        <v>33398.800000000003</v>
      </c>
      <c r="H125" s="66">
        <f t="shared" si="29"/>
        <v>0</v>
      </c>
      <c r="I125" s="66">
        <f t="shared" si="29"/>
        <v>0</v>
      </c>
      <c r="J125" s="66">
        <f t="shared" si="29"/>
        <v>0</v>
      </c>
      <c r="K125" s="66">
        <f t="shared" si="29"/>
        <v>153156.6</v>
      </c>
      <c r="L125" s="66">
        <f t="shared" si="29"/>
        <v>0</v>
      </c>
      <c r="M125" s="66">
        <f t="shared" si="29"/>
        <v>0</v>
      </c>
      <c r="N125" s="66">
        <f t="shared" si="29"/>
        <v>0</v>
      </c>
      <c r="O125" s="123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</row>
    <row r="126" spans="1:72" s="26" customFormat="1">
      <c r="A126" s="77"/>
      <c r="B126" s="103"/>
      <c r="C126" s="57"/>
      <c r="D126" s="68" t="s">
        <v>11</v>
      </c>
      <c r="E126" s="66">
        <f t="shared" si="29"/>
        <v>940251.4</v>
      </c>
      <c r="F126" s="66">
        <f t="shared" si="29"/>
        <v>0</v>
      </c>
      <c r="G126" s="66">
        <f t="shared" si="29"/>
        <v>11551.1</v>
      </c>
      <c r="H126" s="66">
        <f t="shared" si="29"/>
        <v>0</v>
      </c>
      <c r="I126" s="66">
        <f t="shared" si="29"/>
        <v>0</v>
      </c>
      <c r="J126" s="66">
        <f t="shared" si="29"/>
        <v>0</v>
      </c>
      <c r="K126" s="66">
        <f t="shared" si="29"/>
        <v>88036.3</v>
      </c>
      <c r="L126" s="66">
        <f t="shared" si="29"/>
        <v>0</v>
      </c>
      <c r="M126" s="66">
        <f t="shared" si="29"/>
        <v>840664</v>
      </c>
      <c r="N126" s="66">
        <f t="shared" si="29"/>
        <v>0</v>
      </c>
      <c r="O126" s="123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</row>
    <row r="127" spans="1:72" s="26" customFormat="1">
      <c r="A127" s="91"/>
      <c r="B127" s="104"/>
      <c r="C127" s="61"/>
      <c r="D127" s="68" t="s">
        <v>80</v>
      </c>
      <c r="E127" s="66">
        <f t="shared" si="29"/>
        <v>0</v>
      </c>
      <c r="F127" s="66">
        <f t="shared" si="29"/>
        <v>0</v>
      </c>
      <c r="G127" s="66">
        <f t="shared" si="29"/>
        <v>0</v>
      </c>
      <c r="H127" s="66">
        <f t="shared" si="29"/>
        <v>0</v>
      </c>
      <c r="I127" s="66">
        <f t="shared" si="29"/>
        <v>0</v>
      </c>
      <c r="J127" s="66">
        <f t="shared" si="29"/>
        <v>0</v>
      </c>
      <c r="K127" s="66">
        <f t="shared" si="29"/>
        <v>0</v>
      </c>
      <c r="L127" s="66">
        <f t="shared" si="29"/>
        <v>0</v>
      </c>
      <c r="M127" s="66">
        <f t="shared" si="29"/>
        <v>0</v>
      </c>
      <c r="N127" s="66">
        <f t="shared" si="29"/>
        <v>0</v>
      </c>
      <c r="O127" s="124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</row>
    <row r="128" spans="1:72" ht="15.75">
      <c r="A128" s="22" t="s">
        <v>24</v>
      </c>
      <c r="B128" s="115" t="s">
        <v>62</v>
      </c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8"/>
    </row>
    <row r="129" spans="1:72" s="10" customFormat="1" ht="12.75">
      <c r="B129" s="119" t="s">
        <v>43</v>
      </c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3"/>
    </row>
    <row r="130" spans="1:72" s="11" customFormat="1" ht="12.75" customHeight="1">
      <c r="A130" s="76" t="s">
        <v>17</v>
      </c>
      <c r="B130" s="92" t="s">
        <v>55</v>
      </c>
      <c r="C130" s="33"/>
      <c r="D130" s="8" t="s">
        <v>6</v>
      </c>
      <c r="E130" s="38">
        <v>4749201.6900000004</v>
      </c>
      <c r="F130" s="38">
        <v>262215.40000000002</v>
      </c>
      <c r="G130" s="38">
        <v>591910.99</v>
      </c>
      <c r="H130" s="38">
        <v>10129.799999999999</v>
      </c>
      <c r="I130" s="38">
        <v>2700700.9000000004</v>
      </c>
      <c r="J130" s="38">
        <v>155734.5</v>
      </c>
      <c r="K130" s="38">
        <v>1456589.7999999998</v>
      </c>
      <c r="L130" s="38">
        <v>96351.1</v>
      </c>
      <c r="M130" s="38">
        <v>0</v>
      </c>
      <c r="N130" s="38">
        <v>0</v>
      </c>
      <c r="O130" s="95" t="s">
        <v>39</v>
      </c>
    </row>
    <row r="131" spans="1:72" s="11" customFormat="1" ht="12.75">
      <c r="A131" s="77"/>
      <c r="B131" s="93"/>
      <c r="C131" s="33"/>
      <c r="D131" s="12" t="s">
        <v>7</v>
      </c>
      <c r="E131" s="39">
        <v>201081.1</v>
      </c>
      <c r="F131" s="39">
        <v>201081.1</v>
      </c>
      <c r="G131" s="40">
        <v>1140.1000000000008</v>
      </c>
      <c r="H131" s="40">
        <v>1140.1000000000008</v>
      </c>
      <c r="I131" s="40">
        <v>155734.5</v>
      </c>
      <c r="J131" s="40">
        <v>155734.5</v>
      </c>
      <c r="K131" s="40">
        <v>44206.499999999993</v>
      </c>
      <c r="L131" s="40">
        <v>44206.499999999993</v>
      </c>
      <c r="M131" s="41">
        <v>0</v>
      </c>
      <c r="N131" s="40">
        <v>0</v>
      </c>
      <c r="O131" s="96"/>
    </row>
    <row r="132" spans="1:72" s="11" customFormat="1" ht="25.5">
      <c r="A132" s="77"/>
      <c r="B132" s="93"/>
      <c r="C132" s="33" t="s">
        <v>77</v>
      </c>
      <c r="D132" s="12" t="s">
        <v>8</v>
      </c>
      <c r="E132" s="39">
        <v>34024</v>
      </c>
      <c r="F132" s="39">
        <v>34024</v>
      </c>
      <c r="G132" s="40">
        <v>4364.7999999999993</v>
      </c>
      <c r="H132" s="40">
        <v>4364.7999999999993</v>
      </c>
      <c r="I132" s="40">
        <v>0</v>
      </c>
      <c r="J132" s="40">
        <v>0</v>
      </c>
      <c r="K132" s="40">
        <v>29659.200000000001</v>
      </c>
      <c r="L132" s="40">
        <v>29659.200000000001</v>
      </c>
      <c r="M132" s="41">
        <v>0</v>
      </c>
      <c r="N132" s="40">
        <v>0</v>
      </c>
      <c r="O132" s="96"/>
    </row>
    <row r="133" spans="1:72" s="11" customFormat="1" ht="12.75">
      <c r="A133" s="77"/>
      <c r="B133" s="93"/>
      <c r="C133" s="33"/>
      <c r="D133" s="12" t="s">
        <v>9</v>
      </c>
      <c r="E133" s="39">
        <v>24781</v>
      </c>
      <c r="F133" s="39">
        <v>24781</v>
      </c>
      <c r="G133" s="40">
        <v>2295.6</v>
      </c>
      <c r="H133" s="40">
        <v>2295.6</v>
      </c>
      <c r="I133" s="40">
        <v>0</v>
      </c>
      <c r="J133" s="40">
        <v>0</v>
      </c>
      <c r="K133" s="40">
        <v>22485.4</v>
      </c>
      <c r="L133" s="40">
        <v>22485.4</v>
      </c>
      <c r="M133" s="41">
        <v>0</v>
      </c>
      <c r="N133" s="40">
        <v>0</v>
      </c>
      <c r="O133" s="96"/>
    </row>
    <row r="134" spans="1:72" s="11" customFormat="1" ht="12.75">
      <c r="A134" s="77"/>
      <c r="B134" s="93"/>
      <c r="C134" s="33"/>
      <c r="D134" s="12" t="s">
        <v>10</v>
      </c>
      <c r="E134" s="39">
        <v>2271573.0900000003</v>
      </c>
      <c r="F134" s="39">
        <v>2329.3000000000002</v>
      </c>
      <c r="G134" s="40">
        <v>401236.08999999997</v>
      </c>
      <c r="H134" s="40">
        <v>2329.3000000000002</v>
      </c>
      <c r="I134" s="40">
        <v>1263545.4000000001</v>
      </c>
      <c r="J134" s="40">
        <v>0</v>
      </c>
      <c r="K134" s="40">
        <v>606791.6</v>
      </c>
      <c r="L134" s="40">
        <v>0</v>
      </c>
      <c r="M134" s="41">
        <v>0</v>
      </c>
      <c r="N134" s="40">
        <v>0</v>
      </c>
      <c r="O134" s="96"/>
    </row>
    <row r="135" spans="1:72" s="11" customFormat="1" ht="12.75">
      <c r="A135" s="77"/>
      <c r="B135" s="93"/>
      <c r="C135" s="33"/>
      <c r="D135" s="12" t="s">
        <v>11</v>
      </c>
      <c r="E135" s="39">
        <v>2217742.5</v>
      </c>
      <c r="F135" s="39">
        <v>0</v>
      </c>
      <c r="G135" s="40">
        <v>182874.4</v>
      </c>
      <c r="H135" s="40">
        <v>0</v>
      </c>
      <c r="I135" s="40">
        <v>1281421</v>
      </c>
      <c r="J135" s="40">
        <v>0</v>
      </c>
      <c r="K135" s="40">
        <v>753447.1</v>
      </c>
      <c r="L135" s="40">
        <v>0</v>
      </c>
      <c r="M135" s="41">
        <v>0</v>
      </c>
      <c r="N135" s="40">
        <v>0</v>
      </c>
      <c r="O135" s="96"/>
    </row>
    <row r="136" spans="1:72" s="11" customFormat="1" ht="12.75">
      <c r="A136" s="91"/>
      <c r="B136" s="94"/>
      <c r="C136" s="49"/>
      <c r="D136" s="53" t="s">
        <v>80</v>
      </c>
      <c r="E136" s="39">
        <v>0</v>
      </c>
      <c r="F136" s="39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1">
        <v>0</v>
      </c>
      <c r="N136" s="40">
        <v>0</v>
      </c>
      <c r="O136" s="97"/>
    </row>
    <row r="137" spans="1:72" s="11" customFormat="1" ht="12.75" customHeight="1">
      <c r="A137" s="76" t="s">
        <v>32</v>
      </c>
      <c r="B137" s="92" t="s">
        <v>56</v>
      </c>
      <c r="C137" s="33"/>
      <c r="D137" s="8" t="s">
        <v>6</v>
      </c>
      <c r="E137" s="38">
        <v>838768.38</v>
      </c>
      <c r="F137" s="38">
        <v>0</v>
      </c>
      <c r="G137" s="38">
        <v>838768.38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95" t="s">
        <v>39</v>
      </c>
    </row>
    <row r="138" spans="1:72" s="11" customFormat="1" ht="12.75">
      <c r="A138" s="77"/>
      <c r="B138" s="93"/>
      <c r="C138" s="33"/>
      <c r="D138" s="12" t="s">
        <v>7</v>
      </c>
      <c r="E138" s="39">
        <v>0</v>
      </c>
      <c r="F138" s="39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40">
        <v>0</v>
      </c>
      <c r="M138" s="40">
        <v>0</v>
      </c>
      <c r="N138" s="40">
        <v>0</v>
      </c>
      <c r="O138" s="96"/>
    </row>
    <row r="139" spans="1:72" s="11" customFormat="1" ht="12.75">
      <c r="A139" s="77"/>
      <c r="B139" s="93"/>
      <c r="C139" s="33"/>
      <c r="D139" s="12" t="s">
        <v>8</v>
      </c>
      <c r="E139" s="39">
        <v>0</v>
      </c>
      <c r="F139" s="39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0">
        <v>0</v>
      </c>
      <c r="O139" s="96"/>
    </row>
    <row r="140" spans="1:72" s="11" customFormat="1" ht="12.75">
      <c r="A140" s="77"/>
      <c r="B140" s="93"/>
      <c r="C140" s="33"/>
      <c r="D140" s="12" t="s">
        <v>9</v>
      </c>
      <c r="E140" s="39">
        <v>0</v>
      </c>
      <c r="F140" s="39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96"/>
    </row>
    <row r="141" spans="1:72" s="11" customFormat="1" ht="12.75">
      <c r="A141" s="77"/>
      <c r="B141" s="93"/>
      <c r="C141" s="33"/>
      <c r="D141" s="12" t="s">
        <v>10</v>
      </c>
      <c r="E141" s="39">
        <v>521146.69</v>
      </c>
      <c r="F141" s="39">
        <v>0</v>
      </c>
      <c r="G141" s="40">
        <v>521146.69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96"/>
    </row>
    <row r="142" spans="1:72" s="11" customFormat="1" ht="12.75">
      <c r="A142" s="77"/>
      <c r="B142" s="93"/>
      <c r="C142" s="33"/>
      <c r="D142" s="12" t="s">
        <v>11</v>
      </c>
      <c r="E142" s="39">
        <v>317621.69</v>
      </c>
      <c r="F142" s="39">
        <v>0</v>
      </c>
      <c r="G142" s="40">
        <v>317621.69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0">
        <v>0</v>
      </c>
      <c r="O142" s="96"/>
    </row>
    <row r="143" spans="1:72" s="11" customFormat="1" ht="12.75">
      <c r="A143" s="91"/>
      <c r="B143" s="98"/>
      <c r="C143" s="33"/>
      <c r="D143" s="53" t="s">
        <v>80</v>
      </c>
      <c r="E143" s="39">
        <v>0</v>
      </c>
      <c r="F143" s="39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0">
        <v>0</v>
      </c>
      <c r="O143" s="97"/>
    </row>
    <row r="144" spans="1:72" s="26" customFormat="1" ht="15" customHeight="1">
      <c r="A144" s="76"/>
      <c r="B144" s="78" t="s">
        <v>44</v>
      </c>
      <c r="C144" s="72"/>
      <c r="D144" s="55" t="s">
        <v>6</v>
      </c>
      <c r="E144" s="65">
        <f>E145+E146+E147+E148+E149+E150</f>
        <v>5587970.0700000003</v>
      </c>
      <c r="F144" s="65">
        <f t="shared" ref="F144:N144" si="30">F145+F146+F147+F148+F149+F150</f>
        <v>262215.40000000002</v>
      </c>
      <c r="G144" s="65">
        <f t="shared" si="30"/>
        <v>1430679.37</v>
      </c>
      <c r="H144" s="65">
        <f t="shared" si="30"/>
        <v>10129.799999999999</v>
      </c>
      <c r="I144" s="65">
        <f t="shared" si="30"/>
        <v>2700700.9000000004</v>
      </c>
      <c r="J144" s="65">
        <f t="shared" si="30"/>
        <v>155734.5</v>
      </c>
      <c r="K144" s="65">
        <f t="shared" si="30"/>
        <v>1456589.7999999998</v>
      </c>
      <c r="L144" s="65">
        <f t="shared" si="30"/>
        <v>96351.1</v>
      </c>
      <c r="M144" s="65">
        <f t="shared" si="30"/>
        <v>0</v>
      </c>
      <c r="N144" s="65">
        <f t="shared" si="30"/>
        <v>0</v>
      </c>
      <c r="O144" s="81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</row>
    <row r="145" spans="1:71" s="26" customFormat="1">
      <c r="A145" s="77"/>
      <c r="B145" s="79"/>
      <c r="C145" s="73"/>
      <c r="D145" s="58" t="s">
        <v>7</v>
      </c>
      <c r="E145" s="66">
        <f>E131+E138</f>
        <v>201081.1</v>
      </c>
      <c r="F145" s="66">
        <f t="shared" ref="F145:N145" si="31">F131+F138</f>
        <v>201081.1</v>
      </c>
      <c r="G145" s="66">
        <f t="shared" si="31"/>
        <v>1140.1000000000008</v>
      </c>
      <c r="H145" s="66">
        <f t="shared" si="31"/>
        <v>1140.1000000000008</v>
      </c>
      <c r="I145" s="66">
        <f t="shared" si="31"/>
        <v>155734.5</v>
      </c>
      <c r="J145" s="66">
        <f t="shared" si="31"/>
        <v>155734.5</v>
      </c>
      <c r="K145" s="66">
        <f t="shared" si="31"/>
        <v>44206.499999999993</v>
      </c>
      <c r="L145" s="66">
        <f t="shared" si="31"/>
        <v>44206.499999999993</v>
      </c>
      <c r="M145" s="66">
        <f t="shared" si="31"/>
        <v>0</v>
      </c>
      <c r="N145" s="66">
        <f t="shared" si="31"/>
        <v>0</v>
      </c>
      <c r="O145" s="82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</row>
    <row r="146" spans="1:71" s="26" customFormat="1">
      <c r="A146" s="77"/>
      <c r="B146" s="79"/>
      <c r="C146" s="73"/>
      <c r="D146" s="58" t="s">
        <v>8</v>
      </c>
      <c r="E146" s="66">
        <f t="shared" ref="E146:N150" si="32">E132+E139</f>
        <v>34024</v>
      </c>
      <c r="F146" s="66">
        <f t="shared" si="32"/>
        <v>34024</v>
      </c>
      <c r="G146" s="66">
        <f t="shared" si="32"/>
        <v>4364.7999999999993</v>
      </c>
      <c r="H146" s="66">
        <f t="shared" si="32"/>
        <v>4364.7999999999993</v>
      </c>
      <c r="I146" s="66">
        <f t="shared" si="32"/>
        <v>0</v>
      </c>
      <c r="J146" s="66">
        <f t="shared" si="32"/>
        <v>0</v>
      </c>
      <c r="K146" s="66">
        <f t="shared" si="32"/>
        <v>29659.200000000001</v>
      </c>
      <c r="L146" s="66">
        <f t="shared" si="32"/>
        <v>29659.200000000001</v>
      </c>
      <c r="M146" s="66">
        <f t="shared" si="32"/>
        <v>0</v>
      </c>
      <c r="N146" s="66">
        <f t="shared" si="32"/>
        <v>0</v>
      </c>
      <c r="O146" s="82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</row>
    <row r="147" spans="1:71" s="26" customFormat="1">
      <c r="A147" s="77"/>
      <c r="B147" s="79"/>
      <c r="C147" s="73"/>
      <c r="D147" s="58" t="s">
        <v>9</v>
      </c>
      <c r="E147" s="66">
        <f t="shared" si="32"/>
        <v>24781</v>
      </c>
      <c r="F147" s="66">
        <f t="shared" si="32"/>
        <v>24781</v>
      </c>
      <c r="G147" s="66">
        <f t="shared" si="32"/>
        <v>2295.6</v>
      </c>
      <c r="H147" s="66">
        <f t="shared" si="32"/>
        <v>2295.6</v>
      </c>
      <c r="I147" s="66">
        <f t="shared" si="32"/>
        <v>0</v>
      </c>
      <c r="J147" s="66">
        <f t="shared" si="32"/>
        <v>0</v>
      </c>
      <c r="K147" s="66">
        <f t="shared" si="32"/>
        <v>22485.4</v>
      </c>
      <c r="L147" s="66">
        <f t="shared" si="32"/>
        <v>22485.4</v>
      </c>
      <c r="M147" s="66">
        <f t="shared" si="32"/>
        <v>0</v>
      </c>
      <c r="N147" s="66">
        <f t="shared" si="32"/>
        <v>0</v>
      </c>
      <c r="O147" s="82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</row>
    <row r="148" spans="1:71" s="26" customFormat="1">
      <c r="A148" s="77"/>
      <c r="B148" s="79"/>
      <c r="C148" s="73"/>
      <c r="D148" s="58" t="s">
        <v>10</v>
      </c>
      <c r="E148" s="66">
        <f t="shared" si="32"/>
        <v>2792719.7800000003</v>
      </c>
      <c r="F148" s="66">
        <f t="shared" si="32"/>
        <v>2329.3000000000002</v>
      </c>
      <c r="G148" s="66">
        <f t="shared" si="32"/>
        <v>922382.78</v>
      </c>
      <c r="H148" s="66">
        <f t="shared" si="32"/>
        <v>2329.3000000000002</v>
      </c>
      <c r="I148" s="66">
        <f t="shared" si="32"/>
        <v>1263545.4000000001</v>
      </c>
      <c r="J148" s="66">
        <f t="shared" si="32"/>
        <v>0</v>
      </c>
      <c r="K148" s="66">
        <f t="shared" si="32"/>
        <v>606791.6</v>
      </c>
      <c r="L148" s="66">
        <f t="shared" si="32"/>
        <v>0</v>
      </c>
      <c r="M148" s="66">
        <f t="shared" si="32"/>
        <v>0</v>
      </c>
      <c r="N148" s="66">
        <f t="shared" si="32"/>
        <v>0</v>
      </c>
      <c r="O148" s="82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</row>
    <row r="149" spans="1:71" s="26" customFormat="1">
      <c r="A149" s="77"/>
      <c r="B149" s="79"/>
      <c r="C149" s="73"/>
      <c r="D149" s="68" t="s">
        <v>11</v>
      </c>
      <c r="E149" s="66">
        <f t="shared" si="32"/>
        <v>2535364.19</v>
      </c>
      <c r="F149" s="66">
        <f t="shared" si="32"/>
        <v>0</v>
      </c>
      <c r="G149" s="66">
        <f t="shared" si="32"/>
        <v>500496.08999999997</v>
      </c>
      <c r="H149" s="66">
        <f t="shared" si="32"/>
        <v>0</v>
      </c>
      <c r="I149" s="66">
        <f t="shared" si="32"/>
        <v>1281421</v>
      </c>
      <c r="J149" s="66">
        <f t="shared" si="32"/>
        <v>0</v>
      </c>
      <c r="K149" s="66">
        <f t="shared" si="32"/>
        <v>753447.1</v>
      </c>
      <c r="L149" s="66">
        <f t="shared" si="32"/>
        <v>0</v>
      </c>
      <c r="M149" s="66">
        <f t="shared" si="32"/>
        <v>0</v>
      </c>
      <c r="N149" s="66">
        <f t="shared" si="32"/>
        <v>0</v>
      </c>
      <c r="O149" s="82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</row>
    <row r="150" spans="1:71" s="26" customFormat="1">
      <c r="A150" s="77"/>
      <c r="B150" s="80"/>
      <c r="C150" s="74"/>
      <c r="D150" s="68" t="s">
        <v>80</v>
      </c>
      <c r="E150" s="66">
        <f t="shared" si="32"/>
        <v>0</v>
      </c>
      <c r="F150" s="66">
        <f t="shared" si="32"/>
        <v>0</v>
      </c>
      <c r="G150" s="66">
        <f t="shared" si="32"/>
        <v>0</v>
      </c>
      <c r="H150" s="66">
        <f t="shared" si="32"/>
        <v>0</v>
      </c>
      <c r="I150" s="66">
        <f t="shared" si="32"/>
        <v>0</v>
      </c>
      <c r="J150" s="66">
        <f t="shared" si="32"/>
        <v>0</v>
      </c>
      <c r="K150" s="66">
        <f t="shared" si="32"/>
        <v>0</v>
      </c>
      <c r="L150" s="66">
        <f t="shared" si="32"/>
        <v>0</v>
      </c>
      <c r="M150" s="66">
        <f t="shared" si="32"/>
        <v>0</v>
      </c>
      <c r="N150" s="66">
        <f t="shared" si="32"/>
        <v>0</v>
      </c>
      <c r="O150" s="83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</row>
    <row r="151" spans="1:71" s="28" customFormat="1" ht="15" customHeight="1">
      <c r="A151" s="84"/>
      <c r="B151" s="85" t="s">
        <v>27</v>
      </c>
      <c r="C151" s="54"/>
      <c r="D151" s="55" t="s">
        <v>6</v>
      </c>
      <c r="E151" s="75">
        <f>E152+E153+E154+E155+E156+E157</f>
        <v>11741186.969999999</v>
      </c>
      <c r="F151" s="75">
        <f t="shared" ref="F151:N151" si="33">F152+F153+F154+F155+F156+F157</f>
        <v>1537678.2999999998</v>
      </c>
      <c r="G151" s="75">
        <f t="shared" si="33"/>
        <v>5519599.1700000009</v>
      </c>
      <c r="H151" s="75">
        <f t="shared" si="33"/>
        <v>1103096.6000000001</v>
      </c>
      <c r="I151" s="75">
        <f t="shared" si="33"/>
        <v>2875900.9000000004</v>
      </c>
      <c r="J151" s="75">
        <f t="shared" si="33"/>
        <v>155734.5</v>
      </c>
      <c r="K151" s="75">
        <f t="shared" si="33"/>
        <v>2446622.9</v>
      </c>
      <c r="L151" s="75">
        <f t="shared" si="33"/>
        <v>278847.2</v>
      </c>
      <c r="M151" s="75">
        <f t="shared" si="33"/>
        <v>899064</v>
      </c>
      <c r="N151" s="75">
        <f t="shared" si="33"/>
        <v>0</v>
      </c>
      <c r="O151" s="88"/>
      <c r="P151" s="30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</row>
    <row r="152" spans="1:71" s="28" customFormat="1">
      <c r="A152" s="84"/>
      <c r="B152" s="86"/>
      <c r="C152" s="57"/>
      <c r="D152" s="58" t="s">
        <v>7</v>
      </c>
      <c r="E152" s="66">
        <f t="shared" ref="E152:F157" si="34">G152+I152+K152+M152</f>
        <v>565438</v>
      </c>
      <c r="F152" s="66">
        <f t="shared" si="34"/>
        <v>490376.39999999991</v>
      </c>
      <c r="G152" s="66">
        <f>G32+G76+G106+G115+G145</f>
        <v>250023.30000000002</v>
      </c>
      <c r="H152" s="66">
        <f t="shared" ref="G152:N157" si="35">H32+H76+H106+H115+H145</f>
        <v>174961.69999999998</v>
      </c>
      <c r="I152" s="66">
        <f t="shared" si="35"/>
        <v>155734.5</v>
      </c>
      <c r="J152" s="66">
        <f t="shared" si="35"/>
        <v>155734.5</v>
      </c>
      <c r="K152" s="66">
        <f t="shared" si="35"/>
        <v>159680.19999999998</v>
      </c>
      <c r="L152" s="66">
        <f t="shared" si="35"/>
        <v>159680.19999999998</v>
      </c>
      <c r="M152" s="66">
        <f t="shared" si="35"/>
        <v>0</v>
      </c>
      <c r="N152" s="66">
        <f t="shared" si="35"/>
        <v>0</v>
      </c>
      <c r="O152" s="89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</row>
    <row r="153" spans="1:71" s="28" customFormat="1">
      <c r="A153" s="84"/>
      <c r="B153" s="86"/>
      <c r="C153" s="57"/>
      <c r="D153" s="58" t="s">
        <v>8</v>
      </c>
      <c r="E153" s="66">
        <f t="shared" si="34"/>
        <v>494639.7</v>
      </c>
      <c r="F153" s="66">
        <f t="shared" si="34"/>
        <v>416995.6</v>
      </c>
      <c r="G153" s="66">
        <f t="shared" si="35"/>
        <v>412058.9</v>
      </c>
      <c r="H153" s="66">
        <f t="shared" si="35"/>
        <v>334414.8</v>
      </c>
      <c r="I153" s="66">
        <f t="shared" si="35"/>
        <v>0</v>
      </c>
      <c r="J153" s="66">
        <f t="shared" si="35"/>
        <v>0</v>
      </c>
      <c r="K153" s="66">
        <f t="shared" si="35"/>
        <v>82580.800000000003</v>
      </c>
      <c r="L153" s="66">
        <f t="shared" si="35"/>
        <v>82580.800000000003</v>
      </c>
      <c r="M153" s="66">
        <f t="shared" si="35"/>
        <v>0</v>
      </c>
      <c r="N153" s="66">
        <f t="shared" si="35"/>
        <v>0</v>
      </c>
      <c r="O153" s="89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</row>
    <row r="154" spans="1:71" s="28" customFormat="1">
      <c r="A154" s="84"/>
      <c r="B154" s="86"/>
      <c r="C154" s="57"/>
      <c r="D154" s="58" t="s">
        <v>9</v>
      </c>
      <c r="E154" s="66">
        <f t="shared" si="34"/>
        <v>800411.09999999986</v>
      </c>
      <c r="F154" s="66">
        <f t="shared" si="34"/>
        <v>386244.2</v>
      </c>
      <c r="G154" s="66">
        <f t="shared" si="35"/>
        <v>551676.29999999993</v>
      </c>
      <c r="H154" s="66">
        <f>H34+H78+H108+H117+H147</f>
        <v>349658</v>
      </c>
      <c r="I154" s="66">
        <f t="shared" si="35"/>
        <v>0</v>
      </c>
      <c r="J154" s="66">
        <f t="shared" si="35"/>
        <v>0</v>
      </c>
      <c r="K154" s="66">
        <f t="shared" si="35"/>
        <v>248734.8</v>
      </c>
      <c r="L154" s="66">
        <f t="shared" si="35"/>
        <v>36586.200000000004</v>
      </c>
      <c r="M154" s="66">
        <f t="shared" si="35"/>
        <v>0</v>
      </c>
      <c r="N154" s="66">
        <f t="shared" si="35"/>
        <v>0</v>
      </c>
      <c r="O154" s="89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</row>
    <row r="155" spans="1:71" s="28" customFormat="1">
      <c r="A155" s="84"/>
      <c r="B155" s="86"/>
      <c r="C155" s="57"/>
      <c r="D155" s="68" t="s">
        <v>10</v>
      </c>
      <c r="E155" s="66">
        <f t="shared" si="34"/>
        <v>4201960.18</v>
      </c>
      <c r="F155" s="66">
        <f t="shared" si="34"/>
        <v>155874.9</v>
      </c>
      <c r="G155" s="66">
        <f t="shared" si="35"/>
        <v>1824794.78</v>
      </c>
      <c r="H155" s="66">
        <f t="shared" si="35"/>
        <v>155874.9</v>
      </c>
      <c r="I155" s="66">
        <f t="shared" si="35"/>
        <v>1351145.4000000001</v>
      </c>
      <c r="J155" s="66">
        <f t="shared" si="35"/>
        <v>0</v>
      </c>
      <c r="K155" s="66">
        <f t="shared" si="35"/>
        <v>996820</v>
      </c>
      <c r="L155" s="66">
        <f t="shared" si="35"/>
        <v>0</v>
      </c>
      <c r="M155" s="66">
        <f t="shared" si="35"/>
        <v>29200</v>
      </c>
      <c r="N155" s="66">
        <f t="shared" si="35"/>
        <v>0</v>
      </c>
      <c r="O155" s="89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</row>
    <row r="156" spans="1:71" s="28" customFormat="1">
      <c r="A156" s="84"/>
      <c r="B156" s="86"/>
      <c r="C156" s="57"/>
      <c r="D156" s="68" t="s">
        <v>11</v>
      </c>
      <c r="E156" s="66">
        <f t="shared" si="34"/>
        <v>5144761.79</v>
      </c>
      <c r="F156" s="66">
        <f t="shared" si="34"/>
        <v>88187.200000000012</v>
      </c>
      <c r="G156" s="66">
        <f t="shared" si="35"/>
        <v>1947069.69</v>
      </c>
      <c r="H156" s="66">
        <f t="shared" si="35"/>
        <v>88187.200000000012</v>
      </c>
      <c r="I156" s="66">
        <f t="shared" si="35"/>
        <v>1369021</v>
      </c>
      <c r="J156" s="66">
        <f t="shared" si="35"/>
        <v>0</v>
      </c>
      <c r="K156" s="66">
        <f t="shared" si="35"/>
        <v>958807.1</v>
      </c>
      <c r="L156" s="66">
        <f t="shared" si="35"/>
        <v>0</v>
      </c>
      <c r="M156" s="66">
        <f t="shared" si="35"/>
        <v>869864</v>
      </c>
      <c r="N156" s="66">
        <f t="shared" si="35"/>
        <v>0</v>
      </c>
      <c r="O156" s="89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</row>
    <row r="157" spans="1:71" s="28" customFormat="1">
      <c r="A157" s="84"/>
      <c r="B157" s="87"/>
      <c r="C157" s="61"/>
      <c r="D157" s="68" t="s">
        <v>80</v>
      </c>
      <c r="E157" s="66">
        <f t="shared" si="34"/>
        <v>533976.19999999995</v>
      </c>
      <c r="F157" s="66">
        <f t="shared" si="34"/>
        <v>0</v>
      </c>
      <c r="G157" s="66">
        <f t="shared" si="35"/>
        <v>533976.19999999995</v>
      </c>
      <c r="H157" s="66">
        <f t="shared" si="35"/>
        <v>0</v>
      </c>
      <c r="I157" s="66">
        <f t="shared" si="35"/>
        <v>0</v>
      </c>
      <c r="J157" s="66">
        <f t="shared" si="35"/>
        <v>0</v>
      </c>
      <c r="K157" s="66">
        <f t="shared" si="35"/>
        <v>0</v>
      </c>
      <c r="L157" s="66">
        <f t="shared" si="35"/>
        <v>0</v>
      </c>
      <c r="M157" s="66">
        <f t="shared" si="35"/>
        <v>0</v>
      </c>
      <c r="N157" s="66">
        <f t="shared" si="35"/>
        <v>0</v>
      </c>
      <c r="O157" s="90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</row>
    <row r="158" spans="1:71">
      <c r="A158" s="111" t="s">
        <v>28</v>
      </c>
      <c r="B158" s="112"/>
      <c r="C158" s="113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4"/>
    </row>
    <row r="159" spans="1:71">
      <c r="G159" s="21"/>
    </row>
    <row r="160" spans="1:71">
      <c r="G160" s="21"/>
    </row>
    <row r="162" spans="7:7">
      <c r="G162" s="21"/>
    </row>
  </sheetData>
  <mergeCells count="85">
    <mergeCell ref="B137:B143"/>
    <mergeCell ref="A137:A143"/>
    <mergeCell ref="O130:O136"/>
    <mergeCell ref="O137:O143"/>
    <mergeCell ref="B128:O128"/>
    <mergeCell ref="O121:O127"/>
    <mergeCell ref="A130:A136"/>
    <mergeCell ref="B130:B136"/>
    <mergeCell ref="A121:A127"/>
    <mergeCell ref="B121:B127"/>
    <mergeCell ref="O40:O46"/>
    <mergeCell ref="B47:B53"/>
    <mergeCell ref="O47:O53"/>
    <mergeCell ref="O68:O74"/>
    <mergeCell ref="B61:B67"/>
    <mergeCell ref="O61:O67"/>
    <mergeCell ref="B91:B97"/>
    <mergeCell ref="O91:O97"/>
    <mergeCell ref="B9:O9"/>
    <mergeCell ref="M5:N5"/>
    <mergeCell ref="B7:O7"/>
    <mergeCell ref="B8:O8"/>
    <mergeCell ref="O10:O16"/>
    <mergeCell ref="O17:O23"/>
    <mergeCell ref="O24:O30"/>
    <mergeCell ref="B17:B23"/>
    <mergeCell ref="A68:A74"/>
    <mergeCell ref="B68:B74"/>
    <mergeCell ref="A24:A30"/>
    <mergeCell ref="A31:A37"/>
    <mergeCell ref="A40:A46"/>
    <mergeCell ref="A47:A53"/>
    <mergeCell ref="B38:O38"/>
    <mergeCell ref="B39:O39"/>
    <mergeCell ref="O54:O60"/>
    <mergeCell ref="A61:A67"/>
    <mergeCell ref="O31:O37"/>
    <mergeCell ref="K1:O1"/>
    <mergeCell ref="D2:N2"/>
    <mergeCell ref="G5:H5"/>
    <mergeCell ref="O4:O6"/>
    <mergeCell ref="K5:L5"/>
    <mergeCell ref="G4:N4"/>
    <mergeCell ref="I5:J5"/>
    <mergeCell ref="A4:A6"/>
    <mergeCell ref="B4:B6"/>
    <mergeCell ref="D4:D6"/>
    <mergeCell ref="E4:F5"/>
    <mergeCell ref="C4:C6"/>
    <mergeCell ref="B10:B16"/>
    <mergeCell ref="A158:O158"/>
    <mergeCell ref="B82:O82"/>
    <mergeCell ref="B112:O112"/>
    <mergeCell ref="B83:O83"/>
    <mergeCell ref="B129:O129"/>
    <mergeCell ref="A91:A97"/>
    <mergeCell ref="O98:O104"/>
    <mergeCell ref="A105:A111"/>
    <mergeCell ref="B105:B111"/>
    <mergeCell ref="O105:O111"/>
    <mergeCell ref="O75:O81"/>
    <mergeCell ref="A84:A90"/>
    <mergeCell ref="B84:B90"/>
    <mergeCell ref="O84:O90"/>
    <mergeCell ref="A75:A81"/>
    <mergeCell ref="B75:B81"/>
    <mergeCell ref="A17:A23"/>
    <mergeCell ref="A10:A16"/>
    <mergeCell ref="A54:A60"/>
    <mergeCell ref="B54:B60"/>
    <mergeCell ref="B31:B37"/>
    <mergeCell ref="B40:B46"/>
    <mergeCell ref="B24:B30"/>
    <mergeCell ref="A114:A120"/>
    <mergeCell ref="B114:B120"/>
    <mergeCell ref="O114:O120"/>
    <mergeCell ref="A98:A104"/>
    <mergeCell ref="B98:B104"/>
    <mergeCell ref="B113:O113"/>
    <mergeCell ref="A144:A150"/>
    <mergeCell ref="B144:B150"/>
    <mergeCell ref="O144:O150"/>
    <mergeCell ref="A151:A157"/>
    <mergeCell ref="B151:B157"/>
    <mergeCell ref="O151:O157"/>
  </mergeCells>
  <phoneticPr fontId="0" type="noConversion"/>
  <pageMargins left="0.31496062992125984" right="0.39370078740157483" top="0.35433070866141736" bottom="0.31496062992125984" header="0.31496062992125984" footer="0.31496062992125984"/>
  <pageSetup paperSize="9" scale="58" orientation="landscape" r:id="rId1"/>
  <rowBreaks count="2" manualBreakCount="2">
    <brk id="58" max="14" man="1"/>
    <brk id="11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11:P27"/>
  <sheetViews>
    <sheetView workbookViewId="0">
      <selection activeCell="G27" sqref="G27:P27"/>
    </sheetView>
  </sheetViews>
  <sheetFormatPr defaultRowHeight="15"/>
  <sheetData>
    <row r="11" spans="6:15">
      <c r="F11" s="48">
        <v>565438</v>
      </c>
      <c r="G11" s="48">
        <v>490376.39999999991</v>
      </c>
      <c r="H11" s="48">
        <v>250023.30000000002</v>
      </c>
      <c r="I11" s="48">
        <v>174961.69999999998</v>
      </c>
      <c r="J11" s="48">
        <v>155734.5</v>
      </c>
      <c r="K11" s="48">
        <v>155734.5</v>
      </c>
      <c r="L11" s="48">
        <v>159680.19999999998</v>
      </c>
      <c r="M11" s="48">
        <v>159680.19999999998</v>
      </c>
      <c r="N11" s="48">
        <v>0</v>
      </c>
      <c r="O11" s="48">
        <v>0</v>
      </c>
    </row>
    <row r="12" spans="6:15">
      <c r="F12" s="48">
        <v>494639.7</v>
      </c>
      <c r="G12" s="48">
        <v>416995.6</v>
      </c>
      <c r="H12" s="48">
        <v>412058.9</v>
      </c>
      <c r="I12" s="48">
        <v>334414.8</v>
      </c>
      <c r="J12" s="48">
        <v>0</v>
      </c>
      <c r="K12" s="48">
        <v>0</v>
      </c>
      <c r="L12" s="48">
        <v>82580.800000000003</v>
      </c>
      <c r="M12" s="48">
        <v>82580.800000000003</v>
      </c>
      <c r="N12" s="48">
        <v>0</v>
      </c>
      <c r="O12" s="48">
        <v>0</v>
      </c>
    </row>
    <row r="13" spans="6:15">
      <c r="F13" s="48">
        <v>650280.60000000009</v>
      </c>
      <c r="G13" s="48">
        <v>362162.99999999994</v>
      </c>
      <c r="H13" s="48">
        <v>480830.9</v>
      </c>
      <c r="I13" s="48">
        <v>362162.99999999994</v>
      </c>
      <c r="J13" s="48">
        <v>0</v>
      </c>
      <c r="K13" s="48">
        <v>0</v>
      </c>
      <c r="L13" s="48">
        <v>169449.7</v>
      </c>
      <c r="M13" s="48">
        <v>0</v>
      </c>
      <c r="N13" s="48">
        <v>0</v>
      </c>
      <c r="O13" s="48">
        <v>0</v>
      </c>
    </row>
    <row r="14" spans="6:15">
      <c r="F14" s="48">
        <v>4317272.18</v>
      </c>
      <c r="G14" s="48">
        <v>141856.9</v>
      </c>
      <c r="H14" s="48">
        <v>2029092.78</v>
      </c>
      <c r="I14" s="48">
        <v>141856.9</v>
      </c>
      <c r="J14" s="48">
        <v>1351145.4000000001</v>
      </c>
      <c r="K14" s="48">
        <v>0</v>
      </c>
      <c r="L14" s="48">
        <v>907834</v>
      </c>
      <c r="M14" s="48">
        <v>0</v>
      </c>
      <c r="N14" s="48">
        <v>29200</v>
      </c>
      <c r="O14" s="48">
        <v>0</v>
      </c>
    </row>
    <row r="15" spans="6:15">
      <c r="F15" s="48">
        <v>6793945.5899999999</v>
      </c>
      <c r="G15" s="48">
        <v>88187.236100000009</v>
      </c>
      <c r="H15" s="48">
        <v>3449984.1900000004</v>
      </c>
      <c r="I15" s="48">
        <v>88187.236100000009</v>
      </c>
      <c r="J15" s="48">
        <v>1369021</v>
      </c>
      <c r="K15" s="48">
        <v>0</v>
      </c>
      <c r="L15" s="48">
        <v>1105076.3999999999</v>
      </c>
      <c r="M15" s="48">
        <v>0</v>
      </c>
      <c r="N15" s="48">
        <v>869864</v>
      </c>
      <c r="O15" s="48">
        <v>0</v>
      </c>
    </row>
    <row r="27" spans="7:16">
      <c r="G27">
        <v>12821576.07</v>
      </c>
      <c r="H27">
        <v>1499579.1360999998</v>
      </c>
      <c r="I27">
        <v>6621990.0700000003</v>
      </c>
      <c r="J27">
        <v>1101583.6361</v>
      </c>
      <c r="K27">
        <v>2875900.9000000004</v>
      </c>
      <c r="L27">
        <v>155734.5</v>
      </c>
      <c r="M27">
        <v>2424621.0999999996</v>
      </c>
      <c r="N27">
        <v>242261</v>
      </c>
      <c r="O27">
        <v>899064</v>
      </c>
      <c r="P27">
        <v>0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IV перечень мероприятий</vt:lpstr>
      <vt:lpstr>Лист1</vt:lpstr>
      <vt:lpstr>'IV перечень мероприятий'!Заголовки_для_печати</vt:lpstr>
      <vt:lpstr>'IV перечень мероприятий'!Область_печати</vt:lpstr>
    </vt:vector>
  </TitlesOfParts>
  <Company>ДКС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И. Лысенко</dc:creator>
  <cp:lastModifiedBy>vitkovskaya</cp:lastModifiedBy>
  <cp:lastPrinted>2015-09-10T09:09:12Z</cp:lastPrinted>
  <dcterms:created xsi:type="dcterms:W3CDTF">2014-08-20T07:30:27Z</dcterms:created>
  <dcterms:modified xsi:type="dcterms:W3CDTF">2017-07-07T09:55:10Z</dcterms:modified>
</cp:coreProperties>
</file>