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externalReferences>
    <externalReference r:id="rId4"/>
  </externalReferences>
  <definedNames>
    <definedName name="_xlnm.Print_Titles" localSheetId="0">'Перечень для постановления'!$3:$3</definedName>
    <definedName name="_xlnm.Print_Area" localSheetId="0">'Перечень для постановления'!$A$1:$C$38</definedName>
  </definedNames>
  <calcPr fullCalcOnLoad="1"/>
</workbook>
</file>

<file path=xl/sharedStrings.xml><?xml version="1.0" encoding="utf-8"?>
<sst xmlns="http://schemas.openxmlformats.org/spreadsheetml/2006/main" count="65" uniqueCount="53">
  <si>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Большая Подгорная, 218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</si>
  <si>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</si>
  <si>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</si>
  <si>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</si>
  <si>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</si>
  <si>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</si>
  <si>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</si>
  <si>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</si>
  <si>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</si>
  <si>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</si>
  <si>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</si>
  <si>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</si>
  <si>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</si>
  <si>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</si>
  <si>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</si>
  <si>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</si>
  <si>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</si>
  <si>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</si>
  <si>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</si>
  <si>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</si>
  <si>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</si>
  <si>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</si>
  <si>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</si>
  <si>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</si>
  <si>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</si>
  <si>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</si>
  <si>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</si>
  <si>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</si>
  <si>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</si>
  <si>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</si>
  <si>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</si>
  <si>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</si>
  <si>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</si>
  <si>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</si>
  <si>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</si>
  <si>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</si>
  <si>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</si>
  <si>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</si>
  <si>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</si>
  <si>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</si>
  <si>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</si>
  <si>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</si>
  <si>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</si>
  <si>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</si>
  <si>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</si>
  <si>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</si>
  <si>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</si>
  <si>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</si>
  <si>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</si>
  <si>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</si>
  <si>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</si>
  <si>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</si>
  <si>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5 к постановлению администрации Города Томска от 12.07.2017 № 582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</si>
</sst>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4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ъемы к 7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19050</xdr:rowOff>
    </xdr:from>
    <xdr:to>
      <xdr:col>0</xdr:col>
      <xdr:colOff>0</xdr:colOff>
      <xdr:row>55</xdr:row>
      <xdr:rowOff>152400</xdr:rowOff>
    </xdr:to>
    <xdr:graphicFrame>
      <xdr:nvGraphicFramePr>
        <xdr:cNvPr id="1" name="Диаграмма 6"/>
        <xdr:cNvGraphicFramePr/>
      </xdr:nvGraphicFramePr>
      <xdr:xfrm>
        <a:off x="0" y="917257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56</xdr:row>
      <xdr:rowOff>66675</xdr:rowOff>
    </xdr:from>
    <xdr:to>
      <xdr:col>2</xdr:col>
      <xdr:colOff>0</xdr:colOff>
      <xdr:row>77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1445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7\&#1044;&#1086;&#1084;&#1072;\&#1052;&#1046;&#1060;\&#1051;&#1077;&#1085;&#1080;&#1085;&#1089;&#1082;&#1080;&#1081;\&#1048;&#1102;&#1085;&#1100;\&#1053;%20&#1041;.&#1055;&#1086;&#1076;&#1075;&#1086;&#1088;&#1085;&#1072;&#1103;,%202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СВОД"/>
      <sheetName val="Вывоз снега"/>
      <sheetName val="Перечень для заключения1"/>
      <sheetName val="Перечень для постановления"/>
      <sheetName val="Зп рабочего"/>
      <sheetName val="ОХР"/>
      <sheetName val="тбо"/>
      <sheetName val="вывоз ЖБО"/>
      <sheetName val="1 Часть. Осмотры"/>
      <sheetName val="1 Часть. Содержание"/>
      <sheetName val="2 Часть. Осмотры"/>
      <sheetName val="3 Часть. Сод. МОП"/>
      <sheetName val="3 Часть. Сод. тер-рии"/>
      <sheetName val="ТР по Части 1"/>
      <sheetName val="ТР по Части 2"/>
      <sheetName val="Лифты"/>
      <sheetName val="Специнвентарь"/>
      <sheetName val="спецодежда"/>
      <sheetName val="Цены"/>
      <sheetName val="Цены для ТР"/>
    </sheetNames>
    <sheetDataSet>
      <sheetData sheetId="1">
        <row r="9">
          <cell r="Q9">
            <v>0.010345789831028419</v>
          </cell>
        </row>
        <row r="17">
          <cell r="Q17">
            <v>0.19513711149208865</v>
          </cell>
        </row>
        <row r="20">
          <cell r="Q20">
            <v>0.1385156128477095</v>
          </cell>
        </row>
        <row r="24">
          <cell r="Q24">
            <v>0.07466981307095229</v>
          </cell>
        </row>
        <row r="27">
          <cell r="Q27">
            <v>0.8301721852757287</v>
          </cell>
        </row>
        <row r="31">
          <cell r="Q31">
            <v>0</v>
          </cell>
        </row>
        <row r="34">
          <cell r="Q34">
            <v>0.22373983484941767</v>
          </cell>
        </row>
        <row r="38">
          <cell r="Q38">
            <v>0.19564985698644308</v>
          </cell>
        </row>
        <row r="41">
          <cell r="Q41">
            <v>0.23924876476759238</v>
          </cell>
        </row>
        <row r="43">
          <cell r="Q43">
            <v>0.06323538847395437</v>
          </cell>
        </row>
        <row r="46">
          <cell r="Q46">
            <v>0.043088427506215415</v>
          </cell>
        </row>
        <row r="51">
          <cell r="Q51">
            <v>0.47924286296170915</v>
          </cell>
        </row>
        <row r="57">
          <cell r="Q57">
            <v>0.09321866402761586</v>
          </cell>
        </row>
        <row r="61">
          <cell r="Q61">
            <v>0</v>
          </cell>
        </row>
        <row r="66">
          <cell r="Q66">
            <v>0.7561884660222447</v>
          </cell>
        </row>
        <row r="75">
          <cell r="Q75">
            <v>0</v>
          </cell>
        </row>
        <row r="77">
          <cell r="Q77">
            <v>0.40712767551815543</v>
          </cell>
        </row>
        <row r="83">
          <cell r="Q83">
            <v>0</v>
          </cell>
        </row>
        <row r="92">
          <cell r="Q92">
            <v>0.42019596253667096</v>
          </cell>
        </row>
        <row r="98">
          <cell r="Q98">
            <v>3.831799912989114</v>
          </cell>
        </row>
        <row r="104">
          <cell r="Q104">
            <v>1.0950928894809373</v>
          </cell>
        </row>
        <row r="111">
          <cell r="Q111">
            <v>3.11</v>
          </cell>
        </row>
        <row r="117">
          <cell r="Q117">
            <v>0.22044921090394196</v>
          </cell>
        </row>
        <row r="120">
          <cell r="Q120">
            <v>2.491058721610493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6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52</v>
      </c>
    </row>
    <row r="2" spans="1:3" ht="81" customHeight="1">
      <c r="A2" s="20" t="s">
        <v>0</v>
      </c>
      <c r="B2" s="20"/>
      <c r="C2" s="20"/>
    </row>
    <row r="3" spans="1:3" ht="28.5" customHeight="1">
      <c r="A3" s="4"/>
      <c r="B3" s="4" t="s">
        <v>1</v>
      </c>
      <c r="C3" s="4" t="s">
        <v>2</v>
      </c>
    </row>
    <row r="4" spans="1:3" s="5" customFormat="1" ht="12.75" customHeight="1">
      <c r="A4" s="21" t="s">
        <v>3</v>
      </c>
      <c r="B4" s="21"/>
      <c r="C4" s="21"/>
    </row>
    <row r="5" spans="1:3" s="9" customFormat="1" ht="15.75" customHeight="1">
      <c r="A5" s="6" t="s">
        <v>4</v>
      </c>
      <c r="B5" s="7" t="s">
        <v>5</v>
      </c>
      <c r="C5" s="8">
        <f>'[1]СВОД'!Q9</f>
        <v>0.010345789831028419</v>
      </c>
    </row>
    <row r="6" spans="1:3" s="9" customFormat="1" ht="12.75">
      <c r="A6" s="10" t="s">
        <v>6</v>
      </c>
      <c r="B6" s="7" t="s">
        <v>7</v>
      </c>
      <c r="C6" s="8">
        <v>0.02</v>
      </c>
    </row>
    <row r="7" spans="1:3" s="9" customFormat="1" ht="12.75">
      <c r="A7" s="10" t="s">
        <v>8</v>
      </c>
      <c r="B7" s="7" t="s">
        <v>9</v>
      </c>
      <c r="C7" s="8">
        <f>'[1]СВОД'!Q17</f>
        <v>0.19513711149208865</v>
      </c>
    </row>
    <row r="8" spans="1:3" s="9" customFormat="1" ht="12.75">
      <c r="A8" s="10" t="s">
        <v>10</v>
      </c>
      <c r="B8" s="7" t="s">
        <v>11</v>
      </c>
      <c r="C8" s="8">
        <f>'[1]СВОД'!Q20</f>
        <v>0.1385156128477095</v>
      </c>
    </row>
    <row r="9" spans="1:3" s="9" customFormat="1" ht="12.75">
      <c r="A9" s="10" t="s">
        <v>12</v>
      </c>
      <c r="B9" s="7" t="s">
        <v>13</v>
      </c>
      <c r="C9" s="8">
        <f>'[1]СВОД'!Q24</f>
        <v>0.07466981307095229</v>
      </c>
    </row>
    <row r="10" spans="1:3" s="9" customFormat="1" ht="12.75" customHeight="1">
      <c r="A10" s="10" t="s">
        <v>14</v>
      </c>
      <c r="B10" s="7" t="s">
        <v>15</v>
      </c>
      <c r="C10" s="8">
        <f>'[1]СВОД'!Q27-0.01</f>
        <v>0.8201721852757287</v>
      </c>
    </row>
    <row r="11" spans="1:3" s="9" customFormat="1" ht="12.75" customHeight="1">
      <c r="A11" s="11" t="s">
        <v>16</v>
      </c>
      <c r="B11" s="7" t="s">
        <v>17</v>
      </c>
      <c r="C11" s="8">
        <f>'[1]СВОД'!Q31</f>
        <v>0</v>
      </c>
    </row>
    <row r="12" spans="1:3" s="9" customFormat="1" ht="12.75" customHeight="1">
      <c r="A12" s="10" t="s">
        <v>18</v>
      </c>
      <c r="B12" s="7" t="s">
        <v>19</v>
      </c>
      <c r="C12" s="8">
        <f>'[1]СВОД'!Q34</f>
        <v>0.22373983484941767</v>
      </c>
    </row>
    <row r="13" spans="1:3" s="9" customFormat="1" ht="12.75">
      <c r="A13" s="10" t="s">
        <v>20</v>
      </c>
      <c r="B13" s="7" t="s">
        <v>21</v>
      </c>
      <c r="C13" s="8">
        <f>'[1]СВОД'!Q38</f>
        <v>0.19564985698644308</v>
      </c>
    </row>
    <row r="14" spans="1:3" s="9" customFormat="1" ht="12.75">
      <c r="A14" s="10" t="s">
        <v>22</v>
      </c>
      <c r="B14" s="7" t="s">
        <v>23</v>
      </c>
      <c r="C14" s="8">
        <f>'[1]СВОД'!Q41</f>
        <v>0.23924876476759238</v>
      </c>
    </row>
    <row r="15" spans="1:3" s="9" customFormat="1" ht="12.75">
      <c r="A15" s="10" t="s">
        <v>24</v>
      </c>
      <c r="B15" s="7" t="s">
        <v>25</v>
      </c>
      <c r="C15" s="8">
        <f>'[1]СВОД'!Q43</f>
        <v>0.06323538847395437</v>
      </c>
    </row>
    <row r="16" spans="1:3" s="9" customFormat="1" ht="12.75">
      <c r="A16" s="10" t="s">
        <v>26</v>
      </c>
      <c r="B16" s="7" t="s">
        <v>27</v>
      </c>
      <c r="C16" s="8">
        <f>'[1]СВОД'!Q46</f>
        <v>0.043088427506215415</v>
      </c>
    </row>
    <row r="17" spans="1:3" ht="13.5">
      <c r="A17" s="10"/>
      <c r="B17" s="7" t="s">
        <v>28</v>
      </c>
      <c r="C17" s="12">
        <f>SUM(C5:C16)</f>
        <v>2.0238027851011307</v>
      </c>
    </row>
    <row r="18" spans="1:3" s="9" customFormat="1" ht="25.5" customHeight="1">
      <c r="A18" s="21" t="s">
        <v>29</v>
      </c>
      <c r="B18" s="21"/>
      <c r="C18" s="21"/>
    </row>
    <row r="19" spans="1:3" s="9" customFormat="1" ht="12.75">
      <c r="A19" s="6" t="s">
        <v>4</v>
      </c>
      <c r="B19" s="7" t="s">
        <v>30</v>
      </c>
      <c r="C19" s="8">
        <f>'[1]СВОД'!Q51</f>
        <v>0.47924286296170915</v>
      </c>
    </row>
    <row r="20" spans="1:3" s="9" customFormat="1" ht="12.75">
      <c r="A20" s="10" t="s">
        <v>6</v>
      </c>
      <c r="B20" s="7" t="s">
        <v>31</v>
      </c>
      <c r="C20" s="8">
        <f>'[1]СВОД'!Q57</f>
        <v>0.09321866402761586</v>
      </c>
    </row>
    <row r="21" spans="1:3" s="9" customFormat="1" ht="12.75">
      <c r="A21" s="10" t="s">
        <v>8</v>
      </c>
      <c r="B21" s="7" t="s">
        <v>32</v>
      </c>
      <c r="C21" s="8">
        <f>'[1]СВОД'!Q61</f>
        <v>0</v>
      </c>
    </row>
    <row r="22" spans="1:3" s="9" customFormat="1" ht="12.75">
      <c r="A22" s="10" t="s">
        <v>10</v>
      </c>
      <c r="B22" s="13" t="s">
        <v>33</v>
      </c>
      <c r="C22" s="8">
        <f>'[1]СВОД'!Q66</f>
        <v>0.7561884660222447</v>
      </c>
    </row>
    <row r="23" spans="1:3" s="9" customFormat="1" ht="25.5">
      <c r="A23" s="10" t="s">
        <v>12</v>
      </c>
      <c r="B23" s="7" t="s">
        <v>34</v>
      </c>
      <c r="C23" s="8">
        <f>'[1]СВОД'!Q75</f>
        <v>0</v>
      </c>
    </row>
    <row r="24" spans="1:3" s="9" customFormat="1" ht="25.5">
      <c r="A24" s="10" t="s">
        <v>14</v>
      </c>
      <c r="B24" s="7" t="s">
        <v>35</v>
      </c>
      <c r="C24" s="8">
        <f>'[1]СВОД'!Q77</f>
        <v>0.40712767551815543</v>
      </c>
    </row>
    <row r="25" spans="1:3" s="9" customFormat="1" ht="12.75">
      <c r="A25" s="11" t="s">
        <v>16</v>
      </c>
      <c r="B25" s="7" t="s">
        <v>36</v>
      </c>
      <c r="C25" s="8">
        <f>'[1]СВОД'!Q83</f>
        <v>0</v>
      </c>
    </row>
    <row r="26" spans="1:3" s="9" customFormat="1" ht="13.5">
      <c r="A26" s="10"/>
      <c r="B26" s="7" t="s">
        <v>37</v>
      </c>
      <c r="C26" s="12">
        <f>SUM(C19:C25)</f>
        <v>1.735777668529725</v>
      </c>
    </row>
    <row r="27" spans="1:3" s="9" customFormat="1" ht="12.75">
      <c r="A27" s="19" t="s">
        <v>38</v>
      </c>
      <c r="B27" s="19"/>
      <c r="C27" s="19"/>
    </row>
    <row r="28" spans="1:3" s="9" customFormat="1" ht="25.5">
      <c r="A28" s="10" t="s">
        <v>4</v>
      </c>
      <c r="B28" s="7" t="s">
        <v>39</v>
      </c>
      <c r="C28" s="8">
        <f>'[1]СВОД'!Q92</f>
        <v>0.42019596253667096</v>
      </c>
    </row>
    <row r="29" spans="1:3" s="9" customFormat="1" ht="89.25">
      <c r="A29" s="10" t="s">
        <v>6</v>
      </c>
      <c r="B29" s="7" t="s">
        <v>51</v>
      </c>
      <c r="C29" s="8">
        <f>'[1]СВОД'!Q98</f>
        <v>3.831799912989114</v>
      </c>
    </row>
    <row r="30" spans="1:3" s="9" customFormat="1" ht="51" customHeight="1">
      <c r="A30" s="10" t="s">
        <v>8</v>
      </c>
      <c r="B30" s="7" t="s">
        <v>40</v>
      </c>
      <c r="C30" s="8">
        <f>'[1]СВОД'!Q104</f>
        <v>1.0950928894809373</v>
      </c>
    </row>
    <row r="31" spans="1:3" s="9" customFormat="1" ht="12.75">
      <c r="A31" s="10" t="s">
        <v>10</v>
      </c>
      <c r="B31" s="7" t="s">
        <v>41</v>
      </c>
      <c r="C31" s="8">
        <f>C32+C33</f>
        <v>3.11</v>
      </c>
    </row>
    <row r="32" spans="1:3" s="9" customFormat="1" ht="12.75">
      <c r="A32" s="10" t="s">
        <v>42</v>
      </c>
      <c r="B32" s="7" t="s">
        <v>43</v>
      </c>
      <c r="C32" s="8">
        <f>'[1]СВОД'!Q111</f>
        <v>3.11</v>
      </c>
    </row>
    <row r="33" spans="1:3" s="9" customFormat="1" ht="12.75">
      <c r="A33" s="10" t="s">
        <v>44</v>
      </c>
      <c r="B33" s="7" t="s">
        <v>45</v>
      </c>
      <c r="C33" s="8">
        <v>0</v>
      </c>
    </row>
    <row r="34" spans="1:3" s="9" customFormat="1" ht="25.5">
      <c r="A34" s="10" t="s">
        <v>12</v>
      </c>
      <c r="B34" s="7" t="s">
        <v>46</v>
      </c>
      <c r="C34" s="18">
        <f>'[1]СВОД'!Q117</f>
        <v>0.22044921090394196</v>
      </c>
    </row>
    <row r="35" spans="1:3" s="9" customFormat="1" ht="13.5">
      <c r="A35" s="10"/>
      <c r="B35" s="7" t="s">
        <v>47</v>
      </c>
      <c r="C35" s="14">
        <f>C28+C29+C30+C31+C34</f>
        <v>8.677537975910663</v>
      </c>
    </row>
    <row r="36" spans="1:3" ht="13.5">
      <c r="A36" s="15"/>
      <c r="B36" s="16" t="s">
        <v>48</v>
      </c>
      <c r="C36" s="17">
        <f>C35+C26+C17</f>
        <v>12.437118429541519</v>
      </c>
    </row>
    <row r="37" spans="1:3" ht="13.5">
      <c r="A37" s="15"/>
      <c r="B37" s="16" t="s">
        <v>49</v>
      </c>
      <c r="C37" s="17">
        <f>'[1]СВОД'!Q120</f>
        <v>2.491058721610493</v>
      </c>
    </row>
    <row r="38" spans="1:3" ht="13.5">
      <c r="A38" s="15"/>
      <c r="B38" s="16" t="s">
        <v>50</v>
      </c>
      <c r="C38" s="17">
        <f>C36+C37</f>
        <v>14.928177151152012</v>
      </c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sheetProtection/>
  <mergeCells count="4">
    <mergeCell ref="A27:C27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2017-06-21T02:26:41Z</dcterms:created>
  <dcterms:modified xsi:type="dcterms:W3CDTF">2017-07-13T08:40:05Z</dcterms:modified>
  <cp:category/>
  <cp:version/>
  <cp:contentType/>
  <cp:contentStatus/>
</cp:coreProperties>
</file>