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externalReferences>
    <externalReference r:id="rId4"/>
  </externalReference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comments1.xml><?xml version="1.0" encoding="utf-8"?>
<comments xmlns="http://schemas.openxmlformats.org/spreadsheetml/2006/main">
  <authors>
    <author>Kritinina</author>
  </authors>
  <commentList>
    <comment ref="C34" authorId="0">
      <text>
        <r>
          <rPr>
            <b/>
            <sz val="8"/>
            <rFont val="Tahoma"/>
            <family val="0"/>
          </rPr>
          <t>Kritinina:</t>
        </r>
        <r>
          <rPr>
            <sz val="8"/>
            <rFont val="Tahoma"/>
            <family val="0"/>
          </rPr>
          <t xml:space="preserve">
яма 2м2 2 раза в год</t>
        </r>
      </text>
    </comment>
  </commentList>
</comments>
</file>

<file path=xl/sharedStrings.xml><?xml version="1.0" encoding="utf-8"?>
<sst xmlns="http://schemas.openxmlformats.org/spreadsheetml/2006/main" count="67" uniqueCount="54">
  <si>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</si>
  <si>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</si>
  <si>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</si>
  <si>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</si>
  <si>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</si>
  <si>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</si>
  <si>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</si>
  <si>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</si>
  <si>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</si>
  <si>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</si>
  <si>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</si>
  <si>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</si>
  <si>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</si>
  <si>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</si>
  <si>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</si>
  <si>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</si>
  <si>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</si>
  <si>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</si>
  <si>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</si>
  <si>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</si>
  <si>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</si>
  <si>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</si>
  <si>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</si>
  <si>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</si>
  <si>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</si>
  <si>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</si>
  <si>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</si>
  <si>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</si>
  <si>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</si>
  <si>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</si>
  <si>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</si>
  <si>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</si>
  <si>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</si>
  <si>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</si>
  <si>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</si>
  <si>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</si>
  <si>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</si>
  <si>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</si>
  <si>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</si>
  <si>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</si>
  <si>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</si>
  <si>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</si>
  <si>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</si>
  <si>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</si>
  <si>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</si>
  <si>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</si>
  <si>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</si>
  <si>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</si>
  <si>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</si>
  <si>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 xml:space="preserve">Всего затрат на содержание и текущий ремонт жилого помещения 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</si>
  <si>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наличие колейности свыше 5 см)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</si>
  <si>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Большая Подгорная, 31/1</t>
  </si>
  <si>
    <t>Содержание систем холодного водоснабжения</t>
  </si>
  <si>
    <t>Приложение 3 к постановлению администрации Города Томска от 14.08.2017 № 704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</si>
</sst>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0"/>
    <numFmt numFmtId="175" formatCode="0.0%"/>
    <numFmt numFmtId="176" formatCode="0.00000000"/>
    <numFmt numFmtId="177" formatCode="0.0000000"/>
    <numFmt numFmtId="178" formatCode="0.000000"/>
    <numFmt numFmtId="179" formatCode="0.00000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??"/>
    <numFmt numFmtId="197" formatCode="0.0"/>
    <numFmt numFmtId="198" formatCode="#,##0.?"/>
    <numFmt numFmtId="199" formatCode="#,##0.???"/>
    <numFmt numFmtId="200" formatCode="#,##0.000"/>
    <numFmt numFmtId="201" formatCode="0.?"/>
    <numFmt numFmtId="202" formatCode="#,##0.????"/>
    <numFmt numFmtId="203" formatCode="#,##0.0000"/>
    <numFmt numFmtId="204" formatCode="#,##0.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0000000"/>
    <numFmt numFmtId="210" formatCode="0.0000000000"/>
    <numFmt numFmtId="211" formatCode="0.00000000000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0" fontId="20" fillId="0" borderId="10" xfId="0" applyFont="1" applyBorder="1" applyAlignment="1">
      <alignment wrapText="1"/>
    </xf>
    <xf numFmtId="0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49" fontId="22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2" fontId="22" fillId="24" borderId="10" xfId="0" applyNumberFormat="1" applyFont="1" applyFill="1" applyBorder="1" applyAlignment="1">
      <alignment horizontal="right" wrapText="1"/>
    </xf>
    <xf numFmtId="2" fontId="20" fillId="24" borderId="0" xfId="0" applyNumberFormat="1" applyFont="1" applyFill="1" applyAlignment="1">
      <alignment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9363075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33500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a\AppData\Local\Temp\notes936CE2\&#1056;&#1072;&#1089;&#1095;&#1077;&#1090;&#1099;\&#1045;&#1056;%20&#1041;.&#1055;&#1086;&#1076;&#1075;&#1086;&#1088;&#1085;&#1072;&#1103;,%2031-1%20&#1046;&#1041;&#1054;%20&#1087;&#1086;%20&#1045;&#10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Характеристика жилого дома"/>
      <sheetName val="Перечень с ед.расценками"/>
      <sheetName val="ТР"/>
      <sheetName val="Перечень для постановления"/>
      <sheetName val="вывоз жБО"/>
      <sheetName val="тбо"/>
    </sheetNames>
    <sheetDataSet>
      <sheetData sheetId="1">
        <row r="6">
          <cell r="G6">
            <v>0.0025338854082235527</v>
          </cell>
        </row>
        <row r="7">
          <cell r="G7">
            <v>0.0025338854082235527</v>
          </cell>
        </row>
        <row r="8">
          <cell r="G8">
            <v>0.0025338854082235527</v>
          </cell>
        </row>
        <row r="16">
          <cell r="G16">
            <v>0.03153726794816574</v>
          </cell>
        </row>
        <row r="17">
          <cell r="G17">
            <v>0</v>
          </cell>
        </row>
        <row r="18">
          <cell r="G18">
            <v>0</v>
          </cell>
        </row>
        <row r="19">
          <cell r="G19">
            <v>0.03153726794816574</v>
          </cell>
        </row>
        <row r="29">
          <cell r="G29">
            <v>0.012683145811859045</v>
          </cell>
        </row>
        <row r="30">
          <cell r="G30">
            <v>0</v>
          </cell>
        </row>
        <row r="31">
          <cell r="G31">
            <v>0</v>
          </cell>
        </row>
        <row r="32">
          <cell r="G32">
            <v>0.012683145811859045</v>
          </cell>
        </row>
        <row r="34">
          <cell r="G34">
            <v>0.010580587822847485</v>
          </cell>
        </row>
        <row r="35">
          <cell r="G35">
            <v>0.010580587822847485</v>
          </cell>
        </row>
        <row r="36">
          <cell r="G36">
            <v>0.010580587822847485</v>
          </cell>
        </row>
        <row r="37">
          <cell r="G37">
            <v>0</v>
          </cell>
        </row>
        <row r="38">
          <cell r="G38">
            <v>0.010580587822847485</v>
          </cell>
        </row>
        <row r="39">
          <cell r="G39">
            <v>0</v>
          </cell>
        </row>
        <row r="40">
          <cell r="G40">
            <v>0</v>
          </cell>
        </row>
        <row r="41">
          <cell r="G41">
            <v>0.010580587822847485</v>
          </cell>
        </row>
        <row r="42">
          <cell r="G42">
            <v>0.21992833827881383</v>
          </cell>
        </row>
        <row r="43">
          <cell r="G43">
            <v>0.010580587822847485</v>
          </cell>
        </row>
        <row r="44">
          <cell r="G44">
            <v>0.21992833827881383</v>
          </cell>
        </row>
        <row r="45">
          <cell r="G45">
            <v>0.010580587822847485</v>
          </cell>
        </row>
        <row r="46">
          <cell r="G46">
            <v>0</v>
          </cell>
        </row>
        <row r="47">
          <cell r="G47">
            <v>0</v>
          </cell>
        </row>
        <row r="48">
          <cell r="G48">
            <v>0.010580587822847485</v>
          </cell>
        </row>
        <row r="50">
          <cell r="G50">
            <v>0</v>
          </cell>
        </row>
        <row r="51">
          <cell r="G51">
            <v>0</v>
          </cell>
        </row>
        <row r="52">
          <cell r="G52">
            <v>0</v>
          </cell>
        </row>
        <row r="53">
          <cell r="G53">
            <v>0.001448936801637468</v>
          </cell>
        </row>
        <row r="54">
          <cell r="G54">
            <v>0</v>
          </cell>
        </row>
        <row r="55">
          <cell r="G55">
            <v>0.001448936801637468</v>
          </cell>
        </row>
        <row r="57">
          <cell r="G57">
            <v>0.02549154561603194</v>
          </cell>
        </row>
        <row r="58">
          <cell r="G58">
            <v>0.02549154561603194</v>
          </cell>
        </row>
        <row r="59">
          <cell r="G59">
            <v>0</v>
          </cell>
        </row>
        <row r="60">
          <cell r="G60">
            <v>0.02549154561603194</v>
          </cell>
        </row>
        <row r="61">
          <cell r="G61">
            <v>0.02549154561603194</v>
          </cell>
        </row>
        <row r="62">
          <cell r="G62">
            <v>0.020373937022784755</v>
          </cell>
        </row>
        <row r="64">
          <cell r="G64">
            <v>0.06328485565682204</v>
          </cell>
        </row>
        <row r="65">
          <cell r="G65">
            <v>0.06328485565682204</v>
          </cell>
        </row>
        <row r="67">
          <cell r="G67">
            <v>0.17582699472168714</v>
          </cell>
        </row>
        <row r="69">
          <cell r="G69">
            <v>0.0467373838663005</v>
          </cell>
        </row>
        <row r="71">
          <cell r="G71">
            <v>0.030025194323082025</v>
          </cell>
        </row>
        <row r="76">
          <cell r="G76">
            <v>0.02563725653578988</v>
          </cell>
        </row>
        <row r="77">
          <cell r="G77">
            <v>0</v>
          </cell>
        </row>
        <row r="78">
          <cell r="G78">
            <v>0.05127451307157976</v>
          </cell>
        </row>
        <row r="80">
          <cell r="G80">
            <v>0.16387023661378328</v>
          </cell>
        </row>
        <row r="82">
          <cell r="G82">
            <v>0.05127451307157976</v>
          </cell>
        </row>
        <row r="84">
          <cell r="G84">
            <v>0.01671200721924239</v>
          </cell>
        </row>
        <row r="85">
          <cell r="G85">
            <v>0.08193558652103497</v>
          </cell>
        </row>
        <row r="87">
          <cell r="G87">
            <v>0</v>
          </cell>
        </row>
        <row r="89">
          <cell r="G89">
            <v>0</v>
          </cell>
        </row>
        <row r="90">
          <cell r="G90">
            <v>0</v>
          </cell>
        </row>
        <row r="92">
          <cell r="G92">
            <v>0.4764812537694489</v>
          </cell>
          <cell r="H92">
            <v>0</v>
          </cell>
        </row>
        <row r="93">
          <cell r="G93">
            <v>0</v>
          </cell>
          <cell r="H93">
            <v>0</v>
          </cell>
        </row>
        <row r="94">
          <cell r="G94">
            <v>0.07850574789217711</v>
          </cell>
          <cell r="H94">
            <v>0</v>
          </cell>
        </row>
        <row r="95">
          <cell r="G95">
            <v>0.004175511497992546</v>
          </cell>
          <cell r="H95">
            <v>0</v>
          </cell>
        </row>
        <row r="96">
          <cell r="G96">
            <v>0.08214697493864585</v>
          </cell>
          <cell r="H96">
            <v>0</v>
          </cell>
        </row>
        <row r="98">
          <cell r="G98">
            <v>0</v>
          </cell>
        </row>
        <row r="99">
          <cell r="G99">
            <v>0</v>
          </cell>
        </row>
        <row r="100">
          <cell r="G100">
            <v>0</v>
          </cell>
        </row>
        <row r="102">
          <cell r="G102">
            <v>0.36941430952200266</v>
          </cell>
        </row>
        <row r="103">
          <cell r="G103">
            <v>0.02661192694180894</v>
          </cell>
        </row>
        <row r="104">
          <cell r="G104">
            <v>0.21225380290899795</v>
          </cell>
        </row>
        <row r="105">
          <cell r="G105">
            <v>0.04157487145361098</v>
          </cell>
        </row>
        <row r="106">
          <cell r="G106">
            <v>0.0749110303336385</v>
          </cell>
        </row>
        <row r="108">
          <cell r="G108">
            <v>0</v>
          </cell>
        </row>
        <row r="109">
          <cell r="G109">
            <v>0</v>
          </cell>
        </row>
        <row r="111">
          <cell r="G111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4">
          <cell r="G124">
            <v>0.14263596098931525</v>
          </cell>
        </row>
        <row r="125">
          <cell r="G125">
            <v>0.12244202483792947</v>
          </cell>
        </row>
        <row r="127">
          <cell r="G127">
            <v>0.27678566273244415</v>
          </cell>
        </row>
        <row r="128">
          <cell r="G128">
            <v>0</v>
          </cell>
        </row>
        <row r="129">
          <cell r="G129">
            <v>0.05640908617536361</v>
          </cell>
        </row>
        <row r="130">
          <cell r="G130">
            <v>0.05372311872410226</v>
          </cell>
        </row>
        <row r="131">
          <cell r="G131">
            <v>0.0038387540544367535</v>
          </cell>
        </row>
        <row r="132">
          <cell r="G132">
            <v>0.00276785662732444</v>
          </cell>
        </row>
        <row r="134">
          <cell r="G134">
            <v>0.14350013702253014</v>
          </cell>
        </row>
        <row r="135">
          <cell r="G135">
            <v>0.014297508213769945</v>
          </cell>
        </row>
        <row r="136">
          <cell r="G136">
            <v>0</v>
          </cell>
        </row>
        <row r="138">
          <cell r="G138">
            <v>0.001435001370225301</v>
          </cell>
        </row>
        <row r="140">
          <cell r="H140">
            <v>3.11</v>
          </cell>
        </row>
        <row r="143">
          <cell r="G143">
            <v>0.053348861149703754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F57"/>
  <sheetViews>
    <sheetView tabSelected="1" view="pageBreakPreview" zoomScaleSheetLayoutView="100" workbookViewId="0" topLeftCell="A1">
      <pane ySplit="3" topLeftCell="BM22" activePane="bottomLeft" state="frozen"/>
      <selection pane="topLeft" activeCell="A1" sqref="A1"/>
      <selection pane="bottomLeft" activeCell="E2" sqref="E2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16384" width="9.125" style="2" customWidth="1"/>
  </cols>
  <sheetData>
    <row r="1" ht="57" customHeight="1">
      <c r="C1" s="3" t="s">
        <v>53</v>
      </c>
    </row>
    <row r="2" spans="1:3" ht="81" customHeight="1">
      <c r="A2" s="24" t="s">
        <v>51</v>
      </c>
      <c r="B2" s="24"/>
      <c r="C2" s="24"/>
    </row>
    <row r="3" spans="1:3" ht="28.5" customHeight="1">
      <c r="A3" s="4"/>
      <c r="B3" s="4" t="s">
        <v>0</v>
      </c>
      <c r="C3" s="4" t="s">
        <v>1</v>
      </c>
    </row>
    <row r="4" spans="1:3" s="5" customFormat="1" ht="12.75" customHeight="1">
      <c r="A4" s="25" t="s">
        <v>2</v>
      </c>
      <c r="B4" s="25"/>
      <c r="C4" s="25"/>
    </row>
    <row r="5" spans="1:3" s="9" customFormat="1" ht="15.75" customHeight="1">
      <c r="A5" s="6" t="s">
        <v>3</v>
      </c>
      <c r="B5" s="7" t="s">
        <v>4</v>
      </c>
      <c r="C5" s="8">
        <f>'[1]Перечень с ед.расценками'!G6+'[1]Перечень с ед.расценками'!G7+'[1]Перечень с ед.расценками'!G8</f>
        <v>0.007601656224670658</v>
      </c>
    </row>
    <row r="6" spans="1:3" s="9" customFormat="1" ht="12.75">
      <c r="A6" s="10" t="s">
        <v>5</v>
      </c>
      <c r="B6" s="7" t="s">
        <v>6</v>
      </c>
      <c r="C6" s="8">
        <v>0.02</v>
      </c>
    </row>
    <row r="7" spans="1:3" s="9" customFormat="1" ht="12.75">
      <c r="A7" s="10" t="s">
        <v>7</v>
      </c>
      <c r="B7" s="7" t="s">
        <v>8</v>
      </c>
      <c r="C7" s="8">
        <f>'[1]Перечень с ед.расценками'!G16+'[1]Перечень с ед.расценками'!G17+'[1]Перечень с ед.расценками'!G18+'[1]Перечень с ед.расценками'!G19</f>
        <v>0.06307453589633148</v>
      </c>
    </row>
    <row r="8" spans="1:3" s="9" customFormat="1" ht="12.75">
      <c r="A8" s="10" t="s">
        <v>9</v>
      </c>
      <c r="B8" s="7" t="s">
        <v>10</v>
      </c>
      <c r="C8" s="8">
        <v>0.05</v>
      </c>
    </row>
    <row r="9" spans="1:3" s="9" customFormat="1" ht="12.75">
      <c r="A9" s="10" t="s">
        <v>11</v>
      </c>
      <c r="B9" s="7" t="s">
        <v>12</v>
      </c>
      <c r="C9" s="8">
        <f>'[1]Перечень с ед.расценками'!G29+'[1]Перечень с ед.расценками'!G30+'[1]Перечень с ед.расценками'!G31+'[1]Перечень с ед.расценками'!G32</f>
        <v>0.02536629162371809</v>
      </c>
    </row>
    <row r="10" spans="1:3" s="9" customFormat="1" ht="12.75" customHeight="1">
      <c r="A10" s="10" t="s">
        <v>13</v>
      </c>
      <c r="B10" s="7" t="s">
        <v>14</v>
      </c>
      <c r="C10" s="8">
        <f>SUM('[1]Перечень с ед.расценками'!G34:G48)</f>
        <v>0.5245013791404074</v>
      </c>
    </row>
    <row r="11" spans="1:3" s="9" customFormat="1" ht="12.75" customHeight="1">
      <c r="A11" s="11" t="s">
        <v>15</v>
      </c>
      <c r="B11" s="7" t="s">
        <v>16</v>
      </c>
      <c r="C11" s="8">
        <f>SUM('[1]Перечень с ед.расценками'!G50:G55)</f>
        <v>0.002897873603274936</v>
      </c>
    </row>
    <row r="12" spans="1:3" s="9" customFormat="1" ht="12.75" customHeight="1">
      <c r="A12" s="10" t="s">
        <v>17</v>
      </c>
      <c r="B12" s="7" t="s">
        <v>18</v>
      </c>
      <c r="C12" s="8">
        <f>SUM('[1]Перечень с ед.расценками'!G57:G62)</f>
        <v>0.12234011948691252</v>
      </c>
    </row>
    <row r="13" spans="1:3" s="9" customFormat="1" ht="12.75">
      <c r="A13" s="10" t="s">
        <v>19</v>
      </c>
      <c r="B13" s="7" t="s">
        <v>20</v>
      </c>
      <c r="C13" s="8">
        <f>SUM('[1]Перечень с ед.расценками'!G64:G65)</f>
        <v>0.12656971131364408</v>
      </c>
    </row>
    <row r="14" spans="1:3" s="9" customFormat="1" ht="12.75">
      <c r="A14" s="10" t="s">
        <v>21</v>
      </c>
      <c r="B14" s="7" t="s">
        <v>22</v>
      </c>
      <c r="C14" s="8">
        <f>SUM('[1]Перечень с ед.расценками'!G67)</f>
        <v>0.17582699472168714</v>
      </c>
    </row>
    <row r="15" spans="1:3" s="9" customFormat="1" ht="12.75">
      <c r="A15" s="10" t="s">
        <v>23</v>
      </c>
      <c r="B15" s="7" t="s">
        <v>24</v>
      </c>
      <c r="C15" s="8">
        <f>'[1]Перечень с ед.расценками'!G69</f>
        <v>0.0467373838663005</v>
      </c>
    </row>
    <row r="16" spans="1:3" s="9" customFormat="1" ht="12.75">
      <c r="A16" s="10" t="s">
        <v>25</v>
      </c>
      <c r="B16" s="7" t="s">
        <v>26</v>
      </c>
      <c r="C16" s="8">
        <f>'[1]Перечень с ед.расценками'!G71</f>
        <v>0.030025194323082025</v>
      </c>
    </row>
    <row r="17" spans="1:3" ht="13.5">
      <c r="A17" s="10"/>
      <c r="B17" s="7" t="s">
        <v>27</v>
      </c>
      <c r="C17" s="12">
        <f>SUM(C5:C16)+0.01</f>
        <v>1.2049411402000287</v>
      </c>
    </row>
    <row r="18" spans="1:3" s="9" customFormat="1" ht="25.5" customHeight="1">
      <c r="A18" s="25" t="s">
        <v>28</v>
      </c>
      <c r="B18" s="25"/>
      <c r="C18" s="25"/>
    </row>
    <row r="19" spans="1:3" s="9" customFormat="1" ht="12.75">
      <c r="A19" s="6" t="s">
        <v>3</v>
      </c>
      <c r="B19" s="7" t="s">
        <v>29</v>
      </c>
      <c r="C19" s="8">
        <f>SUM('[1]Перечень с ед.расценками'!G76:G82)</f>
        <v>0.2920565192927327</v>
      </c>
    </row>
    <row r="20" spans="1:3" s="9" customFormat="1" ht="12.75">
      <c r="A20" s="10" t="s">
        <v>5</v>
      </c>
      <c r="B20" s="7" t="s">
        <v>30</v>
      </c>
      <c r="C20" s="8">
        <f>SUM('[1]Перечень с ед.расценками'!G84:G85)</f>
        <v>0.09864759374027736</v>
      </c>
    </row>
    <row r="21" spans="1:3" s="9" customFormat="1" ht="12.75">
      <c r="A21" s="10" t="s">
        <v>7</v>
      </c>
      <c r="B21" s="7" t="s">
        <v>31</v>
      </c>
      <c r="C21" s="8">
        <f>SUM('[1]Перечень с ед.расценками'!G87:G90)/6</f>
        <v>0</v>
      </c>
    </row>
    <row r="22" spans="1:3" s="9" customFormat="1" ht="12.75">
      <c r="A22" s="10" t="s">
        <v>9</v>
      </c>
      <c r="B22" s="7" t="s">
        <v>52</v>
      </c>
      <c r="C22" s="8">
        <f>SUM('[1]Перечень с ед.расценками'!G92:H96)</f>
        <v>0.6413094880982644</v>
      </c>
    </row>
    <row r="23" spans="1:3" s="9" customFormat="1" ht="25.5">
      <c r="A23" s="10" t="s">
        <v>11</v>
      </c>
      <c r="B23" s="7" t="s">
        <v>32</v>
      </c>
      <c r="C23" s="8">
        <f>SUM('[1]Перечень с ед.расценками'!G98:G100)</f>
        <v>0</v>
      </c>
    </row>
    <row r="24" spans="1:3" s="9" customFormat="1" ht="25.5">
      <c r="A24" s="10" t="s">
        <v>13</v>
      </c>
      <c r="B24" s="7" t="s">
        <v>33</v>
      </c>
      <c r="C24" s="8">
        <f>SUM('[1]Перечень с ед.расценками'!G102:G106)</f>
        <v>0.7247659411600589</v>
      </c>
    </row>
    <row r="25" spans="1:3" s="9" customFormat="1" ht="12.75">
      <c r="A25" s="11" t="s">
        <v>15</v>
      </c>
      <c r="B25" s="7" t="s">
        <v>34</v>
      </c>
      <c r="C25" s="8">
        <f>'[1]Перечень с ед.расценками'!G108+'[1]Перечень с ед.расценками'!G109</f>
        <v>0</v>
      </c>
    </row>
    <row r="26" spans="1:3" ht="12.75">
      <c r="A26" s="10" t="s">
        <v>17</v>
      </c>
      <c r="B26" s="7" t="s">
        <v>35</v>
      </c>
      <c r="C26" s="8">
        <f>'[1]Перечень с ед.расценками'!G111</f>
        <v>0</v>
      </c>
    </row>
    <row r="27" spans="1:3" s="9" customFormat="1" ht="13.5">
      <c r="A27" s="10"/>
      <c r="B27" s="7" t="s">
        <v>36</v>
      </c>
      <c r="C27" s="12">
        <f>SUM(C19:C26)-0.01</f>
        <v>1.7467795422913333</v>
      </c>
    </row>
    <row r="28" spans="1:3" s="9" customFormat="1" ht="12.75">
      <c r="A28" s="23" t="s">
        <v>37</v>
      </c>
      <c r="B28" s="23"/>
      <c r="C28" s="23"/>
    </row>
    <row r="29" spans="1:3" s="9" customFormat="1" ht="25.5" customHeight="1">
      <c r="A29" s="10" t="s">
        <v>3</v>
      </c>
      <c r="B29" s="13" t="s">
        <v>38</v>
      </c>
      <c r="C29" s="14">
        <f>'[1]Перечень с ед.расценками'!G118+'[1]Перечень с ед.расценками'!G119+'[1]Перечень с ед.расценками'!G120+'[1]Перечень с ед.расценками'!G121+'[1]Перечень с ед.расценками'!G122+'[1]Перечень с ед.расценками'!G124+'[1]Перечень с ед.расценками'!G125</f>
        <v>0.26507798582724473</v>
      </c>
    </row>
    <row r="30" spans="1:3" s="9" customFormat="1" ht="89.25">
      <c r="A30" s="10" t="s">
        <v>5</v>
      </c>
      <c r="B30" s="15" t="s">
        <v>50</v>
      </c>
      <c r="C30" s="14">
        <f>SUM('[1]Перечень с ед.расценками'!G127:G132)</f>
        <v>0.39352447831367116</v>
      </c>
    </row>
    <row r="31" spans="1:3" s="9" customFormat="1" ht="54.75" customHeight="1">
      <c r="A31" s="10" t="s">
        <v>7</v>
      </c>
      <c r="B31" s="16" t="s">
        <v>39</v>
      </c>
      <c r="C31" s="8">
        <f>SUM('[1]Перечень с ед.расценками'!G134:G138)</f>
        <v>0.1592326466065254</v>
      </c>
    </row>
    <row r="32" spans="1:3" s="9" customFormat="1" ht="12.75">
      <c r="A32" s="10" t="s">
        <v>9</v>
      </c>
      <c r="B32" s="7" t="s">
        <v>40</v>
      </c>
      <c r="C32" s="14">
        <f>C33+C34</f>
        <v>4.740301679298558</v>
      </c>
    </row>
    <row r="33" spans="1:3" s="9" customFormat="1" ht="12.75">
      <c r="A33" s="10" t="s">
        <v>41</v>
      </c>
      <c r="B33" s="7" t="s">
        <v>42</v>
      </c>
      <c r="C33" s="14">
        <f>'[1]Перечень с ед.расценками'!H140</f>
        <v>3.11</v>
      </c>
    </row>
    <row r="34" spans="1:3" s="9" customFormat="1" ht="12.75">
      <c r="A34" s="10" t="s">
        <v>43</v>
      </c>
      <c r="B34" s="7" t="s">
        <v>44</v>
      </c>
      <c r="C34" s="14">
        <f>4388.12/12/224.3</f>
        <v>1.6303016792985585</v>
      </c>
    </row>
    <row r="35" spans="1:3" s="9" customFormat="1" ht="25.5">
      <c r="A35" s="10" t="s">
        <v>11</v>
      </c>
      <c r="B35" s="7" t="s">
        <v>45</v>
      </c>
      <c r="C35" s="17">
        <f>'[1]Перечень с ед.расценками'!G143</f>
        <v>0.053348861149703754</v>
      </c>
    </row>
    <row r="36" spans="1:3" s="9" customFormat="1" ht="13.5">
      <c r="A36" s="10"/>
      <c r="B36" s="18" t="s">
        <v>46</v>
      </c>
      <c r="C36" s="19">
        <f>SUM(C29:C32,C35)</f>
        <v>5.611485651195704</v>
      </c>
    </row>
    <row r="37" spans="1:3" ht="13.5">
      <c r="A37" s="20"/>
      <c r="B37" s="18" t="s">
        <v>47</v>
      </c>
      <c r="C37" s="21">
        <f>SUM(C36+C17+C27)</f>
        <v>8.563206333687067</v>
      </c>
    </row>
    <row r="38" spans="1:3" ht="13.5">
      <c r="A38" s="20"/>
      <c r="B38" s="18" t="s">
        <v>48</v>
      </c>
      <c r="C38" s="21">
        <v>6.82</v>
      </c>
    </row>
    <row r="39" spans="1:3" ht="13.5">
      <c r="A39" s="20"/>
      <c r="B39" s="18" t="s">
        <v>49</v>
      </c>
      <c r="C39" s="21">
        <f>C37+C38</f>
        <v>15.383206333687067</v>
      </c>
    </row>
    <row r="40" spans="1:6" ht="12.75">
      <c r="A40" s="2"/>
      <c r="F40" s="2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8:C28"/>
    <mergeCell ref="A2:C2"/>
    <mergeCell ref="A4:C4"/>
    <mergeCell ref="A18:C1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Шавкунова</cp:lastModifiedBy>
  <cp:lastPrinted>2017-07-03T09:15:32Z</cp:lastPrinted>
  <dcterms:created xsi:type="dcterms:W3CDTF">2017-06-29T07:45:01Z</dcterms:created>
  <dcterms:modified xsi:type="dcterms:W3CDTF">2017-08-15T10:00:36Z</dcterms:modified>
  <cp:category/>
  <cp:version/>
  <cp:contentType/>
  <cp:contentStatus/>
</cp:coreProperties>
</file>