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2895" windowWidth="18180" windowHeight="6900"/>
  </bookViews>
  <sheets>
    <sheet name="IV перечень мероприятий" sheetId="1" r:id="rId1"/>
  </sheets>
  <definedNames>
    <definedName name="_xlnm._FilterDatabase" localSheetId="0" hidden="1">'IV перечень мероприятий'!$A$4:$O$239</definedName>
    <definedName name="_xlnm.Print_Titles" localSheetId="0">'IV перечень мероприятий'!$4:$6</definedName>
    <definedName name="_xlnm.Print_Area" localSheetId="0">'IV перечень мероприятий'!$A$1:$O$258</definedName>
  </definedNames>
  <calcPr calcId="125725" fullCalcOnLoad="1"/>
</workbook>
</file>

<file path=xl/calcChain.xml><?xml version="1.0" encoding="utf-8"?>
<calcChain xmlns="http://schemas.openxmlformats.org/spreadsheetml/2006/main">
  <c r="H120" i="1"/>
  <c r="G120"/>
  <c r="E121"/>
  <c r="E120"/>
  <c r="F96"/>
  <c r="G96"/>
  <c r="H96"/>
  <c r="I96"/>
  <c r="J96"/>
  <c r="K96"/>
  <c r="L96"/>
  <c r="M96"/>
  <c r="N96"/>
  <c r="E96"/>
  <c r="F84"/>
  <c r="G84"/>
  <c r="H84"/>
  <c r="I84"/>
  <c r="J84"/>
  <c r="K84"/>
  <c r="L84"/>
  <c r="M84"/>
  <c r="N84"/>
  <c r="E84"/>
  <c r="F72"/>
  <c r="G72"/>
  <c r="H72"/>
  <c r="I72"/>
  <c r="J72"/>
  <c r="K72"/>
  <c r="L72"/>
  <c r="M72"/>
  <c r="N72"/>
  <c r="E72"/>
  <c r="H60"/>
  <c r="I60"/>
  <c r="J60"/>
  <c r="K60"/>
  <c r="L60"/>
  <c r="M60"/>
  <c r="N60"/>
  <c r="G60"/>
  <c r="F60"/>
  <c r="E60"/>
  <c r="K196"/>
  <c r="G196"/>
  <c r="G123"/>
  <c r="G124"/>
  <c r="E124"/>
  <c r="F120"/>
  <c r="I120"/>
  <c r="J120"/>
  <c r="K120"/>
  <c r="L120"/>
  <c r="M120"/>
  <c r="N120"/>
  <c r="E196"/>
  <c r="E242"/>
  <c r="E241"/>
  <c r="F196"/>
  <c r="H196"/>
  <c r="I196"/>
  <c r="J196"/>
  <c r="L196"/>
  <c r="M196"/>
  <c r="N196"/>
  <c r="G171"/>
  <c r="F103"/>
  <c r="F104"/>
  <c r="F105"/>
  <c r="F106"/>
  <c r="F107"/>
  <c r="E103"/>
  <c r="E104"/>
  <c r="E105"/>
  <c r="E106"/>
  <c r="E107"/>
  <c r="F91"/>
  <c r="F92"/>
  <c r="F93"/>
  <c r="F94"/>
  <c r="F95"/>
  <c r="E91"/>
  <c r="E92"/>
  <c r="E93"/>
  <c r="E94"/>
  <c r="E95"/>
  <c r="F67"/>
  <c r="F68"/>
  <c r="F69"/>
  <c r="F70"/>
  <c r="F71"/>
  <c r="F79"/>
  <c r="F80"/>
  <c r="F81"/>
  <c r="F82"/>
  <c r="F83"/>
  <c r="E79"/>
  <c r="E80"/>
  <c r="E81"/>
  <c r="E82"/>
  <c r="E83"/>
  <c r="F241"/>
  <c r="G241"/>
  <c r="H241"/>
  <c r="I241"/>
  <c r="J241"/>
  <c r="K241"/>
  <c r="L241"/>
  <c r="M241"/>
  <c r="N241"/>
  <c r="F242"/>
  <c r="G242"/>
  <c r="H242"/>
  <c r="I242"/>
  <c r="J242"/>
  <c r="K242"/>
  <c r="L242"/>
  <c r="M242"/>
  <c r="N242"/>
  <c r="E243"/>
  <c r="F243"/>
  <c r="G243"/>
  <c r="H243"/>
  <c r="I243"/>
  <c r="J243"/>
  <c r="K243"/>
  <c r="L243"/>
  <c r="M243"/>
  <c r="N243"/>
  <c r="E244"/>
  <c r="F244"/>
  <c r="G244"/>
  <c r="H244"/>
  <c r="I244"/>
  <c r="J244"/>
  <c r="K244"/>
  <c r="L244"/>
  <c r="M244"/>
  <c r="N244"/>
  <c r="E245"/>
  <c r="F245"/>
  <c r="G245"/>
  <c r="H245"/>
  <c r="I245"/>
  <c r="J245"/>
  <c r="K245"/>
  <c r="L245"/>
  <c r="M245"/>
  <c r="N245"/>
  <c r="H172"/>
  <c r="I172"/>
  <c r="J172"/>
  <c r="K172"/>
  <c r="L172"/>
  <c r="M172"/>
  <c r="N172"/>
  <c r="H173"/>
  <c r="I173"/>
  <c r="J173"/>
  <c r="K173"/>
  <c r="L173"/>
  <c r="M173"/>
  <c r="N173"/>
  <c r="H174"/>
  <c r="I174"/>
  <c r="J174"/>
  <c r="K174"/>
  <c r="L174"/>
  <c r="M174"/>
  <c r="N174"/>
  <c r="H175"/>
  <c r="I175"/>
  <c r="J175"/>
  <c r="K175"/>
  <c r="L175"/>
  <c r="M175"/>
  <c r="N175"/>
  <c r="H176"/>
  <c r="I176"/>
  <c r="J176"/>
  <c r="K176"/>
  <c r="L176"/>
  <c r="M176"/>
  <c r="N176"/>
  <c r="H177"/>
  <c r="I177"/>
  <c r="J177"/>
  <c r="K177"/>
  <c r="L177"/>
  <c r="M177"/>
  <c r="N177"/>
  <c r="H178"/>
  <c r="I178"/>
  <c r="J178"/>
  <c r="K178"/>
  <c r="L178"/>
  <c r="M178"/>
  <c r="N178"/>
  <c r="H179"/>
  <c r="I179"/>
  <c r="J179"/>
  <c r="K179"/>
  <c r="L179"/>
  <c r="M179"/>
  <c r="N179"/>
  <c r="H180"/>
  <c r="I180"/>
  <c r="J180"/>
  <c r="K180"/>
  <c r="L180"/>
  <c r="M180"/>
  <c r="N180"/>
  <c r="H181"/>
  <c r="I181"/>
  <c r="J181"/>
  <c r="K181"/>
  <c r="L181"/>
  <c r="M181"/>
  <c r="N181"/>
  <c r="G172"/>
  <c r="G173"/>
  <c r="G174"/>
  <c r="G175"/>
  <c r="G176"/>
  <c r="G177"/>
  <c r="G178"/>
  <c r="G179"/>
  <c r="G180"/>
  <c r="G181"/>
  <c r="H123"/>
  <c r="F123"/>
  <c r="K131"/>
  <c r="K130"/>
  <c r="K129"/>
  <c r="K128"/>
  <c r="K122"/>
  <c r="E122"/>
  <c r="L122"/>
  <c r="M122"/>
  <c r="N122"/>
  <c r="K123"/>
  <c r="L123"/>
  <c r="M123"/>
  <c r="N123"/>
  <c r="K124"/>
  <c r="L124"/>
  <c r="F124"/>
  <c r="M124"/>
  <c r="N124"/>
  <c r="K125"/>
  <c r="E125"/>
  <c r="L125"/>
  <c r="F125"/>
  <c r="M125"/>
  <c r="N125"/>
  <c r="K126"/>
  <c r="E126"/>
  <c r="L126"/>
  <c r="M126"/>
  <c r="N126"/>
  <c r="K127"/>
  <c r="L127"/>
  <c r="M127"/>
  <c r="N127"/>
  <c r="L128"/>
  <c r="F128"/>
  <c r="M128"/>
  <c r="N128"/>
  <c r="L129"/>
  <c r="M129"/>
  <c r="N129"/>
  <c r="L130"/>
  <c r="M130"/>
  <c r="N130"/>
  <c r="L131"/>
  <c r="M131"/>
  <c r="N131"/>
  <c r="J122"/>
  <c r="J123"/>
  <c r="J124"/>
  <c r="J125"/>
  <c r="J126"/>
  <c r="J127"/>
  <c r="J128"/>
  <c r="J129"/>
  <c r="J130"/>
  <c r="J131"/>
  <c r="I122"/>
  <c r="I123"/>
  <c r="I124"/>
  <c r="I125"/>
  <c r="I126"/>
  <c r="I127"/>
  <c r="I128"/>
  <c r="I129"/>
  <c r="I130"/>
  <c r="I131"/>
  <c r="H122"/>
  <c r="H124"/>
  <c r="H125"/>
  <c r="H126"/>
  <c r="H127"/>
  <c r="H128"/>
  <c r="H129"/>
  <c r="H130"/>
  <c r="H131"/>
  <c r="F131"/>
  <c r="G122"/>
  <c r="G125"/>
  <c r="G126"/>
  <c r="G127"/>
  <c r="G128"/>
  <c r="G129"/>
  <c r="G130"/>
  <c r="G131"/>
  <c r="F122"/>
  <c r="F126"/>
  <c r="F127"/>
  <c r="N48"/>
  <c r="N49"/>
  <c r="N50"/>
  <c r="N51"/>
  <c r="N52"/>
  <c r="N53"/>
  <c r="N54"/>
  <c r="N55"/>
  <c r="N56"/>
  <c r="N57"/>
  <c r="M48"/>
  <c r="M49"/>
  <c r="M50"/>
  <c r="M51"/>
  <c r="M52"/>
  <c r="M53"/>
  <c r="M54"/>
  <c r="M55"/>
  <c r="M56"/>
  <c r="M57"/>
  <c r="L48"/>
  <c r="L49"/>
  <c r="L50"/>
  <c r="L51"/>
  <c r="L52"/>
  <c r="L53"/>
  <c r="L54"/>
  <c r="L55"/>
  <c r="L56"/>
  <c r="L57"/>
  <c r="K48"/>
  <c r="K49"/>
  <c r="K50"/>
  <c r="K51"/>
  <c r="K52"/>
  <c r="K53"/>
  <c r="K54"/>
  <c r="K55"/>
  <c r="K56"/>
  <c r="K57"/>
  <c r="J53"/>
  <c r="J54"/>
  <c r="J55"/>
  <c r="J56"/>
  <c r="J57"/>
  <c r="J48"/>
  <c r="J49"/>
  <c r="J50"/>
  <c r="J51"/>
  <c r="J52"/>
  <c r="I48"/>
  <c r="I49"/>
  <c r="I50"/>
  <c r="I51"/>
  <c r="I52"/>
  <c r="I53"/>
  <c r="I54"/>
  <c r="I55"/>
  <c r="I56"/>
  <c r="I57"/>
  <c r="I47"/>
  <c r="H48"/>
  <c r="H49"/>
  <c r="H50"/>
  <c r="H51"/>
  <c r="H52"/>
  <c r="H53"/>
  <c r="H54"/>
  <c r="H55"/>
  <c r="H56"/>
  <c r="H57"/>
  <c r="H47"/>
  <c r="G48"/>
  <c r="G49"/>
  <c r="G50"/>
  <c r="G51"/>
  <c r="G52"/>
  <c r="G53"/>
  <c r="G54"/>
  <c r="G55"/>
  <c r="G56"/>
  <c r="G57"/>
  <c r="G47"/>
  <c r="H46"/>
  <c r="I46"/>
  <c r="G46"/>
  <c r="E49"/>
  <c r="G170"/>
  <c r="F177"/>
  <c r="F173"/>
  <c r="E178"/>
  <c r="E174"/>
  <c r="F176"/>
  <c r="F180"/>
  <c r="F172"/>
  <c r="F181"/>
  <c r="E181"/>
  <c r="E179"/>
  <c r="F178"/>
  <c r="E177"/>
  <c r="E175"/>
  <c r="F174"/>
  <c r="E173"/>
  <c r="E180"/>
  <c r="F179"/>
  <c r="E176"/>
  <c r="F175"/>
  <c r="E172"/>
  <c r="E129"/>
  <c r="F130"/>
  <c r="F129"/>
  <c r="E130"/>
  <c r="E131"/>
  <c r="E128"/>
  <c r="E127"/>
  <c r="F50"/>
  <c r="F54"/>
  <c r="E52"/>
  <c r="E48"/>
  <c r="F49"/>
  <c r="E57"/>
  <c r="F56"/>
  <c r="F52"/>
  <c r="F48"/>
  <c r="E51"/>
  <c r="F51"/>
  <c r="E54"/>
  <c r="E50"/>
  <c r="F57"/>
  <c r="F53"/>
  <c r="E53"/>
  <c r="E55"/>
  <c r="E56"/>
  <c r="F55"/>
  <c r="E123"/>
  <c r="F102"/>
  <c r="E102"/>
  <c r="F90"/>
  <c r="E90"/>
  <c r="F78"/>
  <c r="E78"/>
  <c r="F66"/>
  <c r="F75"/>
  <c r="M47"/>
  <c r="M46"/>
  <c r="J47"/>
  <c r="J46"/>
  <c r="K47"/>
  <c r="K46"/>
  <c r="L47"/>
  <c r="L46"/>
  <c r="F101"/>
  <c r="F98"/>
  <c r="F99"/>
  <c r="F100"/>
  <c r="F97"/>
  <c r="E98"/>
  <c r="E99"/>
  <c r="E100"/>
  <c r="E101"/>
  <c r="E97"/>
  <c r="N47"/>
  <c r="N46"/>
  <c r="F86"/>
  <c r="F87"/>
  <c r="F88"/>
  <c r="F89"/>
  <c r="F85"/>
  <c r="E86"/>
  <c r="E87"/>
  <c r="E88"/>
  <c r="E89"/>
  <c r="E85"/>
  <c r="F76"/>
  <c r="F77"/>
  <c r="F73"/>
  <c r="E75"/>
  <c r="E76"/>
  <c r="E77"/>
  <c r="E73"/>
  <c r="F64"/>
  <c r="F65"/>
  <c r="F61"/>
  <c r="E64"/>
  <c r="E65"/>
  <c r="E61"/>
  <c r="E47"/>
  <c r="E46"/>
  <c r="F47"/>
  <c r="F46"/>
  <c r="M171"/>
  <c r="I171"/>
  <c r="G85"/>
  <c r="H85"/>
  <c r="J171"/>
  <c r="K171"/>
  <c r="L171"/>
  <c r="N171"/>
  <c r="K170"/>
  <c r="I170"/>
  <c r="E171"/>
  <c r="E170"/>
  <c r="L170"/>
  <c r="N170"/>
  <c r="J170"/>
  <c r="M170"/>
  <c r="H171"/>
  <c r="H170"/>
  <c r="G121"/>
  <c r="H121"/>
  <c r="I121"/>
  <c r="J121"/>
  <c r="K121"/>
  <c r="L121"/>
  <c r="M121"/>
  <c r="N121"/>
  <c r="F171"/>
  <c r="F170"/>
  <c r="F121"/>
  <c r="E239"/>
  <c r="K239"/>
  <c r="L238"/>
  <c r="F237"/>
  <c r="F238"/>
  <c r="F240"/>
  <c r="N240"/>
  <c r="E236"/>
  <c r="E240"/>
  <c r="F236"/>
  <c r="N238"/>
  <c r="I236"/>
  <c r="M237"/>
  <c r="L237"/>
  <c r="L239"/>
  <c r="J240"/>
  <c r="L240"/>
  <c r="N237"/>
  <c r="M238"/>
  <c r="K236"/>
  <c r="N235"/>
  <c r="M239"/>
  <c r="K237"/>
  <c r="J236"/>
  <c r="N236"/>
  <c r="F239"/>
  <c r="I237"/>
  <c r="E238"/>
  <c r="I239"/>
  <c r="M236"/>
  <c r="I238"/>
  <c r="I240"/>
  <c r="K238"/>
  <c r="J238"/>
  <c r="E237"/>
  <c r="N239"/>
  <c r="J239"/>
  <c r="K240"/>
  <c r="J237"/>
  <c r="L236"/>
  <c r="M240"/>
  <c r="H237"/>
  <c r="H240"/>
  <c r="J235"/>
  <c r="H238"/>
  <c r="G240"/>
  <c r="G238"/>
  <c r="G239"/>
  <c r="H239"/>
  <c r="H236"/>
  <c r="I235"/>
  <c r="G236"/>
  <c r="L235"/>
  <c r="G237"/>
  <c r="K235"/>
  <c r="H235"/>
  <c r="F235"/>
  <c r="F234"/>
  <c r="G235"/>
  <c r="E235"/>
  <c r="E234"/>
  <c r="M235"/>
  <c r="M234"/>
  <c r="H234"/>
  <c r="I234"/>
  <c r="G234"/>
  <c r="J234"/>
  <c r="N234"/>
  <c r="L234"/>
  <c r="K234"/>
  <c r="E197"/>
  <c r="M256"/>
  <c r="N256"/>
  <c r="K256"/>
  <c r="J253"/>
  <c r="L254"/>
  <c r="M257"/>
  <c r="K255"/>
  <c r="L255"/>
  <c r="L253"/>
  <c r="I253"/>
  <c r="K254"/>
  <c r="I254"/>
  <c r="J254"/>
  <c r="N255"/>
  <c r="K257"/>
  <c r="J249"/>
  <c r="G255"/>
  <c r="I249"/>
  <c r="L248"/>
  <c r="E199"/>
  <c r="F204"/>
  <c r="L250"/>
  <c r="G254"/>
  <c r="N249"/>
  <c r="I251"/>
  <c r="F198"/>
  <c r="F202"/>
  <c r="F203"/>
  <c r="F197"/>
  <c r="N248"/>
  <c r="K249"/>
  <c r="M252"/>
  <c r="L249"/>
  <c r="L252"/>
  <c r="K251"/>
  <c r="F205"/>
  <c r="M249"/>
  <c r="F199"/>
  <c r="M251"/>
  <c r="I250"/>
  <c r="E201"/>
  <c r="G247"/>
  <c r="I255"/>
  <c r="I205"/>
  <c r="M206"/>
  <c r="M254"/>
  <c r="N254"/>
  <c r="N204"/>
  <c r="K206"/>
  <c r="I257"/>
  <c r="I207"/>
  <c r="G256"/>
  <c r="L256"/>
  <c r="L206"/>
  <c r="L204"/>
  <c r="L257"/>
  <c r="J257"/>
  <c r="J207"/>
  <c r="K205"/>
  <c r="N253"/>
  <c r="K253"/>
  <c r="K203"/>
  <c r="L203"/>
  <c r="J255"/>
  <c r="N257"/>
  <c r="N207"/>
  <c r="G253"/>
  <c r="I256"/>
  <c r="I206"/>
  <c r="I204"/>
  <c r="J256"/>
  <c r="M255"/>
  <c r="M205"/>
  <c r="N205"/>
  <c r="M253"/>
  <c r="H254"/>
  <c r="J202"/>
  <c r="J252"/>
  <c r="J199"/>
  <c r="I248"/>
  <c r="E205"/>
  <c r="E206"/>
  <c r="L201"/>
  <c r="L251"/>
  <c r="L198"/>
  <c r="N251"/>
  <c r="N200"/>
  <c r="N250"/>
  <c r="N199"/>
  <c r="K250"/>
  <c r="N252"/>
  <c r="J201"/>
  <c r="J251"/>
  <c r="E200"/>
  <c r="E203"/>
  <c r="J247"/>
  <c r="J198"/>
  <c r="J248"/>
  <c r="E198"/>
  <c r="M198"/>
  <c r="M248"/>
  <c r="L199"/>
  <c r="K248"/>
  <c r="M200"/>
  <c r="M250"/>
  <c r="K201"/>
  <c r="I252"/>
  <c r="M199"/>
  <c r="K202"/>
  <c r="K252"/>
  <c r="M201"/>
  <c r="J250"/>
  <c r="H257"/>
  <c r="G257"/>
  <c r="G250"/>
  <c r="L247"/>
  <c r="G248"/>
  <c r="H250"/>
  <c r="M204"/>
  <c r="H255"/>
  <c r="L207"/>
  <c r="N203"/>
  <c r="J205"/>
  <c r="H256"/>
  <c r="J206"/>
  <c r="M203"/>
  <c r="H253"/>
  <c r="F207"/>
  <c r="H206"/>
  <c r="F206"/>
  <c r="I198"/>
  <c r="H204"/>
  <c r="N201"/>
  <c r="K200"/>
  <c r="H203"/>
  <c r="F201"/>
  <c r="N202"/>
  <c r="J197"/>
  <c r="M197"/>
  <c r="M247"/>
  <c r="K198"/>
  <c r="H205"/>
  <c r="I202"/>
  <c r="F200"/>
  <c r="E207"/>
  <c r="J200"/>
  <c r="H207"/>
  <c r="G207"/>
  <c r="G200"/>
  <c r="L197"/>
  <c r="G198"/>
  <c r="H200"/>
  <c r="H197"/>
  <c r="H247"/>
  <c r="H199"/>
  <c r="H249"/>
  <c r="H198"/>
  <c r="H248"/>
  <c r="F248"/>
  <c r="N197"/>
  <c r="N247"/>
  <c r="H201"/>
  <c r="H251"/>
  <c r="K197"/>
  <c r="K247"/>
  <c r="I197"/>
  <c r="I247"/>
  <c r="G201"/>
  <c r="G251"/>
  <c r="G252"/>
  <c r="G197"/>
  <c r="G199"/>
  <c r="G249"/>
  <c r="H202"/>
  <c r="H252"/>
  <c r="N206"/>
  <c r="J203"/>
  <c r="M207"/>
  <c r="L205"/>
  <c r="I203"/>
  <c r="K204"/>
  <c r="J204"/>
  <c r="K207"/>
  <c r="G205"/>
  <c r="G206"/>
  <c r="I199"/>
  <c r="L200"/>
  <c r="G204"/>
  <c r="E204"/>
  <c r="I201"/>
  <c r="N198"/>
  <c r="G203"/>
  <c r="K199"/>
  <c r="M202"/>
  <c r="L202"/>
  <c r="G202"/>
  <c r="E202"/>
  <c r="I200"/>
  <c r="F249"/>
  <c r="E249"/>
  <c r="K246"/>
  <c r="M246"/>
  <c r="F255"/>
  <c r="F250"/>
  <c r="F257"/>
  <c r="E252"/>
  <c r="F251"/>
  <c r="F253"/>
  <c r="E248"/>
  <c r="F256"/>
  <c r="I246"/>
  <c r="E250"/>
  <c r="E257"/>
  <c r="E254"/>
  <c r="G246"/>
  <c r="E253"/>
  <c r="E251"/>
  <c r="F252"/>
  <c r="H246"/>
  <c r="L246"/>
  <c r="J246"/>
  <c r="F254"/>
  <c r="E255"/>
  <c r="E256"/>
  <c r="N246"/>
  <c r="F247"/>
  <c r="E247"/>
  <c r="E246"/>
  <c r="F246"/>
</calcChain>
</file>

<file path=xl/sharedStrings.xml><?xml version="1.0" encoding="utf-8"?>
<sst xmlns="http://schemas.openxmlformats.org/spreadsheetml/2006/main" count="337" uniqueCount="86">
  <si>
    <t>№ п/п</t>
  </si>
  <si>
    <t>Сроки исполнения</t>
  </si>
  <si>
    <t>Объем финансирования (тыс. руб.)</t>
  </si>
  <si>
    <t>В том числе за счет средств</t>
  </si>
  <si>
    <t>федерального бюджета</t>
  </si>
  <si>
    <t>ответственный исполнитель, соисполнители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</si>
  <si>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</si>
  <si>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</si>
  <si>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</si>
  <si>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</si>
  <si>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</si>
  <si>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</si>
  <si>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</si>
  <si>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</si>
  <si>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</si>
  <si>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1.1</t>
  </si>
  <si>
    <t>1.2</t>
  </si>
  <si>
    <t>1</t>
  </si>
  <si>
    <t xml:space="preserve">
</t>
  </si>
  <si>
    <t>Цель программы: «Содержание и развитие инженерной инфраструктуры»</t>
  </si>
  <si>
    <t>всего</t>
  </si>
  <si>
    <t>1.3</t>
  </si>
  <si>
    <t>1.4</t>
  </si>
  <si>
    <t>1.5</t>
  </si>
  <si>
    <t>Задача 4 программы: «Повышение уровня газификации территории муниципального образования «Город Томск»</t>
  </si>
  <si>
    <t>Задача 3 программы: «Модернизация и развитие инженерной инфраструктуры»</t>
  </si>
  <si>
    <t>ИТОГО по программе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</si>
  <si>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</si>
  <si>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</si>
  <si>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Итого по задаче 1</t>
  </si>
  <si>
    <t>2</t>
  </si>
  <si>
    <t>3</t>
  </si>
  <si>
    <t>Департамент городского хозяйства администрации Города Томска</t>
  </si>
  <si>
    <t>4</t>
  </si>
  <si>
    <t>Итого по задаче 2</t>
  </si>
  <si>
    <t>Департамент капитального строительства администрации Города Томска</t>
  </si>
  <si>
    <t>Итого по задаче 3</t>
  </si>
  <si>
    <t>Итого по задаче 4</t>
  </si>
  <si>
    <t>Итого по задаче 5</t>
  </si>
  <si>
    <t>Задача 1 программы: «Обеспечение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вод»</t>
  </si>
  <si>
    <r>
      <rPr>
        <b/>
        <sz val="10"/>
        <rFont val="Times New Roman"/>
        <family val="1"/>
        <charset val="204"/>
      </rPr>
      <t xml:space="preserve">Мероприятие 1.1 </t>
    </r>
    <r>
      <rPr>
        <sz val="10"/>
        <rFont val="Times New Roman"/>
        <family val="1"/>
        <charset val="204"/>
      </rPr>
      <t>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  </r>
  </si>
  <si>
    <r>
      <rPr>
        <b/>
        <sz val="10"/>
        <rFont val="Times New Roman"/>
        <family val="1"/>
        <charset val="204"/>
      </rPr>
      <t>Мероприятие 1.2</t>
    </r>
    <r>
      <rPr>
        <sz val="10"/>
        <rFont val="Times New Roman"/>
        <family val="1"/>
        <charset val="204"/>
      </rPr>
      <t xml:space="preserve"> Организация отведения поверхностных вод с улично-дорожной сети</t>
    </r>
  </si>
  <si>
    <r>
      <t xml:space="preserve">Мероприятие 2.1 </t>
    </r>
    <r>
      <rPr>
        <sz val="10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</si>
  <si>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r>
      <rPr>
        <b/>
        <sz val="10"/>
        <rFont val="Times New Roman"/>
        <family val="1"/>
        <charset val="204"/>
      </rPr>
      <t>Мероприятие 2.2</t>
    </r>
    <r>
      <rPr>
        <sz val="10"/>
        <rFont val="Times New Roman"/>
        <family val="1"/>
        <charset val="204"/>
      </rPr>
      <t xml:space="preserve"> 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</t>
    </r>
  </si>
  <si>
    <r>
      <rPr>
        <b/>
        <sz val="10"/>
        <rFont val="Times New Roman"/>
        <family val="1"/>
        <charset val="204"/>
      </rPr>
      <t xml:space="preserve">Мероприятие 2.3 </t>
    </r>
    <r>
      <rPr>
        <sz val="10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</t>
    </r>
  </si>
  <si>
    <r>
      <rPr>
        <b/>
        <sz val="10"/>
        <rFont val="Times New Roman"/>
        <family val="1"/>
        <charset val="204"/>
      </rPr>
      <t xml:space="preserve">Мероприятие 2.4 </t>
    </r>
    <r>
      <rPr>
        <sz val="10"/>
        <rFont val="Times New Roman"/>
        <family val="1"/>
        <charset val="204"/>
      </rPr>
      <t>Обеспечение эффективного функционирования компьютерной сети</t>
    </r>
  </si>
  <si>
    <r>
      <rPr>
        <b/>
        <sz val="10"/>
        <rFont val="Times New Roman"/>
        <family val="1"/>
        <charset val="204"/>
      </rPr>
      <t xml:space="preserve">Мероприятие  3.1 </t>
    </r>
    <r>
      <rPr>
        <sz val="10"/>
        <rFont val="Times New Roman"/>
        <family val="1"/>
        <charset val="204"/>
      </rPr>
      <t xml:space="preserve">
Обеспечение населения питьевой водой нормативного качества, организация централизованного водоотведения и очистки сточных вод
</t>
    </r>
  </si>
  <si>
    <r>
      <rPr>
        <b/>
        <sz val="10"/>
        <rFont val="Times New Roman"/>
        <family val="1"/>
        <charset val="204"/>
      </rPr>
      <t>Мероприятие 3.2</t>
    </r>
    <r>
      <rPr>
        <sz val="10"/>
        <rFont val="Times New Roman"/>
        <family val="1"/>
        <charset val="204"/>
      </rPr>
      <t xml:space="preserve">  Обеспечение  населения надёжным теплоснабжением</t>
    </r>
  </si>
  <si>
    <r>
      <rPr>
        <b/>
        <sz val="10"/>
        <rFont val="Times New Roman"/>
        <family val="1"/>
        <charset val="204"/>
      </rPr>
      <t>Мероприятие 3.3</t>
    </r>
    <r>
      <rPr>
        <sz val="10"/>
        <rFont val="Times New Roman"/>
        <family val="1"/>
        <charset val="204"/>
      </rPr>
      <t xml:space="preserve"> Обеспечение  населения надёжным электроснабжением</t>
    </r>
  </si>
  <si>
    <r>
      <rPr>
        <b/>
        <sz val="10"/>
        <rFont val="Times New Roman"/>
        <family val="1"/>
        <charset val="204"/>
      </rPr>
      <t xml:space="preserve">Мероприятие 5.1 </t>
    </r>
    <r>
      <rPr>
        <sz val="10"/>
        <rFont val="Times New Roman"/>
        <family val="1"/>
        <charset val="204"/>
      </rPr>
      <t xml:space="preserve">
Строительство сооружений инженерной защиты муниципального образования «Город Томск»
</t>
    </r>
  </si>
  <si>
    <r>
      <rPr>
        <b/>
        <sz val="10"/>
        <rFont val="Times New Roman"/>
        <family val="1"/>
        <charset val="204"/>
      </rPr>
      <t>Мероприятие 5.2</t>
    </r>
    <r>
      <rPr>
        <sz val="10"/>
        <rFont val="Times New Roman"/>
        <family val="1"/>
        <charset val="204"/>
      </rPr>
      <t xml:space="preserve">
повышение эксплуатационной надежности объектов инженерной защиты (гидротехнических сооружений) муниципального образования «Город Томск» путем их приведения к безопасному техническому  состоянию
</t>
    </r>
  </si>
  <si>
    <t>наименование целей, задач, мероприятий программы</t>
  </si>
  <si>
    <t>местного бюджета</t>
  </si>
  <si>
    <t>областного бюджета</t>
  </si>
  <si>
    <t>Задача 2 программы: "Обеспечение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хозяйства"</t>
  </si>
  <si>
    <t>Задача 5 программы: «Обеспечение защищенности населения и объектов экономики от негативного воздействия поверхностных вод»</t>
  </si>
  <si>
    <r>
      <rPr>
        <b/>
        <sz val="10"/>
        <rFont val="Times New Roman"/>
        <family val="1"/>
        <charset val="204"/>
      </rPr>
      <t xml:space="preserve">Мероприятие  4.1 </t>
    </r>
    <r>
      <rPr>
        <sz val="10"/>
        <rFont val="Times New Roman"/>
        <family val="1"/>
        <charset val="204"/>
      </rPr>
      <t xml:space="preserve">Увеличение протяженности газопроводов на территории муниципального образования «Город Томск»       </t>
    </r>
  </si>
  <si>
    <t>Управление дорожной деятельности, транспорта и благоустройства администрации Города  Томска</t>
  </si>
  <si>
    <t>Департамент капитального строительства администрации Города Томска, Департамент городского хозяйства администрации Города Томска</t>
  </si>
  <si>
    <t>Департамент капитального строительства администрации Города Томска, Департамент управления муниципальной собственностью</t>
  </si>
  <si>
    <t>Департамент городского хозяйства администрации Города Томска 
(МКУ "ИЗС")</t>
  </si>
  <si>
    <t>план</t>
  </si>
  <si>
    <r>
      <rPr>
        <b/>
        <sz val="10"/>
        <rFont val="Times New Roman"/>
        <family val="1"/>
        <charset val="204"/>
      </rPr>
      <t>Мероприятие 1.3</t>
    </r>
    <r>
      <rPr>
        <sz val="10"/>
        <rFont val="Times New Roman"/>
        <family val="1"/>
        <charset val="204"/>
      </rPr>
      <t xml:space="preserve"> Содержание, инвентаризация и паспортизация объектов инженерной инфраструктуры</t>
    </r>
  </si>
  <si>
    <t>Код бюджетной классификации (КЦСР, КВР)</t>
  </si>
  <si>
    <t>0810120400/244</t>
  </si>
  <si>
    <t>0810120400/244
0810199990/852</t>
  </si>
  <si>
    <t>0810120400/244
0810120530/243</t>
  </si>
  <si>
    <t>0830140010/414
0830120410/243</t>
  </si>
  <si>
    <t>0830140010/414
0830140010/412</t>
  </si>
  <si>
    <t>084014И000/414
0840140010/414
0840110099/244</t>
  </si>
  <si>
    <t>0850140010/414
0850100099/414</t>
  </si>
  <si>
    <t>5</t>
  </si>
  <si>
    <r>
      <rPr>
        <b/>
        <sz val="10"/>
        <rFont val="Times New Roman"/>
        <family val="1"/>
        <charset val="204"/>
      </rPr>
      <t>Мероприятие 2.5</t>
    </r>
    <r>
      <rPr>
        <sz val="10"/>
        <rFont val="Times New Roman"/>
        <family val="1"/>
        <charset val="204"/>
      </rPr>
      <t xml:space="preserve">
Капитальный ремонт кровли нежилого административного здания, расположенного по адресу: г. Томск, Московский тракт, 19/1</t>
    </r>
  </si>
  <si>
    <t>2020 год</t>
  </si>
  <si>
    <t>2021 год</t>
  </si>
  <si>
    <t>2022 год</t>
  </si>
  <si>
    <t>2023 год</t>
  </si>
  <si>
    <t>2024 год</t>
  </si>
  <si>
    <t>2025 год</t>
  </si>
  <si>
    <t xml:space="preserve">Приложение 2  к программе «Развитие инженерной инфраструктуры для обеспечения населения коммунальными услугами на 2015-2025 годы»
</t>
  </si>
  <si>
    <t xml:space="preserve">Перечень мероприятий и ресурсное обеспечение муниципальной программы «Развитие инженерной инфраструктуры для обеспечения населения коммунальными услугами на 2015-2025 годы»
 </t>
  </si>
  <si>
    <t>"Содержание инженерной инфраструктуры на 2015-2020 годы"</t>
  </si>
  <si>
    <t>"Организация и обеспечение эффективного исполнения функций на 2015-2025 годы"</t>
  </si>
  <si>
    <t>"Развитие инженерной инфраструктуры на 2015-2025 годы"</t>
  </si>
  <si>
    <t>"Газификация Томска на 2015-2025 годы"</t>
  </si>
  <si>
    <t>"Инженерная защита территорий на 2015-2020 годы"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</si>
</sst>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49" fontId="1" fillId="0" borderId="4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4" fontId="3" fillId="0" borderId="0" xfId="0" applyNumberFormat="1" applyFont="1" applyFill="1"/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0" xfId="0" applyFont="1" applyFill="1"/>
    <xf numFmtId="4" fontId="3" fillId="2" borderId="0" xfId="0" applyNumberFormat="1" applyFont="1" applyFill="1" applyBorder="1"/>
    <xf numFmtId="49" fontId="2" fillId="0" borderId="7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/>
    <xf numFmtId="0" fontId="1" fillId="0" borderId="4" xfId="0" applyFont="1" applyFill="1" applyBorder="1" applyAlignment="1">
      <alignment horizont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vertical="top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/>
    <xf numFmtId="0" fontId="2" fillId="0" borderId="3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top" wrapText="1"/>
    </xf>
    <xf numFmtId="165" fontId="2" fillId="0" borderId="4" xfId="0" applyNumberFormat="1" applyFont="1" applyFill="1" applyBorder="1" applyAlignment="1">
      <alignment horizontal="center" wrapText="1"/>
    </xf>
    <xf numFmtId="0" fontId="0" fillId="0" borderId="7" xfId="0" applyFill="1" applyBorder="1"/>
    <xf numFmtId="0" fontId="0" fillId="0" borderId="3" xfId="0" applyFill="1" applyBorder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62"/>
  <sheetViews>
    <sheetView tabSelected="1" view="pageBreakPreview" zoomScale="80" zoomScaleNormal="100" zoomScaleSheetLayoutView="80" workbookViewId="0">
      <pane ySplit="6" topLeftCell="A7" activePane="bottomLeft" state="frozen"/>
      <selection activeCell="B1" sqref="B1"/>
      <selection pane="bottomLeft" activeCell="L43" sqref="L43"/>
    </sheetView>
  </sheetViews>
  <sheetFormatPr defaultRowHeight="15"/>
  <cols>
    <col min="1" max="1" width="6" style="14" customWidth="1"/>
    <col min="2" max="3" width="19.140625" style="14" customWidth="1"/>
    <col min="4" max="4" width="11.7109375" style="14" customWidth="1"/>
    <col min="5" max="5" width="16" style="14" customWidth="1"/>
    <col min="6" max="6" width="11.42578125" style="14" customWidth="1"/>
    <col min="7" max="7" width="13.28515625" style="14" customWidth="1"/>
    <col min="8" max="8" width="12.28515625" style="14" customWidth="1"/>
    <col min="9" max="9" width="13.140625" style="14" customWidth="1"/>
    <col min="10" max="10" width="11" style="14" customWidth="1"/>
    <col min="11" max="11" width="12.7109375" style="14" customWidth="1"/>
    <col min="12" max="12" width="11.85546875" style="14" customWidth="1"/>
    <col min="13" max="13" width="11" style="14" customWidth="1"/>
    <col min="14" max="14" width="5.85546875" style="14" customWidth="1"/>
    <col min="15" max="15" width="15.5703125" style="14" customWidth="1"/>
    <col min="16" max="16" width="10" style="7" bestFit="1" customWidth="1"/>
    <col min="17" max="17" width="9.140625" style="7"/>
    <col min="18" max="18" width="13" style="7" customWidth="1"/>
    <col min="19" max="71" width="9.140625" style="7"/>
    <col min="72" max="16384" width="9.140625" style="14"/>
  </cols>
  <sheetData>
    <row r="1" spans="1:72" ht="55.5" customHeight="1">
      <c r="K1" s="105" t="s">
        <v>79</v>
      </c>
      <c r="L1" s="105"/>
      <c r="M1" s="105"/>
      <c r="N1" s="105"/>
      <c r="O1" s="105"/>
    </row>
    <row r="2" spans="1:72" ht="51.75" customHeight="1">
      <c r="A2" s="15"/>
      <c r="B2" s="16" t="s">
        <v>18</v>
      </c>
      <c r="C2" s="16"/>
      <c r="D2" s="106" t="s">
        <v>80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6"/>
      <c r="P2" s="17"/>
    </row>
    <row r="3" spans="1:72" ht="15.75">
      <c r="A3" s="1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5"/>
    </row>
    <row r="4" spans="1:72">
      <c r="A4" s="90" t="s">
        <v>0</v>
      </c>
      <c r="B4" s="90" t="s">
        <v>51</v>
      </c>
      <c r="C4" s="71" t="s">
        <v>63</v>
      </c>
      <c r="D4" s="90" t="s">
        <v>1</v>
      </c>
      <c r="E4" s="90" t="s">
        <v>2</v>
      </c>
      <c r="F4" s="90"/>
      <c r="G4" s="90" t="s">
        <v>3</v>
      </c>
      <c r="H4" s="90"/>
      <c r="I4" s="90"/>
      <c r="J4" s="90"/>
      <c r="K4" s="90"/>
      <c r="L4" s="90"/>
      <c r="M4" s="90"/>
      <c r="N4" s="90"/>
      <c r="O4" s="90" t="s">
        <v>5</v>
      </c>
    </row>
    <row r="5" spans="1:72">
      <c r="A5" s="90"/>
      <c r="B5" s="90"/>
      <c r="C5" s="72"/>
      <c r="D5" s="90"/>
      <c r="E5" s="90"/>
      <c r="F5" s="90"/>
      <c r="G5" s="90" t="s">
        <v>52</v>
      </c>
      <c r="H5" s="90"/>
      <c r="I5" s="90" t="s">
        <v>4</v>
      </c>
      <c r="J5" s="90"/>
      <c r="K5" s="90" t="s">
        <v>53</v>
      </c>
      <c r="L5" s="90"/>
      <c r="M5" s="90" t="s">
        <v>12</v>
      </c>
      <c r="N5" s="90"/>
      <c r="O5" s="90"/>
    </row>
    <row r="6" spans="1:72">
      <c r="A6" s="90"/>
      <c r="B6" s="90"/>
      <c r="C6" s="73"/>
      <c r="D6" s="90"/>
      <c r="E6" s="22" t="s">
        <v>28</v>
      </c>
      <c r="F6" s="22" t="s">
        <v>14</v>
      </c>
      <c r="G6" s="22" t="s">
        <v>13</v>
      </c>
      <c r="H6" s="22" t="s">
        <v>14</v>
      </c>
      <c r="I6" s="22" t="s">
        <v>13</v>
      </c>
      <c r="J6" s="22" t="s">
        <v>14</v>
      </c>
      <c r="K6" s="22" t="s">
        <v>13</v>
      </c>
      <c r="L6" s="22" t="s">
        <v>14</v>
      </c>
      <c r="M6" s="22" t="s">
        <v>13</v>
      </c>
      <c r="N6" s="22" t="s">
        <v>61</v>
      </c>
      <c r="O6" s="90"/>
    </row>
    <row r="7" spans="1:72" ht="18" customHeight="1">
      <c r="A7" s="21" t="s">
        <v>17</v>
      </c>
      <c r="B7" s="99" t="s">
        <v>19</v>
      </c>
      <c r="C7" s="99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1:72" ht="41.25" customHeight="1">
      <c r="A8" s="20" t="s">
        <v>15</v>
      </c>
      <c r="B8" s="102" t="s">
        <v>39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4"/>
    </row>
    <row r="9" spans="1:72" s="8" customFormat="1" ht="12.75">
      <c r="B9" s="95" t="s">
        <v>81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7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11"/>
    </row>
    <row r="10" spans="1:72" s="9" customFormat="1" ht="12.75" customHeight="1">
      <c r="A10" s="77" t="s">
        <v>17</v>
      </c>
      <c r="B10" s="74" t="s">
        <v>40</v>
      </c>
      <c r="C10" s="27"/>
      <c r="D10" s="2" t="s">
        <v>20</v>
      </c>
      <c r="E10" s="33">
        <v>461510.19999999995</v>
      </c>
      <c r="F10" s="33">
        <v>113480.29999999999</v>
      </c>
      <c r="G10" s="33">
        <v>458510.19999999995</v>
      </c>
      <c r="H10" s="33">
        <v>110480.29999999999</v>
      </c>
      <c r="I10" s="33">
        <v>0</v>
      </c>
      <c r="J10" s="33">
        <v>0</v>
      </c>
      <c r="K10" s="33">
        <v>3000</v>
      </c>
      <c r="L10" s="33">
        <v>3000</v>
      </c>
      <c r="M10" s="33">
        <v>0</v>
      </c>
      <c r="N10" s="33">
        <v>0</v>
      </c>
      <c r="O10" s="71" t="s">
        <v>60</v>
      </c>
      <c r="P10" s="1"/>
    </row>
    <row r="11" spans="1:72" s="9" customFormat="1" ht="12.75">
      <c r="A11" s="78"/>
      <c r="B11" s="75"/>
      <c r="C11" s="28"/>
      <c r="D11" s="3" t="s">
        <v>7</v>
      </c>
      <c r="E11" s="34">
        <v>65034.9</v>
      </c>
      <c r="F11" s="34">
        <v>12276.3</v>
      </c>
      <c r="G11" s="34">
        <v>62034.9</v>
      </c>
      <c r="H11" s="34">
        <v>9276.2999999999993</v>
      </c>
      <c r="I11" s="34">
        <v>0</v>
      </c>
      <c r="J11" s="34">
        <v>0</v>
      </c>
      <c r="K11" s="34">
        <v>3000</v>
      </c>
      <c r="L11" s="34">
        <v>3000</v>
      </c>
      <c r="M11" s="34">
        <v>0</v>
      </c>
      <c r="N11" s="34">
        <v>0</v>
      </c>
      <c r="O11" s="72"/>
      <c r="P11" s="1"/>
    </row>
    <row r="12" spans="1:72" s="9" customFormat="1" ht="25.5">
      <c r="A12" s="78"/>
      <c r="B12" s="75"/>
      <c r="C12" s="28" t="s">
        <v>65</v>
      </c>
      <c r="D12" s="3" t="s">
        <v>8</v>
      </c>
      <c r="E12" s="34">
        <v>72071.100000000006</v>
      </c>
      <c r="F12" s="34">
        <v>26383.899999999994</v>
      </c>
      <c r="G12" s="34">
        <v>72071.100000000006</v>
      </c>
      <c r="H12" s="34">
        <v>26383.899999999994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72"/>
      <c r="P12" s="1"/>
    </row>
    <row r="13" spans="1:72" s="9" customFormat="1" ht="12.75">
      <c r="A13" s="78"/>
      <c r="B13" s="75"/>
      <c r="C13" s="28"/>
      <c r="D13" s="3" t="s">
        <v>9</v>
      </c>
      <c r="E13" s="34">
        <v>77253.300000000017</v>
      </c>
      <c r="F13" s="34">
        <v>21935.1</v>
      </c>
      <c r="G13" s="34">
        <v>77253.300000000017</v>
      </c>
      <c r="H13" s="34">
        <v>21935.1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72"/>
      <c r="P13" s="1"/>
    </row>
    <row r="14" spans="1:72" s="9" customFormat="1" ht="12.75">
      <c r="A14" s="78"/>
      <c r="B14" s="75"/>
      <c r="C14" s="28"/>
      <c r="D14" s="3" t="s">
        <v>10</v>
      </c>
      <c r="E14" s="34">
        <v>79211.600000000006</v>
      </c>
      <c r="F14" s="34">
        <v>26442.5</v>
      </c>
      <c r="G14" s="34">
        <v>79211.600000000006</v>
      </c>
      <c r="H14" s="34">
        <v>26442.5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72"/>
      <c r="P14" s="1"/>
    </row>
    <row r="15" spans="1:72" s="9" customFormat="1" ht="12.75">
      <c r="A15" s="78"/>
      <c r="B15" s="75"/>
      <c r="C15" s="26"/>
      <c r="D15" s="3" t="s">
        <v>11</v>
      </c>
      <c r="E15" s="34">
        <v>82787.199999999983</v>
      </c>
      <c r="F15" s="34">
        <v>26442.5</v>
      </c>
      <c r="G15" s="34">
        <v>82787.199999999983</v>
      </c>
      <c r="H15" s="34">
        <v>26442.5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72"/>
      <c r="P15" s="1"/>
    </row>
    <row r="16" spans="1:72" s="9" customFormat="1" ht="12.75">
      <c r="A16" s="78"/>
      <c r="B16" s="75"/>
      <c r="C16" s="28"/>
      <c r="D16" s="3" t="s">
        <v>73</v>
      </c>
      <c r="E16" s="34">
        <v>85152.1</v>
      </c>
      <c r="F16" s="34">
        <v>0</v>
      </c>
      <c r="G16" s="34">
        <v>85152.1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72"/>
      <c r="P16" s="1"/>
    </row>
    <row r="17" spans="1:16" s="9" customFormat="1" ht="12.75">
      <c r="A17" s="78"/>
      <c r="B17" s="75"/>
      <c r="C17" s="28"/>
      <c r="D17" s="3" t="s">
        <v>74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72"/>
      <c r="P17" s="1"/>
    </row>
    <row r="18" spans="1:16" s="9" customFormat="1" ht="12.75">
      <c r="A18" s="78"/>
      <c r="B18" s="75"/>
      <c r="C18" s="28"/>
      <c r="D18" s="3" t="s">
        <v>75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72"/>
      <c r="P18" s="1"/>
    </row>
    <row r="19" spans="1:16" s="9" customFormat="1" ht="12.75">
      <c r="A19" s="78"/>
      <c r="B19" s="75"/>
      <c r="C19" s="28"/>
      <c r="D19" s="3" t="s">
        <v>76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72"/>
      <c r="P19" s="1"/>
    </row>
    <row r="20" spans="1:16" s="9" customFormat="1" ht="12.75">
      <c r="A20" s="78"/>
      <c r="B20" s="75"/>
      <c r="C20" s="28"/>
      <c r="D20" s="3" t="s">
        <v>77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72"/>
      <c r="P20" s="1"/>
    </row>
    <row r="21" spans="1:16" s="9" customFormat="1" ht="12.75">
      <c r="A21" s="79"/>
      <c r="B21" s="76"/>
      <c r="C21" s="28"/>
      <c r="D21" s="3" t="s">
        <v>78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73"/>
      <c r="P21" s="1"/>
    </row>
    <row r="22" spans="1:16" s="9" customFormat="1" ht="12.75" customHeight="1">
      <c r="A22" s="77" t="s">
        <v>30</v>
      </c>
      <c r="B22" s="74" t="s">
        <v>41</v>
      </c>
      <c r="C22" s="27"/>
      <c r="D22" s="2" t="s">
        <v>20</v>
      </c>
      <c r="E22" s="33">
        <v>312184.90000000002</v>
      </c>
      <c r="F22" s="33">
        <v>113786.29999999999</v>
      </c>
      <c r="G22" s="33">
        <v>312184.90000000002</v>
      </c>
      <c r="H22" s="33">
        <v>113786.29999999999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71" t="s">
        <v>57</v>
      </c>
      <c r="P22" s="1"/>
    </row>
    <row r="23" spans="1:16" s="9" customFormat="1" ht="12.75">
      <c r="A23" s="78"/>
      <c r="B23" s="75"/>
      <c r="C23" s="28"/>
      <c r="D23" s="4" t="s">
        <v>7</v>
      </c>
      <c r="E23" s="35">
        <v>42087.100000000006</v>
      </c>
      <c r="F23" s="35">
        <v>24641.3</v>
      </c>
      <c r="G23" s="36">
        <v>42087.100000000006</v>
      </c>
      <c r="H23" s="35">
        <v>24641.3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7">
        <v>0</v>
      </c>
      <c r="O23" s="72"/>
      <c r="P23" s="1"/>
    </row>
    <row r="24" spans="1:16" s="9" customFormat="1" ht="12.75">
      <c r="A24" s="78"/>
      <c r="B24" s="75"/>
      <c r="C24" s="28" t="s">
        <v>64</v>
      </c>
      <c r="D24" s="4" t="s">
        <v>8</v>
      </c>
      <c r="E24" s="35">
        <v>45660.5</v>
      </c>
      <c r="F24" s="35">
        <v>24754.799999999999</v>
      </c>
      <c r="G24" s="36">
        <v>45660.5</v>
      </c>
      <c r="H24" s="35">
        <v>24754.799999999999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7">
        <v>0</v>
      </c>
      <c r="O24" s="72"/>
      <c r="P24" s="1"/>
    </row>
    <row r="25" spans="1:16" s="9" customFormat="1" ht="12.75">
      <c r="A25" s="78"/>
      <c r="B25" s="75"/>
      <c r="C25" s="28"/>
      <c r="D25" s="4" t="s">
        <v>9</v>
      </c>
      <c r="E25" s="35">
        <v>49565.1</v>
      </c>
      <c r="F25" s="35">
        <v>21251</v>
      </c>
      <c r="G25" s="36">
        <v>49565.1</v>
      </c>
      <c r="H25" s="35">
        <v>21251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7">
        <v>0</v>
      </c>
      <c r="O25" s="72"/>
      <c r="P25" s="1"/>
    </row>
    <row r="26" spans="1:16" s="9" customFormat="1" ht="12.75">
      <c r="A26" s="78"/>
      <c r="B26" s="75"/>
      <c r="C26" s="28"/>
      <c r="D26" s="4" t="s">
        <v>10</v>
      </c>
      <c r="E26" s="35">
        <v>53731.399999999994</v>
      </c>
      <c r="F26" s="35">
        <v>21569.600000000002</v>
      </c>
      <c r="G26" s="36">
        <v>53731.399999999994</v>
      </c>
      <c r="H26" s="35">
        <v>21569.600000000002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7">
        <v>0</v>
      </c>
      <c r="O26" s="72"/>
      <c r="P26" s="1"/>
    </row>
    <row r="27" spans="1:16" s="9" customFormat="1" ht="12.75">
      <c r="A27" s="78"/>
      <c r="B27" s="75"/>
      <c r="C27" s="26"/>
      <c r="D27" s="4" t="s">
        <v>11</v>
      </c>
      <c r="E27" s="35">
        <v>58168.800000000003</v>
      </c>
      <c r="F27" s="35">
        <v>21569.600000000002</v>
      </c>
      <c r="G27" s="36">
        <v>58168.800000000003</v>
      </c>
      <c r="H27" s="35">
        <v>21569.600000000002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7">
        <v>0</v>
      </c>
      <c r="O27" s="72"/>
      <c r="P27" s="1"/>
    </row>
    <row r="28" spans="1:16" s="9" customFormat="1" ht="12.75">
      <c r="A28" s="78"/>
      <c r="B28" s="75"/>
      <c r="C28" s="28"/>
      <c r="D28" s="4" t="s">
        <v>73</v>
      </c>
      <c r="E28" s="35">
        <v>62972</v>
      </c>
      <c r="F28" s="35">
        <v>0</v>
      </c>
      <c r="G28" s="36">
        <v>62972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7">
        <v>0</v>
      </c>
      <c r="O28" s="72"/>
      <c r="P28" s="1"/>
    </row>
    <row r="29" spans="1:16" s="9" customFormat="1" ht="12.75">
      <c r="A29" s="78"/>
      <c r="B29" s="75"/>
      <c r="C29" s="28"/>
      <c r="D29" s="4" t="s">
        <v>74</v>
      </c>
      <c r="E29" s="35">
        <v>0</v>
      </c>
      <c r="F29" s="35">
        <v>0</v>
      </c>
      <c r="G29" s="36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7">
        <v>0</v>
      </c>
      <c r="O29" s="72"/>
      <c r="P29" s="1"/>
    </row>
    <row r="30" spans="1:16" s="9" customFormat="1" ht="12.75">
      <c r="A30" s="78"/>
      <c r="B30" s="75"/>
      <c r="C30" s="28"/>
      <c r="D30" s="4" t="s">
        <v>75</v>
      </c>
      <c r="E30" s="35">
        <v>0</v>
      </c>
      <c r="F30" s="35">
        <v>0</v>
      </c>
      <c r="G30" s="36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7">
        <v>0</v>
      </c>
      <c r="O30" s="72"/>
      <c r="P30" s="1"/>
    </row>
    <row r="31" spans="1:16" s="9" customFormat="1" ht="12.75">
      <c r="A31" s="78"/>
      <c r="B31" s="75"/>
      <c r="C31" s="28"/>
      <c r="D31" s="4" t="s">
        <v>76</v>
      </c>
      <c r="E31" s="35">
        <v>0</v>
      </c>
      <c r="F31" s="35">
        <v>0</v>
      </c>
      <c r="G31" s="36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7">
        <v>0</v>
      </c>
      <c r="O31" s="72"/>
      <c r="P31" s="1"/>
    </row>
    <row r="32" spans="1:16" s="9" customFormat="1" ht="12.75">
      <c r="A32" s="78"/>
      <c r="B32" s="75"/>
      <c r="C32" s="28"/>
      <c r="D32" s="4" t="s">
        <v>77</v>
      </c>
      <c r="E32" s="35">
        <v>0</v>
      </c>
      <c r="F32" s="35">
        <v>0</v>
      </c>
      <c r="G32" s="36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7">
        <v>0</v>
      </c>
      <c r="O32" s="72"/>
      <c r="P32" s="1"/>
    </row>
    <row r="33" spans="1:71" s="9" customFormat="1" ht="12.75">
      <c r="A33" s="79"/>
      <c r="B33" s="76"/>
      <c r="C33" s="28"/>
      <c r="D33" s="4" t="s">
        <v>78</v>
      </c>
      <c r="E33" s="35">
        <v>0</v>
      </c>
      <c r="F33" s="35">
        <v>0</v>
      </c>
      <c r="G33" s="36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7">
        <v>0</v>
      </c>
      <c r="O33" s="73"/>
      <c r="P33" s="1"/>
    </row>
    <row r="34" spans="1:71" s="9" customFormat="1" ht="12.75" customHeight="1">
      <c r="A34" s="77" t="s">
        <v>31</v>
      </c>
      <c r="B34" s="94" t="s">
        <v>62</v>
      </c>
      <c r="C34" s="27"/>
      <c r="D34" s="2" t="s">
        <v>20</v>
      </c>
      <c r="E34" s="33">
        <v>105981.20000000001</v>
      </c>
      <c r="F34" s="33">
        <v>37412</v>
      </c>
      <c r="G34" s="33">
        <v>94841.400000000009</v>
      </c>
      <c r="H34" s="33">
        <v>26272.199999999997</v>
      </c>
      <c r="I34" s="33">
        <v>0</v>
      </c>
      <c r="J34" s="33">
        <v>0</v>
      </c>
      <c r="K34" s="33">
        <v>11139.8</v>
      </c>
      <c r="L34" s="33">
        <v>11139.8</v>
      </c>
      <c r="M34" s="33">
        <v>0</v>
      </c>
      <c r="N34" s="33">
        <v>0</v>
      </c>
      <c r="O34" s="71" t="s">
        <v>32</v>
      </c>
      <c r="P34" s="1"/>
    </row>
    <row r="35" spans="1:71" s="9" customFormat="1" ht="12.75">
      <c r="A35" s="78"/>
      <c r="B35" s="94"/>
      <c r="C35" s="28"/>
      <c r="D35" s="4" t="s">
        <v>7</v>
      </c>
      <c r="E35" s="35">
        <v>10953</v>
      </c>
      <c r="F35" s="35">
        <v>6111.7</v>
      </c>
      <c r="G35" s="36">
        <v>8484.6</v>
      </c>
      <c r="H35" s="35">
        <v>3643.2999999999997</v>
      </c>
      <c r="I35" s="35">
        <v>0</v>
      </c>
      <c r="J35" s="35">
        <v>0</v>
      </c>
      <c r="K35" s="35">
        <v>2468.4</v>
      </c>
      <c r="L35" s="35">
        <v>2468.4</v>
      </c>
      <c r="M35" s="35">
        <v>0</v>
      </c>
      <c r="N35" s="35">
        <v>0</v>
      </c>
      <c r="O35" s="72"/>
      <c r="P35" s="1"/>
    </row>
    <row r="36" spans="1:71" s="9" customFormat="1" ht="25.5">
      <c r="A36" s="78"/>
      <c r="B36" s="94"/>
      <c r="C36" s="28" t="s">
        <v>66</v>
      </c>
      <c r="D36" s="4" t="s">
        <v>8</v>
      </c>
      <c r="E36" s="35">
        <v>19210.3</v>
      </c>
      <c r="F36" s="35">
        <v>8159.1</v>
      </c>
      <c r="G36" s="36">
        <v>15538.900000000001</v>
      </c>
      <c r="H36" s="35">
        <v>4487.7</v>
      </c>
      <c r="I36" s="35">
        <v>0</v>
      </c>
      <c r="J36" s="35">
        <v>0</v>
      </c>
      <c r="K36" s="35">
        <v>3671.4</v>
      </c>
      <c r="L36" s="35">
        <v>3671.4</v>
      </c>
      <c r="M36" s="35">
        <v>0</v>
      </c>
      <c r="N36" s="35">
        <v>0</v>
      </c>
      <c r="O36" s="72"/>
      <c r="P36" s="1"/>
    </row>
    <row r="37" spans="1:71" s="9" customFormat="1" ht="12.75">
      <c r="A37" s="78"/>
      <c r="B37" s="94"/>
      <c r="C37" s="28"/>
      <c r="D37" s="4" t="s">
        <v>9</v>
      </c>
      <c r="E37" s="35">
        <v>24572.5</v>
      </c>
      <c r="F37" s="35">
        <v>12218.6</v>
      </c>
      <c r="G37" s="36">
        <v>19572.5</v>
      </c>
      <c r="H37" s="35">
        <v>7218.6</v>
      </c>
      <c r="I37" s="35">
        <v>0</v>
      </c>
      <c r="J37" s="35">
        <v>0</v>
      </c>
      <c r="K37" s="35">
        <v>5000</v>
      </c>
      <c r="L37" s="35">
        <v>5000</v>
      </c>
      <c r="M37" s="35">
        <v>0</v>
      </c>
      <c r="N37" s="35">
        <v>0</v>
      </c>
      <c r="O37" s="72"/>
      <c r="P37" s="1"/>
    </row>
    <row r="38" spans="1:71" s="9" customFormat="1" ht="12.75">
      <c r="A38" s="78"/>
      <c r="B38" s="94"/>
      <c r="C38" s="28"/>
      <c r="D38" s="4" t="s">
        <v>10</v>
      </c>
      <c r="E38" s="35">
        <v>15768.600000000002</v>
      </c>
      <c r="F38" s="35">
        <v>5461.3</v>
      </c>
      <c r="G38" s="36">
        <v>15768.600000000002</v>
      </c>
      <c r="H38" s="35">
        <v>5461.3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72"/>
      <c r="P38" s="1"/>
    </row>
    <row r="39" spans="1:71" s="9" customFormat="1" ht="12.75">
      <c r="A39" s="78"/>
      <c r="B39" s="94"/>
      <c r="C39" s="28"/>
      <c r="D39" s="4" t="s">
        <v>11</v>
      </c>
      <c r="E39" s="35">
        <v>17042.100000000002</v>
      </c>
      <c r="F39" s="35">
        <v>5461.3</v>
      </c>
      <c r="G39" s="36">
        <v>17042.100000000002</v>
      </c>
      <c r="H39" s="35">
        <v>5461.3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72"/>
      <c r="P39" s="1"/>
    </row>
    <row r="40" spans="1:71" s="9" customFormat="1" ht="12.75">
      <c r="A40" s="78"/>
      <c r="B40" s="94"/>
      <c r="C40" s="28"/>
      <c r="D40" s="4" t="s">
        <v>73</v>
      </c>
      <c r="E40" s="35">
        <v>18434.700000000004</v>
      </c>
      <c r="F40" s="35">
        <v>0</v>
      </c>
      <c r="G40" s="36">
        <v>18434.700000000004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72"/>
      <c r="P40" s="1"/>
    </row>
    <row r="41" spans="1:71" s="9" customFormat="1" ht="12.75">
      <c r="A41" s="78"/>
      <c r="B41" s="94"/>
      <c r="C41" s="28"/>
      <c r="D41" s="4" t="s">
        <v>74</v>
      </c>
      <c r="E41" s="35">
        <v>0</v>
      </c>
      <c r="F41" s="35">
        <v>0</v>
      </c>
      <c r="G41" s="36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72"/>
      <c r="P41" s="1"/>
    </row>
    <row r="42" spans="1:71" s="9" customFormat="1" ht="12.75">
      <c r="A42" s="78"/>
      <c r="B42" s="94"/>
      <c r="C42" s="28"/>
      <c r="D42" s="4" t="s">
        <v>75</v>
      </c>
      <c r="E42" s="35">
        <v>0</v>
      </c>
      <c r="F42" s="35">
        <v>0</v>
      </c>
      <c r="G42" s="36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72"/>
      <c r="P42" s="1"/>
    </row>
    <row r="43" spans="1:71" s="9" customFormat="1" ht="12.75">
      <c r="A43" s="78"/>
      <c r="B43" s="94"/>
      <c r="C43" s="28"/>
      <c r="D43" s="4" t="s">
        <v>76</v>
      </c>
      <c r="E43" s="35">
        <v>0</v>
      </c>
      <c r="F43" s="35">
        <v>0</v>
      </c>
      <c r="G43" s="36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72"/>
      <c r="P43" s="1"/>
    </row>
    <row r="44" spans="1:71" s="9" customFormat="1" ht="12.75">
      <c r="A44" s="78"/>
      <c r="B44" s="94"/>
      <c r="C44" s="28"/>
      <c r="D44" s="4" t="s">
        <v>77</v>
      </c>
      <c r="E44" s="35">
        <v>0</v>
      </c>
      <c r="F44" s="35">
        <v>0</v>
      </c>
      <c r="G44" s="36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72"/>
      <c r="P44" s="1"/>
    </row>
    <row r="45" spans="1:71" s="9" customFormat="1" ht="12.75">
      <c r="A45" s="79"/>
      <c r="B45" s="94"/>
      <c r="C45" s="28"/>
      <c r="D45" s="4" t="s">
        <v>78</v>
      </c>
      <c r="E45" s="35">
        <v>0</v>
      </c>
      <c r="F45" s="35">
        <v>0</v>
      </c>
      <c r="G45" s="36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73"/>
      <c r="P45" s="1"/>
    </row>
    <row r="46" spans="1:71" s="24" customFormat="1" ht="14.25" customHeight="1">
      <c r="A46" s="89"/>
      <c r="B46" s="98" t="s">
        <v>29</v>
      </c>
      <c r="C46" s="62"/>
      <c r="D46" s="63" t="s">
        <v>20</v>
      </c>
      <c r="E46" s="64">
        <f>SUM(E47:E57)</f>
        <v>879676.3</v>
      </c>
      <c r="F46" s="64">
        <f t="shared" ref="F46:N46" si="0">SUM(F47:F57)</f>
        <v>264678.60000000003</v>
      </c>
      <c r="G46" s="64">
        <f t="shared" si="0"/>
        <v>865536.5</v>
      </c>
      <c r="H46" s="64">
        <f t="shared" si="0"/>
        <v>250538.80000000005</v>
      </c>
      <c r="I46" s="64">
        <f t="shared" si="0"/>
        <v>0</v>
      </c>
      <c r="J46" s="64">
        <f t="shared" si="0"/>
        <v>0</v>
      </c>
      <c r="K46" s="64">
        <f t="shared" si="0"/>
        <v>14139.8</v>
      </c>
      <c r="L46" s="64">
        <f t="shared" si="0"/>
        <v>14139.8</v>
      </c>
      <c r="M46" s="64">
        <f t="shared" si="0"/>
        <v>0</v>
      </c>
      <c r="N46" s="64">
        <f t="shared" si="0"/>
        <v>0</v>
      </c>
      <c r="O46" s="90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</row>
    <row r="47" spans="1:71">
      <c r="A47" s="89"/>
      <c r="B47" s="98"/>
      <c r="C47" s="58"/>
      <c r="D47" s="57" t="s">
        <v>7</v>
      </c>
      <c r="E47" s="59">
        <f>G47+I47+K47+M47</f>
        <v>118075</v>
      </c>
      <c r="F47" s="59">
        <f>H47+J47+L47+N47</f>
        <v>43029.3</v>
      </c>
      <c r="G47" s="59">
        <f t="shared" ref="G47:N47" si="1">G11+G23+G35</f>
        <v>112606.6</v>
      </c>
      <c r="H47" s="59">
        <f t="shared" si="1"/>
        <v>37560.9</v>
      </c>
      <c r="I47" s="59">
        <f t="shared" si="1"/>
        <v>0</v>
      </c>
      <c r="J47" s="59">
        <f t="shared" si="1"/>
        <v>0</v>
      </c>
      <c r="K47" s="59">
        <f t="shared" si="1"/>
        <v>5468.4</v>
      </c>
      <c r="L47" s="59">
        <f t="shared" si="1"/>
        <v>5468.4</v>
      </c>
      <c r="M47" s="59">
        <f t="shared" si="1"/>
        <v>0</v>
      </c>
      <c r="N47" s="59">
        <f t="shared" si="1"/>
        <v>0</v>
      </c>
      <c r="O47" s="90"/>
      <c r="T47" s="60"/>
    </row>
    <row r="48" spans="1:71">
      <c r="A48" s="89"/>
      <c r="B48" s="98"/>
      <c r="C48" s="58"/>
      <c r="D48" s="57" t="s">
        <v>8</v>
      </c>
      <c r="E48" s="59">
        <f t="shared" ref="E48:E57" si="2">G48+I48+K48+M48</f>
        <v>136941.9</v>
      </c>
      <c r="F48" s="59">
        <f t="shared" ref="F48:F57" si="3">H48+J48+L48+N48</f>
        <v>59297.799999999996</v>
      </c>
      <c r="G48" s="59">
        <f t="shared" ref="G48:N57" si="4">G12+G24+G36</f>
        <v>133270.5</v>
      </c>
      <c r="H48" s="59">
        <f t="shared" si="4"/>
        <v>55626.399999999994</v>
      </c>
      <c r="I48" s="59">
        <f t="shared" si="4"/>
        <v>0</v>
      </c>
      <c r="J48" s="59">
        <f t="shared" si="4"/>
        <v>0</v>
      </c>
      <c r="K48" s="59">
        <f t="shared" si="4"/>
        <v>3671.4</v>
      </c>
      <c r="L48" s="59">
        <f t="shared" si="4"/>
        <v>3671.4</v>
      </c>
      <c r="M48" s="59">
        <f t="shared" si="4"/>
        <v>0</v>
      </c>
      <c r="N48" s="59">
        <f t="shared" si="4"/>
        <v>0</v>
      </c>
      <c r="O48" s="90"/>
    </row>
    <row r="49" spans="1:72">
      <c r="A49" s="89"/>
      <c r="B49" s="98"/>
      <c r="C49" s="58"/>
      <c r="D49" s="57" t="s">
        <v>9</v>
      </c>
      <c r="E49" s="59">
        <f t="shared" si="2"/>
        <v>151390.90000000002</v>
      </c>
      <c r="F49" s="59">
        <f t="shared" si="3"/>
        <v>55404.7</v>
      </c>
      <c r="G49" s="59">
        <f t="shared" si="4"/>
        <v>146390.90000000002</v>
      </c>
      <c r="H49" s="59">
        <f t="shared" si="4"/>
        <v>50404.7</v>
      </c>
      <c r="I49" s="59">
        <f t="shared" si="4"/>
        <v>0</v>
      </c>
      <c r="J49" s="59">
        <f t="shared" si="4"/>
        <v>0</v>
      </c>
      <c r="K49" s="59">
        <f t="shared" si="4"/>
        <v>5000</v>
      </c>
      <c r="L49" s="59">
        <f t="shared" si="4"/>
        <v>5000</v>
      </c>
      <c r="M49" s="59">
        <f t="shared" si="4"/>
        <v>0</v>
      </c>
      <c r="N49" s="59">
        <f t="shared" si="4"/>
        <v>0</v>
      </c>
      <c r="O49" s="90"/>
    </row>
    <row r="50" spans="1:72">
      <c r="A50" s="89"/>
      <c r="B50" s="98"/>
      <c r="C50" s="58"/>
      <c r="D50" s="57" t="s">
        <v>10</v>
      </c>
      <c r="E50" s="59">
        <f t="shared" si="2"/>
        <v>148711.6</v>
      </c>
      <c r="F50" s="59">
        <f t="shared" si="3"/>
        <v>53473.400000000009</v>
      </c>
      <c r="G50" s="59">
        <f t="shared" si="4"/>
        <v>148711.6</v>
      </c>
      <c r="H50" s="59">
        <f t="shared" si="4"/>
        <v>53473.400000000009</v>
      </c>
      <c r="I50" s="59">
        <f t="shared" si="4"/>
        <v>0</v>
      </c>
      <c r="J50" s="59">
        <f t="shared" si="4"/>
        <v>0</v>
      </c>
      <c r="K50" s="59">
        <f t="shared" si="4"/>
        <v>0</v>
      </c>
      <c r="L50" s="59">
        <f t="shared" si="4"/>
        <v>0</v>
      </c>
      <c r="M50" s="59">
        <f t="shared" si="4"/>
        <v>0</v>
      </c>
      <c r="N50" s="59">
        <f t="shared" si="4"/>
        <v>0</v>
      </c>
      <c r="O50" s="90"/>
    </row>
    <row r="51" spans="1:72">
      <c r="A51" s="89"/>
      <c r="B51" s="98"/>
      <c r="C51" s="58"/>
      <c r="D51" s="57" t="s">
        <v>11</v>
      </c>
      <c r="E51" s="59">
        <f t="shared" si="2"/>
        <v>157998.1</v>
      </c>
      <c r="F51" s="59">
        <f t="shared" si="3"/>
        <v>53473.400000000009</v>
      </c>
      <c r="G51" s="59">
        <f t="shared" si="4"/>
        <v>157998.1</v>
      </c>
      <c r="H51" s="59">
        <f t="shared" si="4"/>
        <v>53473.400000000009</v>
      </c>
      <c r="I51" s="59">
        <f t="shared" si="4"/>
        <v>0</v>
      </c>
      <c r="J51" s="59">
        <f t="shared" si="4"/>
        <v>0</v>
      </c>
      <c r="K51" s="59">
        <f t="shared" si="4"/>
        <v>0</v>
      </c>
      <c r="L51" s="59">
        <f t="shared" si="4"/>
        <v>0</v>
      </c>
      <c r="M51" s="59">
        <f t="shared" si="4"/>
        <v>0</v>
      </c>
      <c r="N51" s="59">
        <f t="shared" si="4"/>
        <v>0</v>
      </c>
      <c r="O51" s="90"/>
    </row>
    <row r="52" spans="1:72">
      <c r="A52" s="89"/>
      <c r="B52" s="98"/>
      <c r="C52" s="58"/>
      <c r="D52" s="57" t="s">
        <v>73</v>
      </c>
      <c r="E52" s="59">
        <f t="shared" si="2"/>
        <v>166558.80000000002</v>
      </c>
      <c r="F52" s="59">
        <f t="shared" si="3"/>
        <v>0</v>
      </c>
      <c r="G52" s="59">
        <f t="shared" si="4"/>
        <v>166558.80000000002</v>
      </c>
      <c r="H52" s="59">
        <f t="shared" si="4"/>
        <v>0</v>
      </c>
      <c r="I52" s="59">
        <f t="shared" si="4"/>
        <v>0</v>
      </c>
      <c r="J52" s="59">
        <f t="shared" si="4"/>
        <v>0</v>
      </c>
      <c r="K52" s="59">
        <f t="shared" si="4"/>
        <v>0</v>
      </c>
      <c r="L52" s="59">
        <f t="shared" si="4"/>
        <v>0</v>
      </c>
      <c r="M52" s="59">
        <f t="shared" si="4"/>
        <v>0</v>
      </c>
      <c r="N52" s="59">
        <f t="shared" si="4"/>
        <v>0</v>
      </c>
      <c r="O52" s="90"/>
    </row>
    <row r="53" spans="1:72">
      <c r="A53" s="89"/>
      <c r="B53" s="98"/>
      <c r="C53" s="58"/>
      <c r="D53" s="57" t="s">
        <v>74</v>
      </c>
      <c r="E53" s="59">
        <f t="shared" si="2"/>
        <v>0</v>
      </c>
      <c r="F53" s="59">
        <f t="shared" si="3"/>
        <v>0</v>
      </c>
      <c r="G53" s="59">
        <f t="shared" si="4"/>
        <v>0</v>
      </c>
      <c r="H53" s="59">
        <f t="shared" si="4"/>
        <v>0</v>
      </c>
      <c r="I53" s="59">
        <f t="shared" si="4"/>
        <v>0</v>
      </c>
      <c r="J53" s="59">
        <f t="shared" si="4"/>
        <v>0</v>
      </c>
      <c r="K53" s="59">
        <f t="shared" si="4"/>
        <v>0</v>
      </c>
      <c r="L53" s="59">
        <f t="shared" si="4"/>
        <v>0</v>
      </c>
      <c r="M53" s="59">
        <f t="shared" si="4"/>
        <v>0</v>
      </c>
      <c r="N53" s="59">
        <f t="shared" si="4"/>
        <v>0</v>
      </c>
      <c r="O53" s="90"/>
    </row>
    <row r="54" spans="1:72">
      <c r="A54" s="89"/>
      <c r="B54" s="98"/>
      <c r="C54" s="58"/>
      <c r="D54" s="57" t="s">
        <v>75</v>
      </c>
      <c r="E54" s="59">
        <f t="shared" si="2"/>
        <v>0</v>
      </c>
      <c r="F54" s="59">
        <f t="shared" si="3"/>
        <v>0</v>
      </c>
      <c r="G54" s="59">
        <f t="shared" si="4"/>
        <v>0</v>
      </c>
      <c r="H54" s="59">
        <f t="shared" si="4"/>
        <v>0</v>
      </c>
      <c r="I54" s="59">
        <f t="shared" si="4"/>
        <v>0</v>
      </c>
      <c r="J54" s="59">
        <f t="shared" ref="J54:N57" si="5">J18+J30+J42</f>
        <v>0</v>
      </c>
      <c r="K54" s="59">
        <f t="shared" si="5"/>
        <v>0</v>
      </c>
      <c r="L54" s="59">
        <f t="shared" si="5"/>
        <v>0</v>
      </c>
      <c r="M54" s="59">
        <f t="shared" si="5"/>
        <v>0</v>
      </c>
      <c r="N54" s="59">
        <f t="shared" si="5"/>
        <v>0</v>
      </c>
      <c r="O54" s="90"/>
    </row>
    <row r="55" spans="1:72">
      <c r="A55" s="89"/>
      <c r="B55" s="98"/>
      <c r="C55" s="58"/>
      <c r="D55" s="57" t="s">
        <v>76</v>
      </c>
      <c r="E55" s="59">
        <f t="shared" si="2"/>
        <v>0</v>
      </c>
      <c r="F55" s="59">
        <f t="shared" si="3"/>
        <v>0</v>
      </c>
      <c r="G55" s="59">
        <f t="shared" si="4"/>
        <v>0</v>
      </c>
      <c r="H55" s="59">
        <f t="shared" si="4"/>
        <v>0</v>
      </c>
      <c r="I55" s="59">
        <f t="shared" si="4"/>
        <v>0</v>
      </c>
      <c r="J55" s="59">
        <f t="shared" si="5"/>
        <v>0</v>
      </c>
      <c r="K55" s="59">
        <f t="shared" si="5"/>
        <v>0</v>
      </c>
      <c r="L55" s="59">
        <f t="shared" si="5"/>
        <v>0</v>
      </c>
      <c r="M55" s="59">
        <f t="shared" si="5"/>
        <v>0</v>
      </c>
      <c r="N55" s="59">
        <f t="shared" si="5"/>
        <v>0</v>
      </c>
      <c r="O55" s="90"/>
    </row>
    <row r="56" spans="1:72">
      <c r="A56" s="89"/>
      <c r="B56" s="98"/>
      <c r="C56" s="58"/>
      <c r="D56" s="57" t="s">
        <v>77</v>
      </c>
      <c r="E56" s="59">
        <f t="shared" si="2"/>
        <v>0</v>
      </c>
      <c r="F56" s="59">
        <f t="shared" si="3"/>
        <v>0</v>
      </c>
      <c r="G56" s="59">
        <f t="shared" si="4"/>
        <v>0</v>
      </c>
      <c r="H56" s="59">
        <f t="shared" si="4"/>
        <v>0</v>
      </c>
      <c r="I56" s="59">
        <f t="shared" si="4"/>
        <v>0</v>
      </c>
      <c r="J56" s="59">
        <f t="shared" si="5"/>
        <v>0</v>
      </c>
      <c r="K56" s="59">
        <f t="shared" si="5"/>
        <v>0</v>
      </c>
      <c r="L56" s="59">
        <f t="shared" si="5"/>
        <v>0</v>
      </c>
      <c r="M56" s="59">
        <f t="shared" si="5"/>
        <v>0</v>
      </c>
      <c r="N56" s="59">
        <f t="shared" si="5"/>
        <v>0</v>
      </c>
      <c r="O56" s="90"/>
    </row>
    <row r="57" spans="1:72">
      <c r="A57" s="89"/>
      <c r="B57" s="98"/>
      <c r="C57" s="61"/>
      <c r="D57" s="57" t="s">
        <v>78</v>
      </c>
      <c r="E57" s="59">
        <f t="shared" si="2"/>
        <v>0</v>
      </c>
      <c r="F57" s="59">
        <f t="shared" si="3"/>
        <v>0</v>
      </c>
      <c r="G57" s="59">
        <f t="shared" si="4"/>
        <v>0</v>
      </c>
      <c r="H57" s="59">
        <f t="shared" si="4"/>
        <v>0</v>
      </c>
      <c r="I57" s="59">
        <f t="shared" si="4"/>
        <v>0</v>
      </c>
      <c r="J57" s="59">
        <f t="shared" si="5"/>
        <v>0</v>
      </c>
      <c r="K57" s="59">
        <f t="shared" si="5"/>
        <v>0</v>
      </c>
      <c r="L57" s="59">
        <f t="shared" si="5"/>
        <v>0</v>
      </c>
      <c r="M57" s="59">
        <f t="shared" si="5"/>
        <v>0</v>
      </c>
      <c r="N57" s="59">
        <f t="shared" si="5"/>
        <v>0</v>
      </c>
      <c r="O57" s="90"/>
    </row>
    <row r="58" spans="1:72" ht="15.75">
      <c r="A58" s="41" t="s">
        <v>16</v>
      </c>
      <c r="B58" s="107" t="s">
        <v>54</v>
      </c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9"/>
    </row>
    <row r="59" spans="1:72" s="8" customFormat="1" ht="12.75">
      <c r="B59" s="95" t="s">
        <v>82</v>
      </c>
      <c r="C59" s="110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7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11"/>
    </row>
    <row r="60" spans="1:72" s="13" customFormat="1" ht="12.75" customHeight="1">
      <c r="A60" s="77" t="s">
        <v>17</v>
      </c>
      <c r="B60" s="91" t="s">
        <v>42</v>
      </c>
      <c r="C60" s="44"/>
      <c r="D60" s="4" t="s">
        <v>20</v>
      </c>
      <c r="E60" s="29">
        <f>SUM(E61:E71)</f>
        <v>161250.35000000003</v>
      </c>
      <c r="F60" s="29">
        <f>SUM(F61:F71)</f>
        <v>73670.75</v>
      </c>
      <c r="G60" s="29">
        <f>SUM(G61:G71)</f>
        <v>161250.35000000003</v>
      </c>
      <c r="H60" s="29">
        <f t="shared" ref="H60:N60" si="6">SUM(H61:H71)</f>
        <v>73670.75</v>
      </c>
      <c r="I60" s="29">
        <f t="shared" si="6"/>
        <v>0</v>
      </c>
      <c r="J60" s="29">
        <f t="shared" si="6"/>
        <v>0</v>
      </c>
      <c r="K60" s="29">
        <f t="shared" si="6"/>
        <v>0</v>
      </c>
      <c r="L60" s="29">
        <f t="shared" si="6"/>
        <v>0</v>
      </c>
      <c r="M60" s="29">
        <f t="shared" si="6"/>
        <v>0</v>
      </c>
      <c r="N60" s="29">
        <f t="shared" si="6"/>
        <v>0</v>
      </c>
      <c r="O60" s="71" t="s">
        <v>32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12"/>
    </row>
    <row r="61" spans="1:72" s="8" customFormat="1" ht="12.75">
      <c r="A61" s="78"/>
      <c r="B61" s="92"/>
      <c r="C61" s="45"/>
      <c r="D61" s="4" t="s">
        <v>7</v>
      </c>
      <c r="E61" s="65">
        <f>G61+I61+K61+M61</f>
        <v>14759.15</v>
      </c>
      <c r="F61" s="65">
        <f>H61+J61+L61+N61</f>
        <v>14759.15</v>
      </c>
      <c r="G61" s="65">
        <v>14759.15</v>
      </c>
      <c r="H61" s="65">
        <v>14759.15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72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11"/>
    </row>
    <row r="62" spans="1:72" s="8" customFormat="1" ht="12.75">
      <c r="A62" s="78"/>
      <c r="B62" s="92"/>
      <c r="C62" s="26"/>
      <c r="D62" s="4" t="s">
        <v>8</v>
      </c>
      <c r="E62" s="65">
        <v>15241.6</v>
      </c>
      <c r="F62" s="65">
        <v>15241.6</v>
      </c>
      <c r="G62" s="65">
        <v>15241.6</v>
      </c>
      <c r="H62" s="65">
        <v>15241.6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72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11"/>
    </row>
    <row r="63" spans="1:72" s="8" customFormat="1" ht="12.75">
      <c r="A63" s="78"/>
      <c r="B63" s="92"/>
      <c r="C63" s="45"/>
      <c r="D63" s="4" t="s">
        <v>9</v>
      </c>
      <c r="E63" s="65">
        <v>14476.8</v>
      </c>
      <c r="F63" s="65">
        <v>14476.8</v>
      </c>
      <c r="G63" s="65">
        <v>14476.8</v>
      </c>
      <c r="H63" s="65">
        <v>14476.8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72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11"/>
    </row>
    <row r="64" spans="1:72" s="8" customFormat="1" ht="12.75">
      <c r="A64" s="78"/>
      <c r="B64" s="92"/>
      <c r="C64" s="45"/>
      <c r="D64" s="4" t="s">
        <v>10</v>
      </c>
      <c r="E64" s="65">
        <f>G64+I64+K64+M64</f>
        <v>14596.6</v>
      </c>
      <c r="F64" s="65">
        <f t="shared" ref="F64:F71" si="7">H64+J64+L64+N64</f>
        <v>14596.6</v>
      </c>
      <c r="G64" s="65">
        <v>14596.6</v>
      </c>
      <c r="H64" s="65">
        <v>14596.6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72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11"/>
    </row>
    <row r="65" spans="1:72" s="8" customFormat="1" ht="12.75">
      <c r="A65" s="78"/>
      <c r="B65" s="92"/>
      <c r="C65" s="45"/>
      <c r="D65" s="4" t="s">
        <v>11</v>
      </c>
      <c r="E65" s="65">
        <f>G65+I65+K65+M65</f>
        <v>14596.6</v>
      </c>
      <c r="F65" s="65">
        <f t="shared" si="7"/>
        <v>14596.6</v>
      </c>
      <c r="G65" s="30">
        <v>14596.6</v>
      </c>
      <c r="H65" s="30">
        <v>14596.6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72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11"/>
    </row>
    <row r="66" spans="1:72" s="9" customFormat="1" ht="12.75">
      <c r="A66" s="78"/>
      <c r="B66" s="92"/>
      <c r="C66" s="45"/>
      <c r="D66" s="4" t="s">
        <v>73</v>
      </c>
      <c r="E66" s="65">
        <v>14596.6</v>
      </c>
      <c r="F66" s="65">
        <f t="shared" si="7"/>
        <v>0</v>
      </c>
      <c r="G66" s="30">
        <v>14596.6</v>
      </c>
      <c r="H66" s="30">
        <v>0</v>
      </c>
      <c r="I66" s="38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72"/>
    </row>
    <row r="67" spans="1:72" s="9" customFormat="1" ht="12.75">
      <c r="A67" s="78"/>
      <c r="B67" s="92"/>
      <c r="C67" s="45"/>
      <c r="D67" s="4" t="s">
        <v>74</v>
      </c>
      <c r="E67" s="65">
        <v>14596.6</v>
      </c>
      <c r="F67" s="65">
        <f t="shared" si="7"/>
        <v>0</v>
      </c>
      <c r="G67" s="30">
        <v>14596.6</v>
      </c>
      <c r="H67" s="30">
        <v>0</v>
      </c>
      <c r="I67" s="38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72"/>
    </row>
    <row r="68" spans="1:72" s="9" customFormat="1" ht="12.75">
      <c r="A68" s="78"/>
      <c r="B68" s="92"/>
      <c r="C68" s="45"/>
      <c r="D68" s="4" t="s">
        <v>75</v>
      </c>
      <c r="E68" s="65">
        <v>14596.6</v>
      </c>
      <c r="F68" s="65">
        <f t="shared" si="7"/>
        <v>0</v>
      </c>
      <c r="G68" s="30">
        <v>14596.6</v>
      </c>
      <c r="H68" s="30">
        <v>0</v>
      </c>
      <c r="I68" s="38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72"/>
    </row>
    <row r="69" spans="1:72" s="9" customFormat="1" ht="12.75">
      <c r="A69" s="78"/>
      <c r="B69" s="92"/>
      <c r="C69" s="45"/>
      <c r="D69" s="4" t="s">
        <v>76</v>
      </c>
      <c r="E69" s="65">
        <v>14596.6</v>
      </c>
      <c r="F69" s="65">
        <f t="shared" si="7"/>
        <v>0</v>
      </c>
      <c r="G69" s="30">
        <v>14596.6</v>
      </c>
      <c r="H69" s="30">
        <v>0</v>
      </c>
      <c r="I69" s="38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72"/>
    </row>
    <row r="70" spans="1:72" s="9" customFormat="1" ht="12.75">
      <c r="A70" s="78"/>
      <c r="B70" s="92"/>
      <c r="C70" s="45"/>
      <c r="D70" s="4" t="s">
        <v>77</v>
      </c>
      <c r="E70" s="65">
        <v>14596.6</v>
      </c>
      <c r="F70" s="65">
        <f t="shared" si="7"/>
        <v>0</v>
      </c>
      <c r="G70" s="30">
        <v>14596.6</v>
      </c>
      <c r="H70" s="30">
        <v>0</v>
      </c>
      <c r="I70" s="38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72"/>
    </row>
    <row r="71" spans="1:72" s="9" customFormat="1" ht="12.75">
      <c r="A71" s="79"/>
      <c r="B71" s="93"/>
      <c r="C71" s="45"/>
      <c r="D71" s="4" t="s">
        <v>78</v>
      </c>
      <c r="E71" s="65">
        <v>14596.6</v>
      </c>
      <c r="F71" s="65">
        <f t="shared" si="7"/>
        <v>0</v>
      </c>
      <c r="G71" s="30">
        <v>14596.6</v>
      </c>
      <c r="H71" s="30">
        <v>0</v>
      </c>
      <c r="I71" s="38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73"/>
    </row>
    <row r="72" spans="1:72" s="9" customFormat="1" ht="12.75" customHeight="1">
      <c r="A72" s="77" t="s">
        <v>30</v>
      </c>
      <c r="B72" s="86" t="s">
        <v>43</v>
      </c>
      <c r="C72" s="42"/>
      <c r="D72" s="4" t="s">
        <v>20</v>
      </c>
      <c r="E72" s="29">
        <f>SUM(E73:E83)</f>
        <v>161250.35000000003</v>
      </c>
      <c r="F72" s="29">
        <f t="shared" ref="F72:N72" si="8">SUM(F73:F83)</f>
        <v>73670.75</v>
      </c>
      <c r="G72" s="29">
        <f t="shared" si="8"/>
        <v>161250.35000000003</v>
      </c>
      <c r="H72" s="29">
        <f t="shared" si="8"/>
        <v>73670.75</v>
      </c>
      <c r="I72" s="29">
        <f t="shared" si="8"/>
        <v>0</v>
      </c>
      <c r="J72" s="29">
        <f t="shared" si="8"/>
        <v>0</v>
      </c>
      <c r="K72" s="29">
        <f t="shared" si="8"/>
        <v>0</v>
      </c>
      <c r="L72" s="29">
        <f t="shared" si="8"/>
        <v>0</v>
      </c>
      <c r="M72" s="29">
        <f t="shared" si="8"/>
        <v>0</v>
      </c>
      <c r="N72" s="29">
        <f t="shared" si="8"/>
        <v>0</v>
      </c>
      <c r="O72" s="71" t="s">
        <v>32</v>
      </c>
    </row>
    <row r="73" spans="1:72" s="9" customFormat="1" ht="12.75">
      <c r="A73" s="78"/>
      <c r="B73" s="87"/>
      <c r="C73" s="26"/>
      <c r="D73" s="4" t="s">
        <v>7</v>
      </c>
      <c r="E73" s="65">
        <f>G73+I73+K73+M73</f>
        <v>14759.15</v>
      </c>
      <c r="F73" s="65">
        <f>H73+J73+L73+N73</f>
        <v>14759.15</v>
      </c>
      <c r="G73" s="65">
        <v>14759.15</v>
      </c>
      <c r="H73" s="65">
        <v>14759.15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72"/>
    </row>
    <row r="74" spans="1:72" s="9" customFormat="1" ht="12.75">
      <c r="A74" s="78"/>
      <c r="B74" s="87"/>
      <c r="C74" s="26"/>
      <c r="D74" s="4" t="s">
        <v>8</v>
      </c>
      <c r="E74" s="65">
        <v>15241.6</v>
      </c>
      <c r="F74" s="65">
        <v>15241.6</v>
      </c>
      <c r="G74" s="65">
        <v>15241.6</v>
      </c>
      <c r="H74" s="65">
        <v>15241.6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72"/>
    </row>
    <row r="75" spans="1:72" s="9" customFormat="1" ht="12.75">
      <c r="A75" s="78"/>
      <c r="B75" s="87"/>
      <c r="C75" s="26"/>
      <c r="D75" s="4" t="s">
        <v>9</v>
      </c>
      <c r="E75" s="65">
        <f t="shared" ref="E75:E83" si="9">G75+I75+K75+M75</f>
        <v>14476.8</v>
      </c>
      <c r="F75" s="65">
        <f t="shared" ref="F75:F83" si="10">H75+J75+L75+N75</f>
        <v>14476.8</v>
      </c>
      <c r="G75" s="65">
        <v>14476.8</v>
      </c>
      <c r="H75" s="65">
        <v>14476.8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72"/>
    </row>
    <row r="76" spans="1:72" s="9" customFormat="1" ht="12.75">
      <c r="A76" s="78"/>
      <c r="B76" s="87"/>
      <c r="C76" s="26"/>
      <c r="D76" s="4" t="s">
        <v>10</v>
      </c>
      <c r="E76" s="65">
        <f t="shared" si="9"/>
        <v>14596.6</v>
      </c>
      <c r="F76" s="65">
        <f t="shared" si="10"/>
        <v>14596.6</v>
      </c>
      <c r="G76" s="65">
        <v>14596.6</v>
      </c>
      <c r="H76" s="65">
        <v>14596.6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72"/>
    </row>
    <row r="77" spans="1:72" s="9" customFormat="1" ht="12.75">
      <c r="A77" s="78"/>
      <c r="B77" s="87"/>
      <c r="C77" s="26"/>
      <c r="D77" s="4" t="s">
        <v>11</v>
      </c>
      <c r="E77" s="65">
        <f t="shared" si="9"/>
        <v>14596.6</v>
      </c>
      <c r="F77" s="65">
        <f t="shared" si="10"/>
        <v>14596.6</v>
      </c>
      <c r="G77" s="30">
        <v>14596.6</v>
      </c>
      <c r="H77" s="30">
        <v>14596.6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72"/>
    </row>
    <row r="78" spans="1:72" s="9" customFormat="1" ht="12.75">
      <c r="A78" s="78"/>
      <c r="B78" s="87"/>
      <c r="C78" s="26"/>
      <c r="D78" s="4" t="s">
        <v>73</v>
      </c>
      <c r="E78" s="65">
        <f t="shared" si="9"/>
        <v>14596.6</v>
      </c>
      <c r="F78" s="65">
        <f t="shared" si="10"/>
        <v>0</v>
      </c>
      <c r="G78" s="30">
        <v>14596.6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72"/>
    </row>
    <row r="79" spans="1:72" s="9" customFormat="1" ht="12.75">
      <c r="A79" s="78"/>
      <c r="B79" s="87"/>
      <c r="C79" s="26"/>
      <c r="D79" s="4" t="s">
        <v>74</v>
      </c>
      <c r="E79" s="65">
        <f t="shared" si="9"/>
        <v>14596.6</v>
      </c>
      <c r="F79" s="65">
        <f t="shared" si="10"/>
        <v>0</v>
      </c>
      <c r="G79" s="30">
        <v>14596.6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72"/>
    </row>
    <row r="80" spans="1:72" s="9" customFormat="1" ht="12.75">
      <c r="A80" s="78"/>
      <c r="B80" s="87"/>
      <c r="C80" s="26"/>
      <c r="D80" s="4" t="s">
        <v>75</v>
      </c>
      <c r="E80" s="65">
        <f t="shared" si="9"/>
        <v>14596.6</v>
      </c>
      <c r="F80" s="65">
        <f t="shared" si="10"/>
        <v>0</v>
      </c>
      <c r="G80" s="30">
        <v>14596.6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72"/>
    </row>
    <row r="81" spans="1:15" s="9" customFormat="1" ht="12.75">
      <c r="A81" s="78"/>
      <c r="B81" s="87"/>
      <c r="C81" s="26"/>
      <c r="D81" s="4" t="s">
        <v>76</v>
      </c>
      <c r="E81" s="65">
        <f t="shared" si="9"/>
        <v>14596.6</v>
      </c>
      <c r="F81" s="65">
        <f t="shared" si="10"/>
        <v>0</v>
      </c>
      <c r="G81" s="30">
        <v>14596.6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72"/>
    </row>
    <row r="82" spans="1:15" s="9" customFormat="1" ht="12.75">
      <c r="A82" s="78"/>
      <c r="B82" s="87"/>
      <c r="C82" s="26"/>
      <c r="D82" s="4" t="s">
        <v>77</v>
      </c>
      <c r="E82" s="65">
        <f t="shared" si="9"/>
        <v>14596.6</v>
      </c>
      <c r="F82" s="65">
        <f t="shared" si="10"/>
        <v>0</v>
      </c>
      <c r="G82" s="30">
        <v>14596.6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72"/>
    </row>
    <row r="83" spans="1:15" s="9" customFormat="1" ht="12.75">
      <c r="A83" s="79"/>
      <c r="B83" s="88"/>
      <c r="C83" s="26"/>
      <c r="D83" s="4" t="s">
        <v>78</v>
      </c>
      <c r="E83" s="65">
        <f t="shared" si="9"/>
        <v>14596.6</v>
      </c>
      <c r="F83" s="65">
        <f t="shared" si="10"/>
        <v>0</v>
      </c>
      <c r="G83" s="30">
        <v>14596.6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73"/>
    </row>
    <row r="84" spans="1:15" s="9" customFormat="1" ht="12.75" customHeight="1">
      <c r="A84" s="77" t="s">
        <v>31</v>
      </c>
      <c r="B84" s="86" t="s">
        <v>44</v>
      </c>
      <c r="C84" s="42"/>
      <c r="D84" s="4" t="s">
        <v>20</v>
      </c>
      <c r="E84" s="29">
        <f>SUM(E85:E95)</f>
        <v>56934.400000000001</v>
      </c>
      <c r="F84" s="29">
        <f t="shared" ref="F84:N84" si="11">SUM(F85:F95)</f>
        <v>25389.4</v>
      </c>
      <c r="G84" s="29">
        <f t="shared" si="11"/>
        <v>56934.400000000001</v>
      </c>
      <c r="H84" s="29">
        <f t="shared" si="11"/>
        <v>25389.4</v>
      </c>
      <c r="I84" s="29">
        <f t="shared" si="11"/>
        <v>0</v>
      </c>
      <c r="J84" s="29">
        <f t="shared" si="11"/>
        <v>0</v>
      </c>
      <c r="K84" s="29">
        <f t="shared" si="11"/>
        <v>0</v>
      </c>
      <c r="L84" s="29">
        <f t="shared" si="11"/>
        <v>0</v>
      </c>
      <c r="M84" s="29">
        <f t="shared" si="11"/>
        <v>0</v>
      </c>
      <c r="N84" s="29">
        <f t="shared" si="11"/>
        <v>0</v>
      </c>
      <c r="O84" s="71" t="s">
        <v>60</v>
      </c>
    </row>
    <row r="85" spans="1:15" s="9" customFormat="1" ht="12.75">
      <c r="A85" s="78"/>
      <c r="B85" s="87"/>
      <c r="C85" s="26"/>
      <c r="D85" s="4" t="s">
        <v>7</v>
      </c>
      <c r="E85" s="65">
        <f>G85+I85+K85+M85</f>
        <v>4539.2</v>
      </c>
      <c r="F85" s="65">
        <f>H85+J85+L85+N85</f>
        <v>4539.2</v>
      </c>
      <c r="G85" s="65">
        <f>4613.4-74.2</f>
        <v>4539.2</v>
      </c>
      <c r="H85" s="65">
        <f>4613.4-74.2</f>
        <v>4539.2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72"/>
    </row>
    <row r="86" spans="1:15" s="9" customFormat="1" ht="12.75">
      <c r="A86" s="78"/>
      <c r="B86" s="87"/>
      <c r="C86" s="26"/>
      <c r="D86" s="4" t="s">
        <v>8</v>
      </c>
      <c r="E86" s="65">
        <f t="shared" ref="E86:E95" si="12">G86+I86+K86+M86</f>
        <v>5076.1000000000004</v>
      </c>
      <c r="F86" s="65">
        <f t="shared" ref="F86:F95" si="13">H86+J86+L86+N86</f>
        <v>5076.1000000000004</v>
      </c>
      <c r="G86" s="65">
        <v>5076.1000000000004</v>
      </c>
      <c r="H86" s="65">
        <v>5076.1000000000004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72"/>
    </row>
    <row r="87" spans="1:15" s="9" customFormat="1" ht="12.75">
      <c r="A87" s="78"/>
      <c r="B87" s="87"/>
      <c r="C87" s="26"/>
      <c r="D87" s="4" t="s">
        <v>9</v>
      </c>
      <c r="E87" s="65">
        <f t="shared" si="12"/>
        <v>5259.1</v>
      </c>
      <c r="F87" s="65">
        <f t="shared" si="13"/>
        <v>5259.1</v>
      </c>
      <c r="G87" s="65">
        <v>5259.1</v>
      </c>
      <c r="H87" s="65">
        <v>5259.1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72"/>
    </row>
    <row r="88" spans="1:15" s="9" customFormat="1" ht="12.75">
      <c r="A88" s="78"/>
      <c r="B88" s="87"/>
      <c r="C88" s="26"/>
      <c r="D88" s="4" t="s">
        <v>10</v>
      </c>
      <c r="E88" s="65">
        <f t="shared" si="12"/>
        <v>5257.5</v>
      </c>
      <c r="F88" s="65">
        <f t="shared" si="13"/>
        <v>5257.5</v>
      </c>
      <c r="G88" s="65">
        <v>5257.5</v>
      </c>
      <c r="H88" s="65">
        <v>5257.5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72"/>
    </row>
    <row r="89" spans="1:15" s="9" customFormat="1" ht="12.75">
      <c r="A89" s="78"/>
      <c r="B89" s="87"/>
      <c r="C89" s="26"/>
      <c r="D89" s="4" t="s">
        <v>11</v>
      </c>
      <c r="E89" s="65">
        <f t="shared" si="12"/>
        <v>5257.5</v>
      </c>
      <c r="F89" s="65">
        <f t="shared" si="13"/>
        <v>5257.5</v>
      </c>
      <c r="G89" s="30">
        <v>5257.5</v>
      </c>
      <c r="H89" s="30">
        <v>5257.5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72"/>
    </row>
    <row r="90" spans="1:15" s="9" customFormat="1" ht="12.75">
      <c r="A90" s="78"/>
      <c r="B90" s="87"/>
      <c r="C90" s="26"/>
      <c r="D90" s="4" t="s">
        <v>73</v>
      </c>
      <c r="E90" s="65">
        <f t="shared" si="12"/>
        <v>5257.5</v>
      </c>
      <c r="F90" s="65">
        <f t="shared" si="13"/>
        <v>0</v>
      </c>
      <c r="G90" s="30">
        <v>5257.5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72"/>
    </row>
    <row r="91" spans="1:15" s="9" customFormat="1" ht="12.75">
      <c r="A91" s="78"/>
      <c r="B91" s="87"/>
      <c r="C91" s="26"/>
      <c r="D91" s="4" t="s">
        <v>74</v>
      </c>
      <c r="E91" s="65">
        <f t="shared" si="12"/>
        <v>5257.5</v>
      </c>
      <c r="F91" s="65">
        <f t="shared" si="13"/>
        <v>0</v>
      </c>
      <c r="G91" s="30">
        <v>5257.5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72"/>
    </row>
    <row r="92" spans="1:15" s="9" customFormat="1" ht="12.75">
      <c r="A92" s="78"/>
      <c r="B92" s="87"/>
      <c r="C92" s="26"/>
      <c r="D92" s="4" t="s">
        <v>75</v>
      </c>
      <c r="E92" s="65">
        <f t="shared" si="12"/>
        <v>5257.5</v>
      </c>
      <c r="F92" s="65">
        <f t="shared" si="13"/>
        <v>0</v>
      </c>
      <c r="G92" s="30">
        <v>5257.5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72"/>
    </row>
    <row r="93" spans="1:15" s="9" customFormat="1" ht="12.75">
      <c r="A93" s="78"/>
      <c r="B93" s="87"/>
      <c r="C93" s="26"/>
      <c r="D93" s="4" t="s">
        <v>76</v>
      </c>
      <c r="E93" s="65">
        <f t="shared" si="12"/>
        <v>5257.5</v>
      </c>
      <c r="F93" s="65">
        <f t="shared" si="13"/>
        <v>0</v>
      </c>
      <c r="G93" s="30">
        <v>5257.5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72"/>
    </row>
    <row r="94" spans="1:15" s="9" customFormat="1" ht="12.75">
      <c r="A94" s="78"/>
      <c r="B94" s="87"/>
      <c r="C94" s="26"/>
      <c r="D94" s="4" t="s">
        <v>77</v>
      </c>
      <c r="E94" s="65">
        <f t="shared" si="12"/>
        <v>5257.5</v>
      </c>
      <c r="F94" s="65">
        <f t="shared" si="13"/>
        <v>0</v>
      </c>
      <c r="G94" s="30">
        <v>5257.5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72"/>
    </row>
    <row r="95" spans="1:15" s="9" customFormat="1" ht="12.75">
      <c r="A95" s="79"/>
      <c r="B95" s="88"/>
      <c r="C95" s="26"/>
      <c r="D95" s="4" t="s">
        <v>78</v>
      </c>
      <c r="E95" s="65">
        <f t="shared" si="12"/>
        <v>5257.5</v>
      </c>
      <c r="F95" s="65">
        <f t="shared" si="13"/>
        <v>0</v>
      </c>
      <c r="G95" s="30">
        <v>5257.5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73"/>
    </row>
    <row r="96" spans="1:15" s="9" customFormat="1" ht="12.75" customHeight="1">
      <c r="A96" s="77" t="s">
        <v>33</v>
      </c>
      <c r="B96" s="74" t="s">
        <v>45</v>
      </c>
      <c r="C96" s="42"/>
      <c r="D96" s="4" t="s">
        <v>20</v>
      </c>
      <c r="E96" s="29">
        <f>SUM(E97:E107)</f>
        <v>2987.9999999999995</v>
      </c>
      <c r="F96" s="29">
        <f t="shared" ref="F96:N96" si="14">SUM(F97:F107)</f>
        <v>1409.4</v>
      </c>
      <c r="G96" s="29">
        <f t="shared" si="14"/>
        <v>2987.9999999999995</v>
      </c>
      <c r="H96" s="29">
        <f t="shared" si="14"/>
        <v>1409.4</v>
      </c>
      <c r="I96" s="29">
        <f t="shared" si="14"/>
        <v>0</v>
      </c>
      <c r="J96" s="29">
        <f t="shared" si="14"/>
        <v>0</v>
      </c>
      <c r="K96" s="29">
        <f t="shared" si="14"/>
        <v>0</v>
      </c>
      <c r="L96" s="29">
        <f t="shared" si="14"/>
        <v>0</v>
      </c>
      <c r="M96" s="29">
        <f t="shared" si="14"/>
        <v>0</v>
      </c>
      <c r="N96" s="29">
        <f t="shared" si="14"/>
        <v>0</v>
      </c>
      <c r="O96" s="71" t="s">
        <v>32</v>
      </c>
    </row>
    <row r="97" spans="1:15" s="9" customFormat="1" ht="12.75">
      <c r="A97" s="78"/>
      <c r="B97" s="75"/>
      <c r="C97" s="26"/>
      <c r="D97" s="4" t="s">
        <v>7</v>
      </c>
      <c r="E97" s="65">
        <f>G97+I97+K97+M97</f>
        <v>328.9</v>
      </c>
      <c r="F97" s="65">
        <f>H97+J97+L97+N97</f>
        <v>328.9</v>
      </c>
      <c r="G97" s="65">
        <v>328.9</v>
      </c>
      <c r="H97" s="65">
        <v>328.9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72"/>
    </row>
    <row r="98" spans="1:15" s="9" customFormat="1" ht="12.75">
      <c r="A98" s="78"/>
      <c r="B98" s="75"/>
      <c r="C98" s="26"/>
      <c r="D98" s="4" t="s">
        <v>8</v>
      </c>
      <c r="E98" s="65">
        <f t="shared" ref="E98:E107" si="15">G98+I98+K98+M98</f>
        <v>291.2</v>
      </c>
      <c r="F98" s="65">
        <f t="shared" ref="F98:F107" si="16">H98+J98+L98+N98</f>
        <v>291.2</v>
      </c>
      <c r="G98" s="65">
        <v>291.2</v>
      </c>
      <c r="H98" s="65">
        <v>291.2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72"/>
    </row>
    <row r="99" spans="1:15" s="9" customFormat="1" ht="12.75">
      <c r="A99" s="78"/>
      <c r="B99" s="75"/>
      <c r="C99" s="26"/>
      <c r="D99" s="4" t="s">
        <v>9</v>
      </c>
      <c r="E99" s="65">
        <f t="shared" si="15"/>
        <v>263.10000000000002</v>
      </c>
      <c r="F99" s="65">
        <f t="shared" si="16"/>
        <v>263.10000000000002</v>
      </c>
      <c r="G99" s="65">
        <v>263.10000000000002</v>
      </c>
      <c r="H99" s="65">
        <v>263.10000000000002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72"/>
    </row>
    <row r="100" spans="1:15" s="9" customFormat="1" ht="12.75">
      <c r="A100" s="78"/>
      <c r="B100" s="75"/>
      <c r="C100" s="26"/>
      <c r="D100" s="4" t="s">
        <v>10</v>
      </c>
      <c r="E100" s="65">
        <f t="shared" si="15"/>
        <v>263.10000000000002</v>
      </c>
      <c r="F100" s="65">
        <f t="shared" si="16"/>
        <v>263.10000000000002</v>
      </c>
      <c r="G100" s="65">
        <v>263.10000000000002</v>
      </c>
      <c r="H100" s="65">
        <v>263.10000000000002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72"/>
    </row>
    <row r="101" spans="1:15" s="9" customFormat="1" ht="12.75">
      <c r="A101" s="78"/>
      <c r="B101" s="75"/>
      <c r="C101" s="26"/>
      <c r="D101" s="4" t="s">
        <v>11</v>
      </c>
      <c r="E101" s="65">
        <f t="shared" si="15"/>
        <v>263.10000000000002</v>
      </c>
      <c r="F101" s="65">
        <f t="shared" si="16"/>
        <v>263.10000000000002</v>
      </c>
      <c r="G101" s="30">
        <v>263.10000000000002</v>
      </c>
      <c r="H101" s="30">
        <v>263.10000000000002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72"/>
    </row>
    <row r="102" spans="1:15" s="9" customFormat="1" ht="12.75">
      <c r="A102" s="78"/>
      <c r="B102" s="75"/>
      <c r="C102" s="26"/>
      <c r="D102" s="4" t="s">
        <v>73</v>
      </c>
      <c r="E102" s="65">
        <f t="shared" si="15"/>
        <v>263.10000000000002</v>
      </c>
      <c r="F102" s="65">
        <f t="shared" si="16"/>
        <v>0</v>
      </c>
      <c r="G102" s="30">
        <v>263.10000000000002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72"/>
    </row>
    <row r="103" spans="1:15" s="9" customFormat="1" ht="12.75">
      <c r="A103" s="78"/>
      <c r="B103" s="75"/>
      <c r="C103" s="26"/>
      <c r="D103" s="4" t="s">
        <v>74</v>
      </c>
      <c r="E103" s="65">
        <f t="shared" si="15"/>
        <v>263.10000000000002</v>
      </c>
      <c r="F103" s="65">
        <f t="shared" si="16"/>
        <v>0</v>
      </c>
      <c r="G103" s="30">
        <v>263.10000000000002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72"/>
    </row>
    <row r="104" spans="1:15" s="9" customFormat="1" ht="12.75">
      <c r="A104" s="78"/>
      <c r="B104" s="75"/>
      <c r="C104" s="26"/>
      <c r="D104" s="4" t="s">
        <v>75</v>
      </c>
      <c r="E104" s="65">
        <f t="shared" si="15"/>
        <v>263.10000000000002</v>
      </c>
      <c r="F104" s="65">
        <f t="shared" si="16"/>
        <v>0</v>
      </c>
      <c r="G104" s="30">
        <v>263.10000000000002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72"/>
    </row>
    <row r="105" spans="1:15" s="9" customFormat="1" ht="12.75">
      <c r="A105" s="78"/>
      <c r="B105" s="75"/>
      <c r="C105" s="26"/>
      <c r="D105" s="4" t="s">
        <v>76</v>
      </c>
      <c r="E105" s="65">
        <f t="shared" si="15"/>
        <v>263.10000000000002</v>
      </c>
      <c r="F105" s="65">
        <f t="shared" si="16"/>
        <v>0</v>
      </c>
      <c r="G105" s="30">
        <v>263.10000000000002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72"/>
    </row>
    <row r="106" spans="1:15" s="9" customFormat="1" ht="12.75">
      <c r="A106" s="78"/>
      <c r="B106" s="75"/>
      <c r="C106" s="26"/>
      <c r="D106" s="4" t="s">
        <v>77</v>
      </c>
      <c r="E106" s="65">
        <f t="shared" si="15"/>
        <v>263.10000000000002</v>
      </c>
      <c r="F106" s="65">
        <f t="shared" si="16"/>
        <v>0</v>
      </c>
      <c r="G106" s="30">
        <v>263.10000000000002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72"/>
    </row>
    <row r="107" spans="1:15" s="9" customFormat="1" ht="12.75">
      <c r="A107" s="79"/>
      <c r="B107" s="76"/>
      <c r="C107" s="43"/>
      <c r="D107" s="4" t="s">
        <v>78</v>
      </c>
      <c r="E107" s="65">
        <f t="shared" si="15"/>
        <v>263.10000000000002</v>
      </c>
      <c r="F107" s="65">
        <f t="shared" si="16"/>
        <v>0</v>
      </c>
      <c r="G107" s="30">
        <v>263.10000000000002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73"/>
    </row>
    <row r="108" spans="1:15" s="9" customFormat="1" ht="12.75">
      <c r="A108" s="77" t="s">
        <v>71</v>
      </c>
      <c r="B108" s="86" t="s">
        <v>72</v>
      </c>
      <c r="C108" s="42"/>
      <c r="D108" s="4" t="s">
        <v>20</v>
      </c>
      <c r="E108" s="66">
        <v>1800</v>
      </c>
      <c r="F108" s="66">
        <v>1800</v>
      </c>
      <c r="G108" s="29">
        <v>1800</v>
      </c>
      <c r="H108" s="29">
        <v>1800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71" t="s">
        <v>32</v>
      </c>
    </row>
    <row r="109" spans="1:15" s="9" customFormat="1" ht="12.75">
      <c r="A109" s="78"/>
      <c r="B109" s="87"/>
      <c r="C109" s="26"/>
      <c r="D109" s="4" t="s">
        <v>7</v>
      </c>
      <c r="E109" s="65">
        <v>0</v>
      </c>
      <c r="F109" s="65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72"/>
    </row>
    <row r="110" spans="1:15" s="9" customFormat="1" ht="12.75">
      <c r="A110" s="78"/>
      <c r="B110" s="87"/>
      <c r="C110" s="26"/>
      <c r="D110" s="4" t="s">
        <v>8</v>
      </c>
      <c r="E110" s="65">
        <v>0</v>
      </c>
      <c r="F110" s="65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72"/>
    </row>
    <row r="111" spans="1:15" s="9" customFormat="1" ht="12.75">
      <c r="A111" s="78"/>
      <c r="B111" s="87"/>
      <c r="C111" s="26"/>
      <c r="D111" s="4" t="s">
        <v>9</v>
      </c>
      <c r="E111" s="65">
        <v>1800</v>
      </c>
      <c r="F111" s="65">
        <v>1800</v>
      </c>
      <c r="G111" s="30">
        <v>1800</v>
      </c>
      <c r="H111" s="30">
        <v>1800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72"/>
    </row>
    <row r="112" spans="1:15" s="9" customFormat="1" ht="12.75">
      <c r="A112" s="78"/>
      <c r="B112" s="87"/>
      <c r="C112" s="26"/>
      <c r="D112" s="4" t="s">
        <v>10</v>
      </c>
      <c r="E112" s="65">
        <v>0</v>
      </c>
      <c r="F112" s="65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72"/>
    </row>
    <row r="113" spans="1:71" s="9" customFormat="1" ht="12.75">
      <c r="A113" s="78"/>
      <c r="B113" s="87"/>
      <c r="C113" s="26"/>
      <c r="D113" s="4" t="s">
        <v>11</v>
      </c>
      <c r="E113" s="65">
        <v>0</v>
      </c>
      <c r="F113" s="65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72"/>
    </row>
    <row r="114" spans="1:71" s="9" customFormat="1" ht="12.75">
      <c r="A114" s="78"/>
      <c r="B114" s="87"/>
      <c r="C114" s="26"/>
      <c r="D114" s="4" t="s">
        <v>73</v>
      </c>
      <c r="E114" s="65">
        <v>0</v>
      </c>
      <c r="F114" s="65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72"/>
    </row>
    <row r="115" spans="1:71" s="9" customFormat="1" ht="12.75">
      <c r="A115" s="78"/>
      <c r="B115" s="87"/>
      <c r="C115" s="26"/>
      <c r="D115" s="4" t="s">
        <v>74</v>
      </c>
      <c r="E115" s="65">
        <v>0</v>
      </c>
      <c r="F115" s="65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72"/>
    </row>
    <row r="116" spans="1:71" s="9" customFormat="1" ht="12.75">
      <c r="A116" s="78"/>
      <c r="B116" s="87"/>
      <c r="C116" s="26"/>
      <c r="D116" s="4" t="s">
        <v>75</v>
      </c>
      <c r="E116" s="65">
        <v>0</v>
      </c>
      <c r="F116" s="65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72"/>
    </row>
    <row r="117" spans="1:71" s="9" customFormat="1" ht="12.75">
      <c r="A117" s="78"/>
      <c r="B117" s="87"/>
      <c r="C117" s="26"/>
      <c r="D117" s="4" t="s">
        <v>76</v>
      </c>
      <c r="E117" s="65">
        <v>0</v>
      </c>
      <c r="F117" s="65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72"/>
    </row>
    <row r="118" spans="1:71" s="9" customFormat="1" ht="12.75">
      <c r="A118" s="78"/>
      <c r="B118" s="87"/>
      <c r="C118" s="26"/>
      <c r="D118" s="4" t="s">
        <v>77</v>
      </c>
      <c r="E118" s="65">
        <v>0</v>
      </c>
      <c r="F118" s="65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72"/>
    </row>
    <row r="119" spans="1:71" s="9" customFormat="1" ht="12.75">
      <c r="A119" s="79"/>
      <c r="B119" s="88"/>
      <c r="C119" s="43"/>
      <c r="D119" s="4" t="s">
        <v>78</v>
      </c>
      <c r="E119" s="65">
        <v>0</v>
      </c>
      <c r="F119" s="65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73"/>
    </row>
    <row r="120" spans="1:71" s="24" customFormat="1">
      <c r="A120" s="89"/>
      <c r="B120" s="80" t="s">
        <v>34</v>
      </c>
      <c r="C120" s="67"/>
      <c r="D120" s="51" t="s">
        <v>20</v>
      </c>
      <c r="E120" s="52">
        <f>SUM(E121:E131)</f>
        <v>384223.09999999992</v>
      </c>
      <c r="F120" s="52">
        <f t="shared" ref="F120:N120" si="17">SUM(F121:F131)</f>
        <v>175940.29999999996</v>
      </c>
      <c r="G120" s="52">
        <f>SUM(G121:G131)</f>
        <v>384223.09999999992</v>
      </c>
      <c r="H120" s="52">
        <f>SUM(H121:H131)</f>
        <v>175940.29999999996</v>
      </c>
      <c r="I120" s="52">
        <f t="shared" si="17"/>
        <v>0</v>
      </c>
      <c r="J120" s="52">
        <f t="shared" si="17"/>
        <v>0</v>
      </c>
      <c r="K120" s="52">
        <f t="shared" si="17"/>
        <v>0</v>
      </c>
      <c r="L120" s="52">
        <f t="shared" si="17"/>
        <v>0</v>
      </c>
      <c r="M120" s="52">
        <f t="shared" si="17"/>
        <v>0</v>
      </c>
      <c r="N120" s="52">
        <f t="shared" si="17"/>
        <v>0</v>
      </c>
      <c r="O120" s="90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</row>
    <row r="121" spans="1:71" s="24" customFormat="1">
      <c r="A121" s="89"/>
      <c r="B121" s="81"/>
      <c r="C121" s="67"/>
      <c r="D121" s="54" t="s">
        <v>7</v>
      </c>
      <c r="E121" s="55">
        <f>G121+I121+K121+M121</f>
        <v>34386.400000000001</v>
      </c>
      <c r="F121" s="55">
        <f>H121+J121+L121+N121</f>
        <v>34386.400000000001</v>
      </c>
      <c r="G121" s="68">
        <f t="shared" ref="G121:N121" si="18">G61+G73+G85+G97</f>
        <v>34386.400000000001</v>
      </c>
      <c r="H121" s="68">
        <f t="shared" si="18"/>
        <v>34386.400000000001</v>
      </c>
      <c r="I121" s="68">
        <f t="shared" si="18"/>
        <v>0</v>
      </c>
      <c r="J121" s="68">
        <f t="shared" si="18"/>
        <v>0</v>
      </c>
      <c r="K121" s="68">
        <f t="shared" si="18"/>
        <v>0</v>
      </c>
      <c r="L121" s="68">
        <f t="shared" si="18"/>
        <v>0</v>
      </c>
      <c r="M121" s="68">
        <f t="shared" si="18"/>
        <v>0</v>
      </c>
      <c r="N121" s="68">
        <f t="shared" si="18"/>
        <v>0</v>
      </c>
      <c r="O121" s="90"/>
      <c r="P121" s="23"/>
      <c r="Q121" s="23"/>
      <c r="R121" s="25"/>
      <c r="S121" s="25"/>
      <c r="T121" s="25"/>
      <c r="U121" s="25"/>
      <c r="V121" s="25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</row>
    <row r="122" spans="1:71" s="24" customFormat="1">
      <c r="A122" s="89"/>
      <c r="B122" s="81"/>
      <c r="C122" s="67"/>
      <c r="D122" s="54" t="s">
        <v>8</v>
      </c>
      <c r="E122" s="55">
        <f t="shared" ref="E122:E131" si="19">G122+I122+K122+M122</f>
        <v>35850.5</v>
      </c>
      <c r="F122" s="55">
        <f t="shared" ref="F122:F131" si="20">H122+J122+L122+N122</f>
        <v>35850.5</v>
      </c>
      <c r="G122" s="68">
        <f t="shared" ref="G122:N122" si="21">G62+G74+G86+G98</f>
        <v>35850.5</v>
      </c>
      <c r="H122" s="68">
        <f t="shared" si="21"/>
        <v>35850.5</v>
      </c>
      <c r="I122" s="68">
        <f t="shared" si="21"/>
        <v>0</v>
      </c>
      <c r="J122" s="68">
        <f t="shared" si="21"/>
        <v>0</v>
      </c>
      <c r="K122" s="68">
        <f t="shared" si="21"/>
        <v>0</v>
      </c>
      <c r="L122" s="68">
        <f t="shared" si="21"/>
        <v>0</v>
      </c>
      <c r="M122" s="68">
        <f t="shared" si="21"/>
        <v>0</v>
      </c>
      <c r="N122" s="68">
        <f t="shared" si="21"/>
        <v>0</v>
      </c>
      <c r="O122" s="90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</row>
    <row r="123" spans="1:71" s="24" customFormat="1">
      <c r="A123" s="89"/>
      <c r="B123" s="81"/>
      <c r="C123" s="67"/>
      <c r="D123" s="54" t="s">
        <v>9</v>
      </c>
      <c r="E123" s="55">
        <f t="shared" si="19"/>
        <v>36275.799999999996</v>
      </c>
      <c r="F123" s="55">
        <f>H123+J123+L123+N123</f>
        <v>36275.799999999996</v>
      </c>
      <c r="G123" s="68">
        <f>G63+G75+G87+G99+G111</f>
        <v>36275.799999999996</v>
      </c>
      <c r="H123" s="68">
        <f>H63+H75+H87+H99+H111</f>
        <v>36275.799999999996</v>
      </c>
      <c r="I123" s="68">
        <f t="shared" ref="I123:N123" si="22">I63+I75+I87+I99</f>
        <v>0</v>
      </c>
      <c r="J123" s="68">
        <f t="shared" si="22"/>
        <v>0</v>
      </c>
      <c r="K123" s="68">
        <f t="shared" si="22"/>
        <v>0</v>
      </c>
      <c r="L123" s="68">
        <f t="shared" si="22"/>
        <v>0</v>
      </c>
      <c r="M123" s="68">
        <f t="shared" si="22"/>
        <v>0</v>
      </c>
      <c r="N123" s="68">
        <f t="shared" si="22"/>
        <v>0</v>
      </c>
      <c r="O123" s="90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</row>
    <row r="124" spans="1:71" s="24" customFormat="1">
      <c r="A124" s="89"/>
      <c r="B124" s="81"/>
      <c r="C124" s="67"/>
      <c r="D124" s="54" t="s">
        <v>10</v>
      </c>
      <c r="E124" s="55">
        <f>G124+I124+K124+M124</f>
        <v>34713.799999999996</v>
      </c>
      <c r="F124" s="55">
        <f t="shared" si="20"/>
        <v>34713.799999999996</v>
      </c>
      <c r="G124" s="68">
        <f>G64+G76+G88+G100</f>
        <v>34713.799999999996</v>
      </c>
      <c r="H124" s="68">
        <f t="shared" ref="H124:N124" si="23">H64+H76+H88+H100</f>
        <v>34713.799999999996</v>
      </c>
      <c r="I124" s="68">
        <f t="shared" si="23"/>
        <v>0</v>
      </c>
      <c r="J124" s="68">
        <f t="shared" si="23"/>
        <v>0</v>
      </c>
      <c r="K124" s="68">
        <f t="shared" si="23"/>
        <v>0</v>
      </c>
      <c r="L124" s="68">
        <f t="shared" si="23"/>
        <v>0</v>
      </c>
      <c r="M124" s="68">
        <f t="shared" si="23"/>
        <v>0</v>
      </c>
      <c r="N124" s="68">
        <f t="shared" si="23"/>
        <v>0</v>
      </c>
      <c r="O124" s="90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</row>
    <row r="125" spans="1:71" s="24" customFormat="1">
      <c r="A125" s="89"/>
      <c r="B125" s="81"/>
      <c r="C125" s="67"/>
      <c r="D125" s="54" t="s">
        <v>11</v>
      </c>
      <c r="E125" s="55">
        <f t="shared" si="19"/>
        <v>34713.799999999996</v>
      </c>
      <c r="F125" s="55">
        <f t="shared" si="20"/>
        <v>34713.799999999996</v>
      </c>
      <c r="G125" s="68">
        <f t="shared" ref="G125:N125" si="24">G65+G77+G89+G101</f>
        <v>34713.799999999996</v>
      </c>
      <c r="H125" s="68">
        <f t="shared" si="24"/>
        <v>34713.799999999996</v>
      </c>
      <c r="I125" s="68">
        <f t="shared" si="24"/>
        <v>0</v>
      </c>
      <c r="J125" s="68">
        <f t="shared" si="24"/>
        <v>0</v>
      </c>
      <c r="K125" s="68">
        <f t="shared" si="24"/>
        <v>0</v>
      </c>
      <c r="L125" s="68">
        <f t="shared" si="24"/>
        <v>0</v>
      </c>
      <c r="M125" s="68">
        <f t="shared" si="24"/>
        <v>0</v>
      </c>
      <c r="N125" s="68">
        <f t="shared" si="24"/>
        <v>0</v>
      </c>
      <c r="O125" s="90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</row>
    <row r="126" spans="1:71" s="24" customFormat="1">
      <c r="A126" s="89"/>
      <c r="B126" s="81"/>
      <c r="C126" s="67"/>
      <c r="D126" s="54" t="s">
        <v>73</v>
      </c>
      <c r="E126" s="55">
        <f t="shared" si="19"/>
        <v>34713.799999999996</v>
      </c>
      <c r="F126" s="55">
        <f t="shared" si="20"/>
        <v>0</v>
      </c>
      <c r="G126" s="68">
        <f t="shared" ref="G126:N126" si="25">G66+G78+G90+G102</f>
        <v>34713.799999999996</v>
      </c>
      <c r="H126" s="68">
        <f t="shared" si="25"/>
        <v>0</v>
      </c>
      <c r="I126" s="68">
        <f t="shared" si="25"/>
        <v>0</v>
      </c>
      <c r="J126" s="68">
        <f t="shared" si="25"/>
        <v>0</v>
      </c>
      <c r="K126" s="68">
        <f t="shared" si="25"/>
        <v>0</v>
      </c>
      <c r="L126" s="68">
        <f t="shared" si="25"/>
        <v>0</v>
      </c>
      <c r="M126" s="68">
        <f t="shared" si="25"/>
        <v>0</v>
      </c>
      <c r="N126" s="68">
        <f t="shared" si="25"/>
        <v>0</v>
      </c>
      <c r="O126" s="90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</row>
    <row r="127" spans="1:71" s="24" customFormat="1">
      <c r="A127" s="89"/>
      <c r="B127" s="81"/>
      <c r="C127" s="67"/>
      <c r="D127" s="54" t="s">
        <v>74</v>
      </c>
      <c r="E127" s="55">
        <f t="shared" si="19"/>
        <v>34713.799999999996</v>
      </c>
      <c r="F127" s="55">
        <f t="shared" si="20"/>
        <v>0</v>
      </c>
      <c r="G127" s="68">
        <f t="shared" ref="G127:N127" si="26">G67+G79+G91+G103</f>
        <v>34713.799999999996</v>
      </c>
      <c r="H127" s="68">
        <f t="shared" si="26"/>
        <v>0</v>
      </c>
      <c r="I127" s="68">
        <f t="shared" si="26"/>
        <v>0</v>
      </c>
      <c r="J127" s="68">
        <f t="shared" si="26"/>
        <v>0</v>
      </c>
      <c r="K127" s="68">
        <f t="shared" si="26"/>
        <v>0</v>
      </c>
      <c r="L127" s="68">
        <f t="shared" si="26"/>
        <v>0</v>
      </c>
      <c r="M127" s="68">
        <f t="shared" si="26"/>
        <v>0</v>
      </c>
      <c r="N127" s="68">
        <f t="shared" si="26"/>
        <v>0</v>
      </c>
      <c r="O127" s="90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</row>
    <row r="128" spans="1:71" s="24" customFormat="1">
      <c r="A128" s="89"/>
      <c r="B128" s="81"/>
      <c r="C128" s="67"/>
      <c r="D128" s="54" t="s">
        <v>75</v>
      </c>
      <c r="E128" s="55">
        <f t="shared" si="19"/>
        <v>34713.799999999996</v>
      </c>
      <c r="F128" s="55">
        <f t="shared" si="20"/>
        <v>0</v>
      </c>
      <c r="G128" s="68">
        <f t="shared" ref="G128:N128" si="27">G68+G80+G92+G104</f>
        <v>34713.799999999996</v>
      </c>
      <c r="H128" s="68">
        <f t="shared" si="27"/>
        <v>0</v>
      </c>
      <c r="I128" s="68">
        <f t="shared" si="27"/>
        <v>0</v>
      </c>
      <c r="J128" s="68">
        <f t="shared" si="27"/>
        <v>0</v>
      </c>
      <c r="K128" s="68">
        <f>K68+K80+K92+K104</f>
        <v>0</v>
      </c>
      <c r="L128" s="68">
        <f t="shared" si="27"/>
        <v>0</v>
      </c>
      <c r="M128" s="68">
        <f t="shared" si="27"/>
        <v>0</v>
      </c>
      <c r="N128" s="68">
        <f t="shared" si="27"/>
        <v>0</v>
      </c>
      <c r="O128" s="90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</row>
    <row r="129" spans="1:72" s="24" customFormat="1">
      <c r="A129" s="89"/>
      <c r="B129" s="81"/>
      <c r="C129" s="67"/>
      <c r="D129" s="54" t="s">
        <v>76</v>
      </c>
      <c r="E129" s="55">
        <f t="shared" si="19"/>
        <v>34713.799999999996</v>
      </c>
      <c r="F129" s="55">
        <f t="shared" si="20"/>
        <v>0</v>
      </c>
      <c r="G129" s="68">
        <f t="shared" ref="G129:N129" si="28">G69+G81+G93+G105</f>
        <v>34713.799999999996</v>
      </c>
      <c r="H129" s="68">
        <f t="shared" si="28"/>
        <v>0</v>
      </c>
      <c r="I129" s="68">
        <f t="shared" si="28"/>
        <v>0</v>
      </c>
      <c r="J129" s="68">
        <f t="shared" si="28"/>
        <v>0</v>
      </c>
      <c r="K129" s="68">
        <f>K69+K81+K93+K105</f>
        <v>0</v>
      </c>
      <c r="L129" s="68">
        <f t="shared" si="28"/>
        <v>0</v>
      </c>
      <c r="M129" s="68">
        <f t="shared" si="28"/>
        <v>0</v>
      </c>
      <c r="N129" s="68">
        <f t="shared" si="28"/>
        <v>0</v>
      </c>
      <c r="O129" s="90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</row>
    <row r="130" spans="1:72" s="24" customFormat="1">
      <c r="A130" s="89"/>
      <c r="B130" s="81"/>
      <c r="C130" s="67"/>
      <c r="D130" s="54" t="s">
        <v>77</v>
      </c>
      <c r="E130" s="55">
        <f t="shared" si="19"/>
        <v>34713.799999999996</v>
      </c>
      <c r="F130" s="55">
        <f t="shared" si="20"/>
        <v>0</v>
      </c>
      <c r="G130" s="68">
        <f t="shared" ref="G130:N130" si="29">G70+G82+G94+G106</f>
        <v>34713.799999999996</v>
      </c>
      <c r="H130" s="68">
        <f t="shared" si="29"/>
        <v>0</v>
      </c>
      <c r="I130" s="68">
        <f t="shared" si="29"/>
        <v>0</v>
      </c>
      <c r="J130" s="68">
        <f t="shared" si="29"/>
        <v>0</v>
      </c>
      <c r="K130" s="68">
        <f>K70+K82+K94+K106</f>
        <v>0</v>
      </c>
      <c r="L130" s="68">
        <f t="shared" si="29"/>
        <v>0</v>
      </c>
      <c r="M130" s="68">
        <f t="shared" si="29"/>
        <v>0</v>
      </c>
      <c r="N130" s="68">
        <f t="shared" si="29"/>
        <v>0</v>
      </c>
      <c r="O130" s="90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</row>
    <row r="131" spans="1:72" s="24" customFormat="1">
      <c r="A131" s="89"/>
      <c r="B131" s="82"/>
      <c r="C131" s="67"/>
      <c r="D131" s="54" t="s">
        <v>78</v>
      </c>
      <c r="E131" s="55">
        <f t="shared" si="19"/>
        <v>34713.799999999996</v>
      </c>
      <c r="F131" s="55">
        <f t="shared" si="20"/>
        <v>0</v>
      </c>
      <c r="G131" s="68">
        <f t="shared" ref="G131:N131" si="30">G71+G83+G95+G107</f>
        <v>34713.799999999996</v>
      </c>
      <c r="H131" s="68">
        <f t="shared" si="30"/>
        <v>0</v>
      </c>
      <c r="I131" s="68">
        <f t="shared" si="30"/>
        <v>0</v>
      </c>
      <c r="J131" s="68">
        <f t="shared" si="30"/>
        <v>0</v>
      </c>
      <c r="K131" s="68">
        <f>K71+K83+K95+K107</f>
        <v>0</v>
      </c>
      <c r="L131" s="68">
        <f t="shared" si="30"/>
        <v>0</v>
      </c>
      <c r="M131" s="68">
        <f t="shared" si="30"/>
        <v>0</v>
      </c>
      <c r="N131" s="68">
        <f t="shared" si="30"/>
        <v>0</v>
      </c>
      <c r="O131" s="90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</row>
    <row r="132" spans="1:72" ht="15.75">
      <c r="A132" s="41" t="s">
        <v>21</v>
      </c>
      <c r="B132" s="107" t="s">
        <v>25</v>
      </c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9"/>
    </row>
    <row r="133" spans="1:72" s="8" customFormat="1" ht="12.75">
      <c r="B133" s="95" t="s">
        <v>83</v>
      </c>
      <c r="C133" s="110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7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11"/>
    </row>
    <row r="134" spans="1:72" s="8" customFormat="1" ht="27.75" customHeight="1">
      <c r="A134" s="77" t="s">
        <v>17</v>
      </c>
      <c r="B134" s="86" t="s">
        <v>46</v>
      </c>
      <c r="C134" s="42"/>
      <c r="D134" s="46" t="s">
        <v>20</v>
      </c>
      <c r="E134" s="52">
        <v>3018712.0700000003</v>
      </c>
      <c r="F134" s="52">
        <v>535354.4</v>
      </c>
      <c r="G134" s="52">
        <v>2635457.3700000006</v>
      </c>
      <c r="H134" s="52">
        <v>520082.80000000005</v>
      </c>
      <c r="I134" s="52">
        <v>175200</v>
      </c>
      <c r="J134" s="52">
        <v>0</v>
      </c>
      <c r="K134" s="52">
        <v>149654.70000000001</v>
      </c>
      <c r="L134" s="52">
        <v>15271.6</v>
      </c>
      <c r="M134" s="52">
        <v>58400</v>
      </c>
      <c r="N134" s="52">
        <v>0</v>
      </c>
      <c r="O134" s="71" t="s">
        <v>58</v>
      </c>
      <c r="P134" s="1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11"/>
    </row>
    <row r="135" spans="1:72" s="8" customFormat="1" ht="27" customHeight="1">
      <c r="A135" s="78"/>
      <c r="B135" s="87"/>
      <c r="C135" s="26"/>
      <c r="D135" s="47" t="s">
        <v>7</v>
      </c>
      <c r="E135" s="30">
        <v>73011.199999999997</v>
      </c>
      <c r="F135" s="30">
        <v>73011.199999999997</v>
      </c>
      <c r="G135" s="30">
        <v>73011.199999999997</v>
      </c>
      <c r="H135" s="30">
        <v>73011.199999999997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72"/>
      <c r="P135" s="1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11"/>
    </row>
    <row r="136" spans="1:72" s="8" customFormat="1" ht="24.75" customHeight="1">
      <c r="A136" s="78"/>
      <c r="B136" s="87"/>
      <c r="C136" s="26" t="s">
        <v>67</v>
      </c>
      <c r="D136" s="47" t="s">
        <v>8</v>
      </c>
      <c r="E136" s="30">
        <v>162701.40000000002</v>
      </c>
      <c r="F136" s="30">
        <v>162701.40000000002</v>
      </c>
      <c r="G136" s="30">
        <v>162701.40000000002</v>
      </c>
      <c r="H136" s="30">
        <v>162701.40000000002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72"/>
      <c r="P136" s="1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11"/>
    </row>
    <row r="137" spans="1:72" s="8" customFormat="1" ht="27.75" customHeight="1">
      <c r="A137" s="78"/>
      <c r="B137" s="87"/>
      <c r="C137" s="26"/>
      <c r="D137" s="47" t="s">
        <v>9</v>
      </c>
      <c r="E137" s="30">
        <v>235954.1</v>
      </c>
      <c r="F137" s="30">
        <v>235954.1</v>
      </c>
      <c r="G137" s="30">
        <v>220682.5</v>
      </c>
      <c r="H137" s="30">
        <v>220682.5</v>
      </c>
      <c r="I137" s="30">
        <v>0</v>
      </c>
      <c r="J137" s="30">
        <v>0</v>
      </c>
      <c r="K137" s="30">
        <v>15271.6</v>
      </c>
      <c r="L137" s="30">
        <v>15271.6</v>
      </c>
      <c r="M137" s="30">
        <v>0</v>
      </c>
      <c r="N137" s="30">
        <v>0</v>
      </c>
      <c r="O137" s="72"/>
      <c r="P137" s="1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11"/>
    </row>
    <row r="138" spans="1:72" s="8" customFormat="1" ht="30.75" customHeight="1">
      <c r="A138" s="78"/>
      <c r="B138" s="87"/>
      <c r="C138" s="26"/>
      <c r="D138" s="47" t="s">
        <v>10</v>
      </c>
      <c r="E138" s="30">
        <v>247470.92</v>
      </c>
      <c r="F138" s="30">
        <v>63687.700000000004</v>
      </c>
      <c r="G138" s="30">
        <v>247470.92</v>
      </c>
      <c r="H138" s="30">
        <v>63687.700000000004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72"/>
      <c r="P138" s="1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11"/>
    </row>
    <row r="139" spans="1:72" s="8" customFormat="1" ht="12.75">
      <c r="A139" s="78"/>
      <c r="B139" s="87"/>
      <c r="C139" s="26"/>
      <c r="D139" s="47" t="s">
        <v>11</v>
      </c>
      <c r="E139" s="30">
        <v>185467.4</v>
      </c>
      <c r="F139" s="30">
        <v>0</v>
      </c>
      <c r="G139" s="30">
        <v>185467.4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72"/>
      <c r="P139" s="1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11"/>
    </row>
    <row r="140" spans="1:72" s="9" customFormat="1" ht="12.75">
      <c r="A140" s="78"/>
      <c r="B140" s="87"/>
      <c r="C140" s="26"/>
      <c r="D140" s="39" t="s">
        <v>73</v>
      </c>
      <c r="E140" s="30">
        <v>111950</v>
      </c>
      <c r="F140" s="30">
        <v>0</v>
      </c>
      <c r="G140" s="30">
        <v>111950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72"/>
      <c r="P140" s="1"/>
    </row>
    <row r="141" spans="1:72" s="9" customFormat="1" ht="12.75">
      <c r="A141" s="78"/>
      <c r="B141" s="87"/>
      <c r="C141" s="26"/>
      <c r="D141" s="47" t="s">
        <v>74</v>
      </c>
      <c r="E141" s="30">
        <v>181355.15000000002</v>
      </c>
      <c r="F141" s="30">
        <v>0</v>
      </c>
      <c r="G141" s="30">
        <v>150566.45000000001</v>
      </c>
      <c r="H141" s="30">
        <v>0</v>
      </c>
      <c r="I141" s="30">
        <v>0</v>
      </c>
      <c r="J141" s="30">
        <v>0</v>
      </c>
      <c r="K141" s="30">
        <v>30788.700000000004</v>
      </c>
      <c r="L141" s="30">
        <v>0</v>
      </c>
      <c r="M141" s="30">
        <v>0</v>
      </c>
      <c r="N141" s="30">
        <v>0</v>
      </c>
      <c r="O141" s="72"/>
      <c r="P141" s="1"/>
    </row>
    <row r="142" spans="1:72" s="9" customFormat="1" ht="12.75">
      <c r="A142" s="78"/>
      <c r="B142" s="87"/>
      <c r="C142" s="26"/>
      <c r="D142" s="47" t="s">
        <v>75</v>
      </c>
      <c r="E142" s="30">
        <v>1248653.5</v>
      </c>
      <c r="F142" s="30">
        <v>0</v>
      </c>
      <c r="G142" s="30">
        <v>1097537.6000000001</v>
      </c>
      <c r="H142" s="30">
        <v>0</v>
      </c>
      <c r="I142" s="30">
        <v>87600</v>
      </c>
      <c r="J142" s="30">
        <v>0</v>
      </c>
      <c r="K142" s="30">
        <v>34315.9</v>
      </c>
      <c r="L142" s="30">
        <v>0</v>
      </c>
      <c r="M142" s="30">
        <v>29200</v>
      </c>
      <c r="N142" s="30">
        <v>0</v>
      </c>
      <c r="O142" s="72"/>
      <c r="P142" s="1"/>
    </row>
    <row r="143" spans="1:72" s="9" customFormat="1" ht="12.75">
      <c r="A143" s="78"/>
      <c r="B143" s="87"/>
      <c r="C143" s="26"/>
      <c r="D143" s="39" t="s">
        <v>76</v>
      </c>
      <c r="E143" s="30">
        <v>320278.95</v>
      </c>
      <c r="F143" s="30">
        <v>0</v>
      </c>
      <c r="G143" s="30">
        <v>134200.45000000001</v>
      </c>
      <c r="H143" s="30">
        <v>0</v>
      </c>
      <c r="I143" s="30">
        <v>87600</v>
      </c>
      <c r="J143" s="30">
        <v>0</v>
      </c>
      <c r="K143" s="30">
        <v>69278.5</v>
      </c>
      <c r="L143" s="30">
        <v>0</v>
      </c>
      <c r="M143" s="30">
        <v>29200</v>
      </c>
      <c r="N143" s="30">
        <v>0</v>
      </c>
      <c r="O143" s="72"/>
      <c r="P143" s="1"/>
    </row>
    <row r="144" spans="1:72" s="9" customFormat="1" ht="12.75">
      <c r="A144" s="78"/>
      <c r="B144" s="87"/>
      <c r="C144" s="26"/>
      <c r="D144" s="47" t="s">
        <v>77</v>
      </c>
      <c r="E144" s="30">
        <v>206439.85</v>
      </c>
      <c r="F144" s="30">
        <v>0</v>
      </c>
      <c r="G144" s="30">
        <v>206439.85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72"/>
      <c r="P144" s="1"/>
    </row>
    <row r="145" spans="1:16" s="9" customFormat="1" ht="12.75">
      <c r="A145" s="79"/>
      <c r="B145" s="88"/>
      <c r="C145" s="26"/>
      <c r="D145" s="47" t="s">
        <v>78</v>
      </c>
      <c r="E145" s="30">
        <v>45429.599999999999</v>
      </c>
      <c r="F145" s="30">
        <v>0</v>
      </c>
      <c r="G145" s="30">
        <v>45429.599999999999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73"/>
      <c r="P145" s="1"/>
    </row>
    <row r="146" spans="1:16" s="9" customFormat="1" ht="20.25" customHeight="1">
      <c r="A146" s="77" t="s">
        <v>30</v>
      </c>
      <c r="B146" s="86" t="s">
        <v>47</v>
      </c>
      <c r="C146" s="42"/>
      <c r="D146" s="48" t="s">
        <v>20</v>
      </c>
      <c r="E146" s="29">
        <v>566951.59999999986</v>
      </c>
      <c r="F146" s="29">
        <v>126490.6</v>
      </c>
      <c r="G146" s="29">
        <v>538526.6</v>
      </c>
      <c r="H146" s="29">
        <v>108190.6</v>
      </c>
      <c r="I146" s="29">
        <v>0</v>
      </c>
      <c r="J146" s="29">
        <v>0</v>
      </c>
      <c r="K146" s="29">
        <v>28425</v>
      </c>
      <c r="L146" s="29">
        <v>18300</v>
      </c>
      <c r="M146" s="29">
        <v>0</v>
      </c>
      <c r="N146" s="29">
        <v>0</v>
      </c>
      <c r="O146" s="71" t="s">
        <v>59</v>
      </c>
      <c r="P146" s="1"/>
    </row>
    <row r="147" spans="1:16" s="9" customFormat="1" ht="18.75" customHeight="1">
      <c r="A147" s="78"/>
      <c r="B147" s="87"/>
      <c r="C147" s="26"/>
      <c r="D147" s="39" t="s">
        <v>7</v>
      </c>
      <c r="E147" s="30">
        <v>13984.1</v>
      </c>
      <c r="F147" s="30">
        <v>13984.1</v>
      </c>
      <c r="G147" s="31">
        <v>13984.1</v>
      </c>
      <c r="H147" s="31">
        <v>13984.1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72"/>
      <c r="P147" s="1"/>
    </row>
    <row r="148" spans="1:16" s="9" customFormat="1" ht="25.5">
      <c r="A148" s="78"/>
      <c r="B148" s="87"/>
      <c r="C148" s="26" t="s">
        <v>68</v>
      </c>
      <c r="D148" s="39" t="s">
        <v>8</v>
      </c>
      <c r="E148" s="30">
        <v>74641.3</v>
      </c>
      <c r="F148" s="30">
        <v>74641.3</v>
      </c>
      <c r="G148" s="31">
        <v>74641.3</v>
      </c>
      <c r="H148" s="31">
        <v>74641.3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72"/>
      <c r="P148" s="1"/>
    </row>
    <row r="149" spans="1:16" s="9" customFormat="1" ht="21" customHeight="1">
      <c r="A149" s="78"/>
      <c r="B149" s="87"/>
      <c r="C149" s="26"/>
      <c r="D149" s="39" t="s">
        <v>9</v>
      </c>
      <c r="E149" s="30">
        <v>37865.199999999997</v>
      </c>
      <c r="F149" s="30">
        <v>37865.199999999997</v>
      </c>
      <c r="G149" s="31">
        <v>19565.2</v>
      </c>
      <c r="H149" s="31">
        <v>19565.2</v>
      </c>
      <c r="I149" s="30">
        <v>0</v>
      </c>
      <c r="J149" s="30">
        <v>0</v>
      </c>
      <c r="K149" s="30">
        <v>18300</v>
      </c>
      <c r="L149" s="30">
        <v>18300</v>
      </c>
      <c r="M149" s="30">
        <v>0</v>
      </c>
      <c r="N149" s="30">
        <v>0</v>
      </c>
      <c r="O149" s="72"/>
      <c r="P149" s="1"/>
    </row>
    <row r="150" spans="1:16" s="9" customFormat="1" ht="18" customHeight="1">
      <c r="A150" s="78"/>
      <c r="B150" s="87"/>
      <c r="C150" s="26"/>
      <c r="D150" s="39" t="s">
        <v>10</v>
      </c>
      <c r="E150" s="30">
        <v>0</v>
      </c>
      <c r="F150" s="30">
        <v>0</v>
      </c>
      <c r="G150" s="31">
        <v>0</v>
      </c>
      <c r="H150" s="31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72"/>
      <c r="P150" s="1"/>
    </row>
    <row r="151" spans="1:16" s="9" customFormat="1" ht="17.25" customHeight="1">
      <c r="A151" s="78"/>
      <c r="B151" s="87"/>
      <c r="C151" s="26"/>
      <c r="D151" s="39" t="s">
        <v>11</v>
      </c>
      <c r="E151" s="30">
        <v>38948.199999999997</v>
      </c>
      <c r="F151" s="30">
        <v>0</v>
      </c>
      <c r="G151" s="31">
        <v>38948.199999999997</v>
      </c>
      <c r="H151" s="31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72"/>
      <c r="P151" s="1"/>
    </row>
    <row r="152" spans="1:16" s="9" customFormat="1" ht="17.25" customHeight="1">
      <c r="A152" s="78"/>
      <c r="B152" s="87"/>
      <c r="C152" s="26"/>
      <c r="D152" s="39" t="s">
        <v>73</v>
      </c>
      <c r="E152" s="30">
        <v>27000</v>
      </c>
      <c r="F152" s="30">
        <v>0</v>
      </c>
      <c r="G152" s="31">
        <v>27000</v>
      </c>
      <c r="H152" s="31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72"/>
      <c r="P152" s="1"/>
    </row>
    <row r="153" spans="1:16" s="9" customFormat="1" ht="17.25" customHeight="1">
      <c r="A153" s="78"/>
      <c r="B153" s="87"/>
      <c r="C153" s="26"/>
      <c r="D153" s="39" t="s">
        <v>74</v>
      </c>
      <c r="E153" s="30">
        <v>90168.5</v>
      </c>
      <c r="F153" s="30">
        <v>0</v>
      </c>
      <c r="G153" s="31">
        <v>83473.600000000006</v>
      </c>
      <c r="H153" s="31">
        <v>0</v>
      </c>
      <c r="I153" s="30">
        <v>0</v>
      </c>
      <c r="J153" s="30">
        <v>0</v>
      </c>
      <c r="K153" s="30">
        <v>6694.9</v>
      </c>
      <c r="L153" s="30">
        <v>0</v>
      </c>
      <c r="M153" s="30">
        <v>0</v>
      </c>
      <c r="N153" s="30">
        <v>0</v>
      </c>
      <c r="O153" s="72"/>
      <c r="P153" s="1"/>
    </row>
    <row r="154" spans="1:16" s="9" customFormat="1" ht="17.25" customHeight="1">
      <c r="A154" s="78"/>
      <c r="B154" s="87"/>
      <c r="C154" s="26"/>
      <c r="D154" s="39" t="s">
        <v>75</v>
      </c>
      <c r="E154" s="30">
        <v>284344.29999999993</v>
      </c>
      <c r="F154" s="30">
        <v>0</v>
      </c>
      <c r="G154" s="31">
        <v>280914.19999999995</v>
      </c>
      <c r="H154" s="31">
        <v>0</v>
      </c>
      <c r="I154" s="30">
        <v>0</v>
      </c>
      <c r="J154" s="30">
        <v>0</v>
      </c>
      <c r="K154" s="30">
        <v>3430.1</v>
      </c>
      <c r="L154" s="30">
        <v>0</v>
      </c>
      <c r="M154" s="30">
        <v>0</v>
      </c>
      <c r="N154" s="30">
        <v>0</v>
      </c>
      <c r="O154" s="72"/>
      <c r="P154" s="1"/>
    </row>
    <row r="155" spans="1:16" s="9" customFormat="1" ht="17.25" customHeight="1">
      <c r="A155" s="78"/>
      <c r="B155" s="87"/>
      <c r="C155" s="26"/>
      <c r="D155" s="39" t="s">
        <v>76</v>
      </c>
      <c r="E155" s="30">
        <v>0</v>
      </c>
      <c r="F155" s="30">
        <v>0</v>
      </c>
      <c r="G155" s="31">
        <v>0</v>
      </c>
      <c r="H155" s="31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72"/>
      <c r="P155" s="1"/>
    </row>
    <row r="156" spans="1:16" s="9" customFormat="1" ht="17.25" customHeight="1">
      <c r="A156" s="78"/>
      <c r="B156" s="87"/>
      <c r="C156" s="26"/>
      <c r="D156" s="39" t="s">
        <v>77</v>
      </c>
      <c r="E156" s="30">
        <v>0</v>
      </c>
      <c r="F156" s="30">
        <v>0</v>
      </c>
      <c r="G156" s="31">
        <v>0</v>
      </c>
      <c r="H156" s="31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72"/>
      <c r="P156" s="1"/>
    </row>
    <row r="157" spans="1:16" s="9" customFormat="1" ht="17.25" customHeight="1">
      <c r="A157" s="79"/>
      <c r="B157" s="88"/>
      <c r="C157" s="43"/>
      <c r="D157" s="39" t="s">
        <v>78</v>
      </c>
      <c r="E157" s="30">
        <v>0</v>
      </c>
      <c r="F157" s="30">
        <v>0</v>
      </c>
      <c r="G157" s="31">
        <v>0</v>
      </c>
      <c r="H157" s="31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73"/>
      <c r="P157" s="1"/>
    </row>
    <row r="158" spans="1:16" s="9" customFormat="1" ht="12.75" customHeight="1">
      <c r="A158" s="77" t="s">
        <v>31</v>
      </c>
      <c r="B158" s="74" t="s">
        <v>48</v>
      </c>
      <c r="C158" s="26"/>
      <c r="D158" s="6" t="s">
        <v>20</v>
      </c>
      <c r="E158" s="29">
        <v>53431.4</v>
      </c>
      <c r="F158" s="29">
        <v>10620.2</v>
      </c>
      <c r="G158" s="29">
        <v>30516.400000000001</v>
      </c>
      <c r="H158" s="29">
        <v>10620.2</v>
      </c>
      <c r="I158" s="29">
        <v>0</v>
      </c>
      <c r="J158" s="29">
        <v>0</v>
      </c>
      <c r="K158" s="29">
        <v>22915</v>
      </c>
      <c r="L158" s="29">
        <v>0</v>
      </c>
      <c r="M158" s="29">
        <v>0</v>
      </c>
      <c r="N158" s="29">
        <v>0</v>
      </c>
      <c r="O158" s="71" t="s">
        <v>35</v>
      </c>
    </row>
    <row r="159" spans="1:16" s="9" customFormat="1" ht="12.75">
      <c r="A159" s="78"/>
      <c r="B159" s="75"/>
      <c r="C159" s="26"/>
      <c r="D159" s="5" t="s">
        <v>7</v>
      </c>
      <c r="E159" s="30">
        <v>10620.2</v>
      </c>
      <c r="F159" s="30">
        <v>10620.2</v>
      </c>
      <c r="G159" s="30">
        <v>10620.2</v>
      </c>
      <c r="H159" s="30">
        <v>10620.2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72"/>
    </row>
    <row r="160" spans="1:16" s="9" customFormat="1" ht="12.75">
      <c r="A160" s="78"/>
      <c r="B160" s="75"/>
      <c r="C160" s="26"/>
      <c r="D160" s="5" t="s">
        <v>8</v>
      </c>
      <c r="E160" s="30">
        <v>0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72"/>
    </row>
    <row r="161" spans="1:71" s="9" customFormat="1" ht="12.75">
      <c r="A161" s="78"/>
      <c r="B161" s="75"/>
      <c r="C161" s="26"/>
      <c r="D161" s="5" t="s">
        <v>9</v>
      </c>
      <c r="E161" s="30">
        <v>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72"/>
    </row>
    <row r="162" spans="1:71" s="9" customFormat="1" ht="12.75">
      <c r="A162" s="78"/>
      <c r="B162" s="75"/>
      <c r="C162" s="26"/>
      <c r="D162" s="5" t="s">
        <v>10</v>
      </c>
      <c r="E162" s="30">
        <v>0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72"/>
    </row>
    <row r="163" spans="1:71" s="9" customFormat="1" ht="12.75">
      <c r="A163" s="78"/>
      <c r="B163" s="75"/>
      <c r="C163" s="26"/>
      <c r="D163" s="5" t="s">
        <v>11</v>
      </c>
      <c r="E163" s="30">
        <v>0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72"/>
    </row>
    <row r="164" spans="1:71" s="9" customFormat="1" ht="12.75">
      <c r="A164" s="78"/>
      <c r="B164" s="75"/>
      <c r="C164" s="26"/>
      <c r="D164" s="39" t="s">
        <v>73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72"/>
    </row>
    <row r="165" spans="1:71" s="9" customFormat="1" ht="12.75">
      <c r="A165" s="78"/>
      <c r="B165" s="75"/>
      <c r="C165" s="26"/>
      <c r="D165" s="5" t="s">
        <v>74</v>
      </c>
      <c r="E165" s="30">
        <v>15588.500000000002</v>
      </c>
      <c r="F165" s="30">
        <v>0</v>
      </c>
      <c r="G165" s="30">
        <v>2106.1</v>
      </c>
      <c r="H165" s="30">
        <v>0</v>
      </c>
      <c r="I165" s="30">
        <v>0</v>
      </c>
      <c r="J165" s="30">
        <v>0</v>
      </c>
      <c r="K165" s="30">
        <v>13482.400000000001</v>
      </c>
      <c r="L165" s="30">
        <v>0</v>
      </c>
      <c r="M165" s="30">
        <v>0</v>
      </c>
      <c r="N165" s="30">
        <v>0</v>
      </c>
      <c r="O165" s="72"/>
    </row>
    <row r="166" spans="1:71" s="9" customFormat="1" ht="12.75">
      <c r="A166" s="78"/>
      <c r="B166" s="75"/>
      <c r="C166" s="26"/>
      <c r="D166" s="5" t="s">
        <v>75</v>
      </c>
      <c r="E166" s="30">
        <v>27222.699999999997</v>
      </c>
      <c r="F166" s="30">
        <v>0</v>
      </c>
      <c r="G166" s="30">
        <v>17790.099999999999</v>
      </c>
      <c r="H166" s="30">
        <v>0</v>
      </c>
      <c r="I166" s="30">
        <v>0</v>
      </c>
      <c r="J166" s="30">
        <v>0</v>
      </c>
      <c r="K166" s="30">
        <v>9432.6</v>
      </c>
      <c r="L166" s="30">
        <v>0</v>
      </c>
      <c r="M166" s="30">
        <v>0</v>
      </c>
      <c r="N166" s="30">
        <v>0</v>
      </c>
      <c r="O166" s="72"/>
    </row>
    <row r="167" spans="1:71" s="9" customFormat="1" ht="12.75">
      <c r="A167" s="78"/>
      <c r="B167" s="75"/>
      <c r="C167" s="26"/>
      <c r="D167" s="5" t="s">
        <v>76</v>
      </c>
      <c r="E167" s="30">
        <v>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72"/>
    </row>
    <row r="168" spans="1:71" s="9" customFormat="1" ht="12.75">
      <c r="A168" s="78"/>
      <c r="B168" s="75"/>
      <c r="C168" s="26"/>
      <c r="D168" s="39" t="s">
        <v>77</v>
      </c>
      <c r="E168" s="30">
        <v>0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72"/>
    </row>
    <row r="169" spans="1:71" s="9" customFormat="1" ht="12.75">
      <c r="A169" s="79"/>
      <c r="B169" s="76"/>
      <c r="C169" s="26"/>
      <c r="D169" s="5" t="s">
        <v>78</v>
      </c>
      <c r="E169" s="30">
        <v>0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73"/>
    </row>
    <row r="170" spans="1:71" s="24" customFormat="1">
      <c r="A170" s="77"/>
      <c r="B170" s="116" t="s">
        <v>36</v>
      </c>
      <c r="C170" s="62"/>
      <c r="D170" s="56" t="s">
        <v>20</v>
      </c>
      <c r="E170" s="52">
        <f>SUM(E171:E181)</f>
        <v>3639095.0700000003</v>
      </c>
      <c r="F170" s="52">
        <f t="shared" ref="F170:N170" si="31">SUM(F171:F181)</f>
        <v>672465.2</v>
      </c>
      <c r="G170" s="52">
        <f t="shared" si="31"/>
        <v>3204500.37</v>
      </c>
      <c r="H170" s="52">
        <f t="shared" si="31"/>
        <v>638893.6</v>
      </c>
      <c r="I170" s="52">
        <f t="shared" si="31"/>
        <v>175200</v>
      </c>
      <c r="J170" s="52">
        <f t="shared" si="31"/>
        <v>0</v>
      </c>
      <c r="K170" s="52">
        <f t="shared" si="31"/>
        <v>200994.7</v>
      </c>
      <c r="L170" s="52">
        <f t="shared" si="31"/>
        <v>33571.599999999999</v>
      </c>
      <c r="M170" s="52">
        <f t="shared" si="31"/>
        <v>58400</v>
      </c>
      <c r="N170" s="52">
        <f t="shared" si="31"/>
        <v>0</v>
      </c>
      <c r="O170" s="119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</row>
    <row r="171" spans="1:71" s="24" customFormat="1">
      <c r="A171" s="78"/>
      <c r="B171" s="117"/>
      <c r="C171" s="58"/>
      <c r="D171" s="57" t="s">
        <v>7</v>
      </c>
      <c r="E171" s="55">
        <f>G171+I171+K171+M171</f>
        <v>97615.5</v>
      </c>
      <c r="F171" s="55">
        <f>H171+J171+L171+N171</f>
        <v>97615.5</v>
      </c>
      <c r="G171" s="68">
        <f>G135+G147+G159</f>
        <v>97615.5</v>
      </c>
      <c r="H171" s="68">
        <f>H135+H147+H159</f>
        <v>97615.5</v>
      </c>
      <c r="I171" s="68">
        <f t="shared" ref="I171:N171" si="32">I135+I147+I159</f>
        <v>0</v>
      </c>
      <c r="J171" s="68">
        <f t="shared" si="32"/>
        <v>0</v>
      </c>
      <c r="K171" s="68">
        <f t="shared" si="32"/>
        <v>0</v>
      </c>
      <c r="L171" s="68">
        <f t="shared" si="32"/>
        <v>0</v>
      </c>
      <c r="M171" s="68">
        <f t="shared" si="32"/>
        <v>0</v>
      </c>
      <c r="N171" s="68">
        <f t="shared" si="32"/>
        <v>0</v>
      </c>
      <c r="O171" s="120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</row>
    <row r="172" spans="1:71" s="24" customFormat="1">
      <c r="A172" s="78"/>
      <c r="B172" s="117"/>
      <c r="C172" s="58"/>
      <c r="D172" s="57" t="s">
        <v>8</v>
      </c>
      <c r="E172" s="55">
        <f t="shared" ref="E172:E181" si="33">G172+I172+K172+M172</f>
        <v>237342.7</v>
      </c>
      <c r="F172" s="55">
        <f t="shared" ref="F172:F181" si="34">H172+J172+L172+N172</f>
        <v>237342.7</v>
      </c>
      <c r="G172" s="68">
        <f t="shared" ref="G172:N181" si="35">G136+G148+G160</f>
        <v>237342.7</v>
      </c>
      <c r="H172" s="68">
        <f t="shared" si="35"/>
        <v>237342.7</v>
      </c>
      <c r="I172" s="68">
        <f t="shared" si="35"/>
        <v>0</v>
      </c>
      <c r="J172" s="68">
        <f t="shared" si="35"/>
        <v>0</v>
      </c>
      <c r="K172" s="68">
        <f t="shared" si="35"/>
        <v>0</v>
      </c>
      <c r="L172" s="68">
        <f t="shared" si="35"/>
        <v>0</v>
      </c>
      <c r="M172" s="68">
        <f t="shared" si="35"/>
        <v>0</v>
      </c>
      <c r="N172" s="68">
        <f t="shared" si="35"/>
        <v>0</v>
      </c>
      <c r="O172" s="120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</row>
    <row r="173" spans="1:71" s="24" customFormat="1">
      <c r="A173" s="78"/>
      <c r="B173" s="117"/>
      <c r="C173" s="58"/>
      <c r="D173" s="54" t="s">
        <v>9</v>
      </c>
      <c r="E173" s="55">
        <f t="shared" si="33"/>
        <v>273819.3</v>
      </c>
      <c r="F173" s="55">
        <f t="shared" si="34"/>
        <v>273819.3</v>
      </c>
      <c r="G173" s="68">
        <f t="shared" si="35"/>
        <v>240247.7</v>
      </c>
      <c r="H173" s="68">
        <f t="shared" si="35"/>
        <v>240247.7</v>
      </c>
      <c r="I173" s="68">
        <f t="shared" si="35"/>
        <v>0</v>
      </c>
      <c r="J173" s="68">
        <f t="shared" si="35"/>
        <v>0</v>
      </c>
      <c r="K173" s="68">
        <f t="shared" si="35"/>
        <v>33571.599999999999</v>
      </c>
      <c r="L173" s="68">
        <f t="shared" si="35"/>
        <v>33571.599999999999</v>
      </c>
      <c r="M173" s="68">
        <f t="shared" si="35"/>
        <v>0</v>
      </c>
      <c r="N173" s="68">
        <f t="shared" si="35"/>
        <v>0</v>
      </c>
      <c r="O173" s="120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</row>
    <row r="174" spans="1:71" s="24" customFormat="1">
      <c r="A174" s="78"/>
      <c r="B174" s="117"/>
      <c r="C174" s="58"/>
      <c r="D174" s="54" t="s">
        <v>10</v>
      </c>
      <c r="E174" s="55">
        <f t="shared" si="33"/>
        <v>247470.92</v>
      </c>
      <c r="F174" s="55">
        <f t="shared" si="34"/>
        <v>63687.700000000004</v>
      </c>
      <c r="G174" s="68">
        <f t="shared" si="35"/>
        <v>247470.92</v>
      </c>
      <c r="H174" s="68">
        <f t="shared" si="35"/>
        <v>63687.700000000004</v>
      </c>
      <c r="I174" s="68">
        <f t="shared" si="35"/>
        <v>0</v>
      </c>
      <c r="J174" s="68">
        <f t="shared" si="35"/>
        <v>0</v>
      </c>
      <c r="K174" s="68">
        <f t="shared" si="35"/>
        <v>0</v>
      </c>
      <c r="L174" s="68">
        <f t="shared" si="35"/>
        <v>0</v>
      </c>
      <c r="M174" s="68">
        <f t="shared" si="35"/>
        <v>0</v>
      </c>
      <c r="N174" s="68">
        <f t="shared" si="35"/>
        <v>0</v>
      </c>
      <c r="O174" s="120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</row>
    <row r="175" spans="1:71" s="24" customFormat="1">
      <c r="A175" s="78"/>
      <c r="B175" s="117"/>
      <c r="C175" s="58"/>
      <c r="D175" s="54" t="s">
        <v>11</v>
      </c>
      <c r="E175" s="55">
        <f t="shared" si="33"/>
        <v>224415.59999999998</v>
      </c>
      <c r="F175" s="55">
        <f t="shared" si="34"/>
        <v>0</v>
      </c>
      <c r="G175" s="68">
        <f t="shared" si="35"/>
        <v>224415.59999999998</v>
      </c>
      <c r="H175" s="68">
        <f t="shared" si="35"/>
        <v>0</v>
      </c>
      <c r="I175" s="68">
        <f t="shared" si="35"/>
        <v>0</v>
      </c>
      <c r="J175" s="68">
        <f t="shared" si="35"/>
        <v>0</v>
      </c>
      <c r="K175" s="68">
        <f t="shared" si="35"/>
        <v>0</v>
      </c>
      <c r="L175" s="68">
        <f t="shared" si="35"/>
        <v>0</v>
      </c>
      <c r="M175" s="68">
        <f t="shared" si="35"/>
        <v>0</v>
      </c>
      <c r="N175" s="68">
        <f t="shared" si="35"/>
        <v>0</v>
      </c>
      <c r="O175" s="120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</row>
    <row r="176" spans="1:71" s="24" customFormat="1">
      <c r="A176" s="78"/>
      <c r="B176" s="117"/>
      <c r="C176" s="58"/>
      <c r="D176" s="54" t="s">
        <v>73</v>
      </c>
      <c r="E176" s="55">
        <f t="shared" si="33"/>
        <v>138950</v>
      </c>
      <c r="F176" s="55">
        <f t="shared" si="34"/>
        <v>0</v>
      </c>
      <c r="G176" s="68">
        <f t="shared" si="35"/>
        <v>138950</v>
      </c>
      <c r="H176" s="68">
        <f t="shared" si="35"/>
        <v>0</v>
      </c>
      <c r="I176" s="68">
        <f t="shared" si="35"/>
        <v>0</v>
      </c>
      <c r="J176" s="68">
        <f t="shared" si="35"/>
        <v>0</v>
      </c>
      <c r="K176" s="68">
        <f t="shared" si="35"/>
        <v>0</v>
      </c>
      <c r="L176" s="68">
        <f t="shared" si="35"/>
        <v>0</v>
      </c>
      <c r="M176" s="68">
        <f t="shared" si="35"/>
        <v>0</v>
      </c>
      <c r="N176" s="68">
        <f t="shared" si="35"/>
        <v>0</v>
      </c>
      <c r="O176" s="120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</row>
    <row r="177" spans="1:72" s="24" customFormat="1">
      <c r="A177" s="78"/>
      <c r="B177" s="117"/>
      <c r="C177" s="58"/>
      <c r="D177" s="54" t="s">
        <v>74</v>
      </c>
      <c r="E177" s="55">
        <f t="shared" si="33"/>
        <v>287112.15000000002</v>
      </c>
      <c r="F177" s="55">
        <f t="shared" si="34"/>
        <v>0</v>
      </c>
      <c r="G177" s="68">
        <f t="shared" si="35"/>
        <v>236146.15000000002</v>
      </c>
      <c r="H177" s="68">
        <f t="shared" si="35"/>
        <v>0</v>
      </c>
      <c r="I177" s="68">
        <f t="shared" si="35"/>
        <v>0</v>
      </c>
      <c r="J177" s="68">
        <f t="shared" si="35"/>
        <v>0</v>
      </c>
      <c r="K177" s="68">
        <f t="shared" si="35"/>
        <v>50966.000000000007</v>
      </c>
      <c r="L177" s="68">
        <f t="shared" si="35"/>
        <v>0</v>
      </c>
      <c r="M177" s="68">
        <f t="shared" si="35"/>
        <v>0</v>
      </c>
      <c r="N177" s="68">
        <f t="shared" si="35"/>
        <v>0</v>
      </c>
      <c r="O177" s="120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</row>
    <row r="178" spans="1:72" s="24" customFormat="1">
      <c r="A178" s="78"/>
      <c r="B178" s="117"/>
      <c r="C178" s="58"/>
      <c r="D178" s="54" t="s">
        <v>75</v>
      </c>
      <c r="E178" s="55">
        <f t="shared" si="33"/>
        <v>1560220.5000000002</v>
      </c>
      <c r="F178" s="55">
        <f t="shared" si="34"/>
        <v>0</v>
      </c>
      <c r="G178" s="68">
        <f t="shared" si="35"/>
        <v>1396241.9000000001</v>
      </c>
      <c r="H178" s="68">
        <f t="shared" si="35"/>
        <v>0</v>
      </c>
      <c r="I178" s="68">
        <f t="shared" si="35"/>
        <v>87600</v>
      </c>
      <c r="J178" s="68">
        <f t="shared" si="35"/>
        <v>0</v>
      </c>
      <c r="K178" s="68">
        <f t="shared" si="35"/>
        <v>47178.6</v>
      </c>
      <c r="L178" s="68">
        <f t="shared" si="35"/>
        <v>0</v>
      </c>
      <c r="M178" s="68">
        <f t="shared" si="35"/>
        <v>29200</v>
      </c>
      <c r="N178" s="68">
        <f t="shared" si="35"/>
        <v>0</v>
      </c>
      <c r="O178" s="120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</row>
    <row r="179" spans="1:72" s="24" customFormat="1">
      <c r="A179" s="78"/>
      <c r="B179" s="117"/>
      <c r="C179" s="58"/>
      <c r="D179" s="54" t="s">
        <v>76</v>
      </c>
      <c r="E179" s="55">
        <f t="shared" si="33"/>
        <v>320278.95</v>
      </c>
      <c r="F179" s="55">
        <f t="shared" si="34"/>
        <v>0</v>
      </c>
      <c r="G179" s="68">
        <f t="shared" si="35"/>
        <v>134200.45000000001</v>
      </c>
      <c r="H179" s="68">
        <f t="shared" si="35"/>
        <v>0</v>
      </c>
      <c r="I179" s="68">
        <f t="shared" si="35"/>
        <v>87600</v>
      </c>
      <c r="J179" s="68">
        <f t="shared" si="35"/>
        <v>0</v>
      </c>
      <c r="K179" s="68">
        <f t="shared" si="35"/>
        <v>69278.5</v>
      </c>
      <c r="L179" s="68">
        <f t="shared" si="35"/>
        <v>0</v>
      </c>
      <c r="M179" s="68">
        <f t="shared" si="35"/>
        <v>29200</v>
      </c>
      <c r="N179" s="68">
        <f t="shared" si="35"/>
        <v>0</v>
      </c>
      <c r="O179" s="120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</row>
    <row r="180" spans="1:72" s="24" customFormat="1">
      <c r="A180" s="78"/>
      <c r="B180" s="117"/>
      <c r="C180" s="58"/>
      <c r="D180" s="54" t="s">
        <v>77</v>
      </c>
      <c r="E180" s="55">
        <f t="shared" si="33"/>
        <v>206439.85</v>
      </c>
      <c r="F180" s="55">
        <f t="shared" si="34"/>
        <v>0</v>
      </c>
      <c r="G180" s="68">
        <f t="shared" si="35"/>
        <v>206439.85</v>
      </c>
      <c r="H180" s="68">
        <f t="shared" si="35"/>
        <v>0</v>
      </c>
      <c r="I180" s="68">
        <f t="shared" si="35"/>
        <v>0</v>
      </c>
      <c r="J180" s="68">
        <f t="shared" si="35"/>
        <v>0</v>
      </c>
      <c r="K180" s="68">
        <f t="shared" si="35"/>
        <v>0</v>
      </c>
      <c r="L180" s="68">
        <f t="shared" si="35"/>
        <v>0</v>
      </c>
      <c r="M180" s="68">
        <f t="shared" si="35"/>
        <v>0</v>
      </c>
      <c r="N180" s="68">
        <f t="shared" si="35"/>
        <v>0</v>
      </c>
      <c r="O180" s="120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</row>
    <row r="181" spans="1:72" s="24" customFormat="1">
      <c r="A181" s="79"/>
      <c r="B181" s="118"/>
      <c r="C181" s="61"/>
      <c r="D181" s="54" t="s">
        <v>78</v>
      </c>
      <c r="E181" s="55">
        <f t="shared" si="33"/>
        <v>45429.599999999999</v>
      </c>
      <c r="F181" s="55">
        <f t="shared" si="34"/>
        <v>0</v>
      </c>
      <c r="G181" s="68">
        <f t="shared" si="35"/>
        <v>45429.599999999999</v>
      </c>
      <c r="H181" s="68">
        <f t="shared" si="35"/>
        <v>0</v>
      </c>
      <c r="I181" s="68">
        <f t="shared" si="35"/>
        <v>0</v>
      </c>
      <c r="J181" s="68">
        <f t="shared" si="35"/>
        <v>0</v>
      </c>
      <c r="K181" s="68">
        <f t="shared" si="35"/>
        <v>0</v>
      </c>
      <c r="L181" s="68">
        <f t="shared" si="35"/>
        <v>0</v>
      </c>
      <c r="M181" s="68">
        <f t="shared" si="35"/>
        <v>0</v>
      </c>
      <c r="N181" s="68">
        <f t="shared" si="35"/>
        <v>0</v>
      </c>
      <c r="O181" s="121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</row>
    <row r="182" spans="1:72" ht="15.75">
      <c r="A182" s="20" t="s">
        <v>22</v>
      </c>
      <c r="B182" s="102" t="s">
        <v>24</v>
      </c>
      <c r="C182" s="108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4"/>
    </row>
    <row r="183" spans="1:72" s="8" customFormat="1" ht="12.75">
      <c r="B183" s="95" t="s">
        <v>84</v>
      </c>
      <c r="C183" s="110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7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11"/>
    </row>
    <row r="184" spans="1:72" s="9" customFormat="1" ht="18" customHeight="1">
      <c r="A184" s="77" t="s">
        <v>17</v>
      </c>
      <c r="B184" s="74" t="s">
        <v>56</v>
      </c>
      <c r="C184" s="42"/>
      <c r="D184" s="48" t="s">
        <v>6</v>
      </c>
      <c r="E184" s="29">
        <v>1945679.5</v>
      </c>
      <c r="F184" s="29">
        <v>196362.9</v>
      </c>
      <c r="G184" s="29">
        <v>139862.70000000001</v>
      </c>
      <c r="H184" s="29">
        <v>24335.8</v>
      </c>
      <c r="I184" s="29">
        <v>0</v>
      </c>
      <c r="J184" s="29">
        <v>0</v>
      </c>
      <c r="K184" s="29">
        <v>726896.8</v>
      </c>
      <c r="L184" s="29">
        <v>172027.1</v>
      </c>
      <c r="M184" s="29">
        <v>1078920</v>
      </c>
      <c r="N184" s="29">
        <v>0</v>
      </c>
      <c r="O184" s="71" t="s">
        <v>59</v>
      </c>
    </row>
    <row r="185" spans="1:72" s="9" customFormat="1" ht="24.75" customHeight="1">
      <c r="A185" s="78"/>
      <c r="B185" s="75"/>
      <c r="C185" s="69"/>
      <c r="D185" s="39" t="s">
        <v>7</v>
      </c>
      <c r="E185" s="30">
        <v>114280</v>
      </c>
      <c r="F185" s="30">
        <v>114264.1</v>
      </c>
      <c r="G185" s="31">
        <v>4274.7</v>
      </c>
      <c r="H185" s="31">
        <v>4258.8</v>
      </c>
      <c r="I185" s="31">
        <v>0</v>
      </c>
      <c r="J185" s="31">
        <v>0</v>
      </c>
      <c r="K185" s="31">
        <v>110005.3</v>
      </c>
      <c r="L185" s="31">
        <v>110005.3</v>
      </c>
      <c r="M185" s="31">
        <v>0</v>
      </c>
      <c r="N185" s="31">
        <v>0</v>
      </c>
      <c r="O185" s="72"/>
    </row>
    <row r="186" spans="1:72" s="9" customFormat="1" ht="38.25">
      <c r="A186" s="78"/>
      <c r="B186" s="75"/>
      <c r="C186" s="49" t="s">
        <v>69</v>
      </c>
      <c r="D186" s="39" t="s">
        <v>8</v>
      </c>
      <c r="E186" s="30">
        <v>50480.6</v>
      </c>
      <c r="F186" s="30">
        <v>50480.6</v>
      </c>
      <c r="G186" s="31">
        <v>1230.4000000000001</v>
      </c>
      <c r="H186" s="31">
        <v>1230.4000000000001</v>
      </c>
      <c r="I186" s="31">
        <v>0</v>
      </c>
      <c r="J186" s="31">
        <v>0</v>
      </c>
      <c r="K186" s="31">
        <v>49250.2</v>
      </c>
      <c r="L186" s="31">
        <v>49250.2</v>
      </c>
      <c r="M186" s="31">
        <v>0</v>
      </c>
      <c r="N186" s="31">
        <v>0</v>
      </c>
      <c r="O186" s="72"/>
    </row>
    <row r="187" spans="1:72" s="9" customFormat="1">
      <c r="A187" s="78"/>
      <c r="B187" s="75"/>
      <c r="C187" s="69"/>
      <c r="D187" s="39" t="s">
        <v>9</v>
      </c>
      <c r="E187" s="30">
        <v>31618.2</v>
      </c>
      <c r="F187" s="30">
        <v>31618.2</v>
      </c>
      <c r="G187" s="31">
        <v>18846.599999999999</v>
      </c>
      <c r="H187" s="31">
        <v>18846.599999999999</v>
      </c>
      <c r="I187" s="31">
        <v>0</v>
      </c>
      <c r="J187" s="31">
        <v>0</v>
      </c>
      <c r="K187" s="31">
        <v>12771.6</v>
      </c>
      <c r="L187" s="31">
        <v>12771.6</v>
      </c>
      <c r="M187" s="31">
        <v>0</v>
      </c>
      <c r="N187" s="31">
        <v>0</v>
      </c>
      <c r="O187" s="72"/>
    </row>
    <row r="188" spans="1:72" s="9" customFormat="1">
      <c r="A188" s="78"/>
      <c r="B188" s="75"/>
      <c r="C188" s="69"/>
      <c r="D188" s="39" t="s">
        <v>10</v>
      </c>
      <c r="E188" s="30">
        <v>262324.40000000002</v>
      </c>
      <c r="F188" s="30">
        <v>0</v>
      </c>
      <c r="G188" s="31">
        <v>62414.3</v>
      </c>
      <c r="H188" s="31">
        <v>0</v>
      </c>
      <c r="I188" s="31">
        <v>0</v>
      </c>
      <c r="J188" s="31">
        <v>0</v>
      </c>
      <c r="K188" s="31">
        <v>199910.1</v>
      </c>
      <c r="L188" s="31">
        <v>0</v>
      </c>
      <c r="M188" s="31">
        <v>0</v>
      </c>
      <c r="N188" s="31">
        <v>0</v>
      </c>
      <c r="O188" s="72"/>
    </row>
    <row r="189" spans="1:72" s="9" customFormat="1">
      <c r="A189" s="78"/>
      <c r="B189" s="75"/>
      <c r="C189" s="69"/>
      <c r="D189" s="39" t="s">
        <v>11</v>
      </c>
      <c r="E189" s="30">
        <v>263838</v>
      </c>
      <c r="F189" s="30">
        <v>0</v>
      </c>
      <c r="G189" s="30">
        <v>35981.199999999997</v>
      </c>
      <c r="H189" s="30">
        <v>0</v>
      </c>
      <c r="I189" s="30">
        <v>0</v>
      </c>
      <c r="J189" s="30">
        <v>0</v>
      </c>
      <c r="K189" s="30">
        <v>200472.8</v>
      </c>
      <c r="L189" s="30">
        <v>0</v>
      </c>
      <c r="M189" s="30">
        <v>27384</v>
      </c>
      <c r="N189" s="30">
        <v>0</v>
      </c>
      <c r="O189" s="72"/>
    </row>
    <row r="190" spans="1:72" s="9" customFormat="1">
      <c r="A190" s="78"/>
      <c r="B190" s="75"/>
      <c r="C190" s="69"/>
      <c r="D190" s="39" t="s">
        <v>73</v>
      </c>
      <c r="E190" s="30">
        <v>328866.3</v>
      </c>
      <c r="F190" s="30">
        <v>0</v>
      </c>
      <c r="G190" s="30">
        <v>17115.5</v>
      </c>
      <c r="H190" s="30">
        <v>0</v>
      </c>
      <c r="I190" s="30">
        <v>0</v>
      </c>
      <c r="J190" s="30">
        <v>0</v>
      </c>
      <c r="K190" s="30">
        <v>154486.79999999999</v>
      </c>
      <c r="L190" s="30">
        <v>0</v>
      </c>
      <c r="M190" s="30">
        <v>157264</v>
      </c>
      <c r="N190" s="30">
        <v>0</v>
      </c>
      <c r="O190" s="72"/>
    </row>
    <row r="191" spans="1:72" s="9" customFormat="1">
      <c r="A191" s="78"/>
      <c r="B191" s="75"/>
      <c r="C191" s="69"/>
      <c r="D191" s="39" t="s">
        <v>74</v>
      </c>
      <c r="E191" s="30">
        <v>161492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161492</v>
      </c>
      <c r="N191" s="30">
        <v>0</v>
      </c>
      <c r="O191" s="72"/>
    </row>
    <row r="192" spans="1:72" s="9" customFormat="1">
      <c r="A192" s="78"/>
      <c r="B192" s="75"/>
      <c r="C192" s="69"/>
      <c r="D192" s="39" t="s">
        <v>75</v>
      </c>
      <c r="E192" s="30">
        <v>172925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172925</v>
      </c>
      <c r="N192" s="30">
        <v>0</v>
      </c>
      <c r="O192" s="72"/>
    </row>
    <row r="193" spans="1:71" s="9" customFormat="1">
      <c r="A193" s="78"/>
      <c r="B193" s="75"/>
      <c r="C193" s="69"/>
      <c r="D193" s="39" t="s">
        <v>76</v>
      </c>
      <c r="E193" s="30">
        <v>206635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206635</v>
      </c>
      <c r="N193" s="30">
        <v>0</v>
      </c>
      <c r="O193" s="72"/>
    </row>
    <row r="194" spans="1:71" s="9" customFormat="1">
      <c r="A194" s="78"/>
      <c r="B194" s="75"/>
      <c r="C194" s="69"/>
      <c r="D194" s="39" t="s">
        <v>77</v>
      </c>
      <c r="E194" s="30">
        <v>175614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175614</v>
      </c>
      <c r="N194" s="30">
        <v>0</v>
      </c>
      <c r="O194" s="72"/>
    </row>
    <row r="195" spans="1:71" s="9" customFormat="1">
      <c r="A195" s="79"/>
      <c r="B195" s="76"/>
      <c r="C195" s="70"/>
      <c r="D195" s="39" t="s">
        <v>78</v>
      </c>
      <c r="E195" s="30">
        <v>177606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177606</v>
      </c>
      <c r="N195" s="30">
        <v>0</v>
      </c>
      <c r="O195" s="73"/>
    </row>
    <row r="196" spans="1:71" s="24" customFormat="1">
      <c r="A196" s="89"/>
      <c r="B196" s="115" t="s">
        <v>37</v>
      </c>
      <c r="C196" s="115"/>
      <c r="D196" s="51" t="s">
        <v>6</v>
      </c>
      <c r="E196" s="52">
        <f>E184</f>
        <v>1945679.5</v>
      </c>
      <c r="F196" s="52">
        <f t="shared" ref="F196:N196" si="36">F184</f>
        <v>196362.9</v>
      </c>
      <c r="G196" s="52">
        <f t="shared" si="36"/>
        <v>139862.70000000001</v>
      </c>
      <c r="H196" s="52">
        <f t="shared" si="36"/>
        <v>24335.8</v>
      </c>
      <c r="I196" s="52">
        <f t="shared" si="36"/>
        <v>0</v>
      </c>
      <c r="J196" s="52">
        <f t="shared" si="36"/>
        <v>0</v>
      </c>
      <c r="K196" s="52">
        <f t="shared" si="36"/>
        <v>726896.8</v>
      </c>
      <c r="L196" s="52">
        <f t="shared" si="36"/>
        <v>172027.1</v>
      </c>
      <c r="M196" s="52">
        <f t="shared" si="36"/>
        <v>1078920</v>
      </c>
      <c r="N196" s="52">
        <f t="shared" si="36"/>
        <v>0</v>
      </c>
      <c r="O196" s="89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</row>
    <row r="197" spans="1:71" s="24" customFormat="1">
      <c r="A197" s="89"/>
      <c r="B197" s="115"/>
      <c r="C197" s="115"/>
      <c r="D197" s="54" t="s">
        <v>7</v>
      </c>
      <c r="E197" s="55">
        <f>E185</f>
        <v>114280</v>
      </c>
      <c r="F197" s="55">
        <f t="shared" ref="F197:N197" si="37">F185</f>
        <v>114264.1</v>
      </c>
      <c r="G197" s="55">
        <f t="shared" si="37"/>
        <v>4274.7</v>
      </c>
      <c r="H197" s="55">
        <f t="shared" si="37"/>
        <v>4258.8</v>
      </c>
      <c r="I197" s="55">
        <f t="shared" si="37"/>
        <v>0</v>
      </c>
      <c r="J197" s="55">
        <f t="shared" si="37"/>
        <v>0</v>
      </c>
      <c r="K197" s="55">
        <f t="shared" si="37"/>
        <v>110005.3</v>
      </c>
      <c r="L197" s="55">
        <f t="shared" si="37"/>
        <v>110005.3</v>
      </c>
      <c r="M197" s="55">
        <f t="shared" si="37"/>
        <v>0</v>
      </c>
      <c r="N197" s="55">
        <f t="shared" si="37"/>
        <v>0</v>
      </c>
      <c r="O197" s="89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</row>
    <row r="198" spans="1:71" s="24" customFormat="1">
      <c r="A198" s="89"/>
      <c r="B198" s="115"/>
      <c r="C198" s="115"/>
      <c r="D198" s="54" t="s">
        <v>8</v>
      </c>
      <c r="E198" s="55">
        <f t="shared" ref="E198:N202" si="38">E186</f>
        <v>50480.6</v>
      </c>
      <c r="F198" s="55">
        <f t="shared" si="38"/>
        <v>50480.6</v>
      </c>
      <c r="G198" s="55">
        <f t="shared" si="38"/>
        <v>1230.4000000000001</v>
      </c>
      <c r="H198" s="55">
        <f t="shared" si="38"/>
        <v>1230.4000000000001</v>
      </c>
      <c r="I198" s="55">
        <f t="shared" si="38"/>
        <v>0</v>
      </c>
      <c r="J198" s="55">
        <f t="shared" si="38"/>
        <v>0</v>
      </c>
      <c r="K198" s="55">
        <f t="shared" si="38"/>
        <v>49250.2</v>
      </c>
      <c r="L198" s="55">
        <f t="shared" si="38"/>
        <v>49250.2</v>
      </c>
      <c r="M198" s="55">
        <f t="shared" si="38"/>
        <v>0</v>
      </c>
      <c r="N198" s="55">
        <f t="shared" si="38"/>
        <v>0</v>
      </c>
      <c r="O198" s="89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</row>
    <row r="199" spans="1:71" s="24" customFormat="1">
      <c r="A199" s="89"/>
      <c r="B199" s="115"/>
      <c r="C199" s="115"/>
      <c r="D199" s="54" t="s">
        <v>9</v>
      </c>
      <c r="E199" s="55">
        <f t="shared" si="38"/>
        <v>31618.2</v>
      </c>
      <c r="F199" s="55">
        <f t="shared" si="38"/>
        <v>31618.2</v>
      </c>
      <c r="G199" s="55">
        <f t="shared" si="38"/>
        <v>18846.599999999999</v>
      </c>
      <c r="H199" s="55">
        <f t="shared" si="38"/>
        <v>18846.599999999999</v>
      </c>
      <c r="I199" s="55">
        <f t="shared" si="38"/>
        <v>0</v>
      </c>
      <c r="J199" s="55">
        <f t="shared" si="38"/>
        <v>0</v>
      </c>
      <c r="K199" s="55">
        <f t="shared" si="38"/>
        <v>12771.6</v>
      </c>
      <c r="L199" s="55">
        <f t="shared" si="38"/>
        <v>12771.6</v>
      </c>
      <c r="M199" s="55">
        <f t="shared" si="38"/>
        <v>0</v>
      </c>
      <c r="N199" s="55">
        <f t="shared" si="38"/>
        <v>0</v>
      </c>
      <c r="O199" s="89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</row>
    <row r="200" spans="1:71" s="24" customFormat="1">
      <c r="A200" s="89"/>
      <c r="B200" s="115"/>
      <c r="C200" s="115"/>
      <c r="D200" s="54" t="s">
        <v>10</v>
      </c>
      <c r="E200" s="55">
        <f t="shared" si="38"/>
        <v>262324.40000000002</v>
      </c>
      <c r="F200" s="55">
        <f t="shared" si="38"/>
        <v>0</v>
      </c>
      <c r="G200" s="55">
        <f t="shared" si="38"/>
        <v>62414.3</v>
      </c>
      <c r="H200" s="55">
        <f t="shared" si="38"/>
        <v>0</v>
      </c>
      <c r="I200" s="55">
        <f t="shared" si="38"/>
        <v>0</v>
      </c>
      <c r="J200" s="55">
        <f t="shared" si="38"/>
        <v>0</v>
      </c>
      <c r="K200" s="55">
        <f t="shared" si="38"/>
        <v>199910.1</v>
      </c>
      <c r="L200" s="55">
        <f t="shared" si="38"/>
        <v>0</v>
      </c>
      <c r="M200" s="55">
        <f t="shared" si="38"/>
        <v>0</v>
      </c>
      <c r="N200" s="55">
        <f t="shared" si="38"/>
        <v>0</v>
      </c>
      <c r="O200" s="89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</row>
    <row r="201" spans="1:71" s="24" customFormat="1">
      <c r="A201" s="89"/>
      <c r="B201" s="115"/>
      <c r="C201" s="115"/>
      <c r="D201" s="54" t="s">
        <v>11</v>
      </c>
      <c r="E201" s="55">
        <f t="shared" si="38"/>
        <v>263838</v>
      </c>
      <c r="F201" s="55">
        <f t="shared" si="38"/>
        <v>0</v>
      </c>
      <c r="G201" s="55">
        <f t="shared" si="38"/>
        <v>35981.199999999997</v>
      </c>
      <c r="H201" s="55">
        <f t="shared" si="38"/>
        <v>0</v>
      </c>
      <c r="I201" s="55">
        <f t="shared" si="38"/>
        <v>0</v>
      </c>
      <c r="J201" s="55">
        <f t="shared" si="38"/>
        <v>0</v>
      </c>
      <c r="K201" s="55">
        <f t="shared" si="38"/>
        <v>200472.8</v>
      </c>
      <c r="L201" s="55">
        <f t="shared" si="38"/>
        <v>0</v>
      </c>
      <c r="M201" s="55">
        <f t="shared" si="38"/>
        <v>27384</v>
      </c>
      <c r="N201" s="55">
        <f t="shared" si="38"/>
        <v>0</v>
      </c>
      <c r="O201" s="89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</row>
    <row r="202" spans="1:71" s="24" customFormat="1">
      <c r="A202" s="89"/>
      <c r="B202" s="115"/>
      <c r="C202" s="115"/>
      <c r="D202" s="54" t="s">
        <v>73</v>
      </c>
      <c r="E202" s="55">
        <f t="shared" si="38"/>
        <v>328866.3</v>
      </c>
      <c r="F202" s="55">
        <f t="shared" si="38"/>
        <v>0</v>
      </c>
      <c r="G202" s="55">
        <f t="shared" si="38"/>
        <v>17115.5</v>
      </c>
      <c r="H202" s="55">
        <f t="shared" si="38"/>
        <v>0</v>
      </c>
      <c r="I202" s="55">
        <f t="shared" si="38"/>
        <v>0</v>
      </c>
      <c r="J202" s="55">
        <f t="shared" si="38"/>
        <v>0</v>
      </c>
      <c r="K202" s="55">
        <f t="shared" si="38"/>
        <v>154486.79999999999</v>
      </c>
      <c r="L202" s="55">
        <f t="shared" si="38"/>
        <v>0</v>
      </c>
      <c r="M202" s="55">
        <f t="shared" si="38"/>
        <v>157264</v>
      </c>
      <c r="N202" s="55">
        <f t="shared" si="38"/>
        <v>0</v>
      </c>
      <c r="O202" s="89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</row>
    <row r="203" spans="1:71" s="24" customFormat="1">
      <c r="A203" s="89"/>
      <c r="B203" s="115"/>
      <c r="C203" s="115"/>
      <c r="D203" s="54" t="s">
        <v>74</v>
      </c>
      <c r="E203" s="55">
        <f t="shared" ref="E203:N203" si="39">E191</f>
        <v>161492</v>
      </c>
      <c r="F203" s="55">
        <f t="shared" si="39"/>
        <v>0</v>
      </c>
      <c r="G203" s="55">
        <f t="shared" si="39"/>
        <v>0</v>
      </c>
      <c r="H203" s="55">
        <f t="shared" si="39"/>
        <v>0</v>
      </c>
      <c r="I203" s="55">
        <f t="shared" si="39"/>
        <v>0</v>
      </c>
      <c r="J203" s="55">
        <f t="shared" si="39"/>
        <v>0</v>
      </c>
      <c r="K203" s="55">
        <f t="shared" si="39"/>
        <v>0</v>
      </c>
      <c r="L203" s="55">
        <f t="shared" si="39"/>
        <v>0</v>
      </c>
      <c r="M203" s="55">
        <f t="shared" si="39"/>
        <v>161492</v>
      </c>
      <c r="N203" s="55">
        <f t="shared" si="39"/>
        <v>0</v>
      </c>
      <c r="O203" s="89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</row>
    <row r="204" spans="1:71" s="24" customFormat="1">
      <c r="A204" s="89"/>
      <c r="B204" s="115"/>
      <c r="C204" s="115"/>
      <c r="D204" s="54" t="s">
        <v>75</v>
      </c>
      <c r="E204" s="55">
        <f t="shared" ref="E204:N204" si="40">E192</f>
        <v>172925</v>
      </c>
      <c r="F204" s="55">
        <f t="shared" si="40"/>
        <v>0</v>
      </c>
      <c r="G204" s="55">
        <f t="shared" si="40"/>
        <v>0</v>
      </c>
      <c r="H204" s="55">
        <f t="shared" si="40"/>
        <v>0</v>
      </c>
      <c r="I204" s="55">
        <f t="shared" si="40"/>
        <v>0</v>
      </c>
      <c r="J204" s="55">
        <f t="shared" si="40"/>
        <v>0</v>
      </c>
      <c r="K204" s="55">
        <f t="shared" si="40"/>
        <v>0</v>
      </c>
      <c r="L204" s="55">
        <f t="shared" si="40"/>
        <v>0</v>
      </c>
      <c r="M204" s="55">
        <f t="shared" si="40"/>
        <v>172925</v>
      </c>
      <c r="N204" s="55">
        <f t="shared" si="40"/>
        <v>0</v>
      </c>
      <c r="O204" s="89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</row>
    <row r="205" spans="1:71" s="24" customFormat="1">
      <c r="A205" s="89"/>
      <c r="B205" s="115"/>
      <c r="C205" s="115"/>
      <c r="D205" s="54" t="s">
        <v>76</v>
      </c>
      <c r="E205" s="55">
        <f t="shared" ref="E205:N205" si="41">E193</f>
        <v>206635</v>
      </c>
      <c r="F205" s="55">
        <f t="shared" si="41"/>
        <v>0</v>
      </c>
      <c r="G205" s="55">
        <f t="shared" si="41"/>
        <v>0</v>
      </c>
      <c r="H205" s="55">
        <f t="shared" si="41"/>
        <v>0</v>
      </c>
      <c r="I205" s="55">
        <f t="shared" si="41"/>
        <v>0</v>
      </c>
      <c r="J205" s="55">
        <f t="shared" si="41"/>
        <v>0</v>
      </c>
      <c r="K205" s="55">
        <f t="shared" si="41"/>
        <v>0</v>
      </c>
      <c r="L205" s="55">
        <f t="shared" si="41"/>
        <v>0</v>
      </c>
      <c r="M205" s="55">
        <f t="shared" si="41"/>
        <v>206635</v>
      </c>
      <c r="N205" s="55">
        <f t="shared" si="41"/>
        <v>0</v>
      </c>
      <c r="O205" s="89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</row>
    <row r="206" spans="1:71" s="24" customFormat="1">
      <c r="A206" s="89"/>
      <c r="B206" s="115"/>
      <c r="C206" s="115"/>
      <c r="D206" s="54" t="s">
        <v>77</v>
      </c>
      <c r="E206" s="55">
        <f t="shared" ref="E206:N206" si="42">E194</f>
        <v>175614</v>
      </c>
      <c r="F206" s="55">
        <f t="shared" si="42"/>
        <v>0</v>
      </c>
      <c r="G206" s="55">
        <f t="shared" si="42"/>
        <v>0</v>
      </c>
      <c r="H206" s="55">
        <f t="shared" si="42"/>
        <v>0</v>
      </c>
      <c r="I206" s="55">
        <f t="shared" si="42"/>
        <v>0</v>
      </c>
      <c r="J206" s="55">
        <f t="shared" si="42"/>
        <v>0</v>
      </c>
      <c r="K206" s="55">
        <f t="shared" si="42"/>
        <v>0</v>
      </c>
      <c r="L206" s="55">
        <f t="shared" si="42"/>
        <v>0</v>
      </c>
      <c r="M206" s="55">
        <f t="shared" si="42"/>
        <v>175614</v>
      </c>
      <c r="N206" s="55">
        <f t="shared" si="42"/>
        <v>0</v>
      </c>
      <c r="O206" s="89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</row>
    <row r="207" spans="1:71" s="24" customFormat="1">
      <c r="A207" s="89"/>
      <c r="B207" s="115"/>
      <c r="C207" s="115"/>
      <c r="D207" s="54" t="s">
        <v>78</v>
      </c>
      <c r="E207" s="55">
        <f t="shared" ref="E207:N207" si="43">E195</f>
        <v>177606</v>
      </c>
      <c r="F207" s="55">
        <f t="shared" si="43"/>
        <v>0</v>
      </c>
      <c r="G207" s="55">
        <f t="shared" si="43"/>
        <v>0</v>
      </c>
      <c r="H207" s="55">
        <f t="shared" si="43"/>
        <v>0</v>
      </c>
      <c r="I207" s="55">
        <f t="shared" si="43"/>
        <v>0</v>
      </c>
      <c r="J207" s="55">
        <f t="shared" si="43"/>
        <v>0</v>
      </c>
      <c r="K207" s="55">
        <f t="shared" si="43"/>
        <v>0</v>
      </c>
      <c r="L207" s="55">
        <f t="shared" si="43"/>
        <v>0</v>
      </c>
      <c r="M207" s="55">
        <f t="shared" si="43"/>
        <v>177606</v>
      </c>
      <c r="N207" s="55">
        <f t="shared" si="43"/>
        <v>0</v>
      </c>
      <c r="O207" s="89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</row>
    <row r="208" spans="1:71" ht="15.75">
      <c r="A208" s="41" t="s">
        <v>23</v>
      </c>
      <c r="B208" s="107" t="s">
        <v>55</v>
      </c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9"/>
    </row>
    <row r="209" spans="1:72" s="8" customFormat="1" ht="12.75">
      <c r="B209" s="95" t="s">
        <v>85</v>
      </c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7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11"/>
    </row>
    <row r="210" spans="1:72" s="9" customFormat="1" ht="12.75" customHeight="1">
      <c r="A210" s="77" t="s">
        <v>17</v>
      </c>
      <c r="B210" s="74" t="s">
        <v>49</v>
      </c>
      <c r="C210" s="42"/>
      <c r="D210" s="48" t="s">
        <v>6</v>
      </c>
      <c r="E210" s="29">
        <v>778125.17</v>
      </c>
      <c r="F210" s="29">
        <v>260932.30000000002</v>
      </c>
      <c r="G210" s="29">
        <v>248690.87</v>
      </c>
      <c r="H210" s="29">
        <v>8846.7000000000007</v>
      </c>
      <c r="I210" s="29">
        <v>155734.5</v>
      </c>
      <c r="J210" s="29">
        <v>155734.5</v>
      </c>
      <c r="K210" s="29">
        <v>373699.8</v>
      </c>
      <c r="L210" s="29">
        <v>96351.1</v>
      </c>
      <c r="M210" s="29">
        <v>0</v>
      </c>
      <c r="N210" s="29">
        <v>0</v>
      </c>
      <c r="O210" s="71" t="s">
        <v>35</v>
      </c>
    </row>
    <row r="211" spans="1:72" s="9" customFormat="1" ht="12.75">
      <c r="A211" s="78"/>
      <c r="B211" s="75"/>
      <c r="C211" s="26"/>
      <c r="D211" s="50" t="s">
        <v>7</v>
      </c>
      <c r="E211" s="30">
        <v>201081.1</v>
      </c>
      <c r="F211" s="30">
        <v>201081.1</v>
      </c>
      <c r="G211" s="31">
        <v>1140.1000000000008</v>
      </c>
      <c r="H211" s="31">
        <v>1140.1000000000008</v>
      </c>
      <c r="I211" s="31">
        <v>155734.5</v>
      </c>
      <c r="J211" s="31">
        <v>155734.5</v>
      </c>
      <c r="K211" s="31">
        <v>44206.499999999993</v>
      </c>
      <c r="L211" s="31">
        <v>44206.499999999993</v>
      </c>
      <c r="M211" s="32">
        <v>0</v>
      </c>
      <c r="N211" s="31">
        <v>0</v>
      </c>
      <c r="O211" s="72"/>
    </row>
    <row r="212" spans="1:72" s="9" customFormat="1" ht="25.5">
      <c r="A212" s="78"/>
      <c r="B212" s="75"/>
      <c r="C212" s="26" t="s">
        <v>70</v>
      </c>
      <c r="D212" s="50" t="s">
        <v>8</v>
      </c>
      <c r="E212" s="30">
        <v>34024</v>
      </c>
      <c r="F212" s="30">
        <v>34024</v>
      </c>
      <c r="G212" s="31">
        <v>4364.7999999999993</v>
      </c>
      <c r="H212" s="31">
        <v>4364.7999999999993</v>
      </c>
      <c r="I212" s="31">
        <v>0</v>
      </c>
      <c r="J212" s="31">
        <v>0</v>
      </c>
      <c r="K212" s="31">
        <v>29659.200000000001</v>
      </c>
      <c r="L212" s="31">
        <v>29659.200000000001</v>
      </c>
      <c r="M212" s="32">
        <v>0</v>
      </c>
      <c r="N212" s="31">
        <v>0</v>
      </c>
      <c r="O212" s="72"/>
    </row>
    <row r="213" spans="1:72" s="9" customFormat="1" ht="12.75">
      <c r="A213" s="78"/>
      <c r="B213" s="75"/>
      <c r="C213" s="26"/>
      <c r="D213" s="50" t="s">
        <v>9</v>
      </c>
      <c r="E213" s="30">
        <v>25827.200000000001</v>
      </c>
      <c r="F213" s="30">
        <v>25827.200000000001</v>
      </c>
      <c r="G213" s="31">
        <v>3341.8</v>
      </c>
      <c r="H213" s="31">
        <v>3341.8</v>
      </c>
      <c r="I213" s="31">
        <v>0</v>
      </c>
      <c r="J213" s="31">
        <v>0</v>
      </c>
      <c r="K213" s="31">
        <v>22485.4</v>
      </c>
      <c r="L213" s="31">
        <v>22485.4</v>
      </c>
      <c r="M213" s="32">
        <v>0</v>
      </c>
      <c r="N213" s="31">
        <v>0</v>
      </c>
      <c r="O213" s="72"/>
    </row>
    <row r="214" spans="1:72" s="9" customFormat="1" ht="12.75">
      <c r="A214" s="78"/>
      <c r="B214" s="75"/>
      <c r="C214" s="26"/>
      <c r="D214" s="50" t="s">
        <v>10</v>
      </c>
      <c r="E214" s="30">
        <v>234986.52000000002</v>
      </c>
      <c r="F214" s="30">
        <v>0</v>
      </c>
      <c r="G214" s="31">
        <v>68712.52</v>
      </c>
      <c r="H214" s="31">
        <v>0</v>
      </c>
      <c r="I214" s="31">
        <v>0</v>
      </c>
      <c r="J214" s="31">
        <v>0</v>
      </c>
      <c r="K214" s="31">
        <v>166274</v>
      </c>
      <c r="L214" s="31">
        <v>0</v>
      </c>
      <c r="M214" s="32">
        <v>0</v>
      </c>
      <c r="N214" s="31">
        <v>0</v>
      </c>
      <c r="O214" s="72"/>
    </row>
    <row r="215" spans="1:72" s="9" customFormat="1" ht="12.75">
      <c r="A215" s="78"/>
      <c r="B215" s="75"/>
      <c r="C215" s="26"/>
      <c r="D215" s="50" t="s">
        <v>11</v>
      </c>
      <c r="E215" s="30">
        <v>180130.51</v>
      </c>
      <c r="F215" s="30">
        <v>0</v>
      </c>
      <c r="G215" s="31">
        <v>69055.81</v>
      </c>
      <c r="H215" s="31">
        <v>0</v>
      </c>
      <c r="I215" s="31">
        <v>0</v>
      </c>
      <c r="J215" s="31">
        <v>0</v>
      </c>
      <c r="K215" s="31">
        <v>111074.70000000001</v>
      </c>
      <c r="L215" s="31">
        <v>0</v>
      </c>
      <c r="M215" s="32">
        <v>0</v>
      </c>
      <c r="N215" s="31">
        <v>0</v>
      </c>
      <c r="O215" s="72"/>
    </row>
    <row r="216" spans="1:72" s="9" customFormat="1" ht="12.75">
      <c r="A216" s="78"/>
      <c r="B216" s="75"/>
      <c r="C216" s="26"/>
      <c r="D216" s="40" t="s">
        <v>73</v>
      </c>
      <c r="E216" s="30">
        <v>102075.84</v>
      </c>
      <c r="F216" s="30">
        <v>0</v>
      </c>
      <c r="G216" s="31">
        <v>102075.84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2">
        <v>0</v>
      </c>
      <c r="N216" s="31">
        <v>0</v>
      </c>
      <c r="O216" s="72"/>
    </row>
    <row r="217" spans="1:72" s="9" customFormat="1" ht="12.75">
      <c r="A217" s="78"/>
      <c r="B217" s="75"/>
      <c r="C217" s="26"/>
      <c r="D217" s="50" t="s">
        <v>74</v>
      </c>
      <c r="E217" s="30">
        <v>0</v>
      </c>
      <c r="F217" s="30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2">
        <v>0</v>
      </c>
      <c r="N217" s="31">
        <v>0</v>
      </c>
      <c r="O217" s="72"/>
    </row>
    <row r="218" spans="1:72" s="9" customFormat="1" ht="12.75">
      <c r="A218" s="78"/>
      <c r="B218" s="75"/>
      <c r="C218" s="26"/>
      <c r="D218" s="50" t="s">
        <v>75</v>
      </c>
      <c r="E218" s="30">
        <v>0</v>
      </c>
      <c r="F218" s="30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2">
        <v>0</v>
      </c>
      <c r="N218" s="31">
        <v>0</v>
      </c>
      <c r="O218" s="72"/>
    </row>
    <row r="219" spans="1:72" s="9" customFormat="1" ht="12.75">
      <c r="A219" s="78"/>
      <c r="B219" s="75"/>
      <c r="C219" s="26"/>
      <c r="D219" s="40" t="s">
        <v>76</v>
      </c>
      <c r="E219" s="30">
        <v>0</v>
      </c>
      <c r="F219" s="30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2">
        <v>0</v>
      </c>
      <c r="N219" s="31">
        <v>0</v>
      </c>
      <c r="O219" s="72"/>
    </row>
    <row r="220" spans="1:72" s="9" customFormat="1" ht="12.75">
      <c r="A220" s="78"/>
      <c r="B220" s="75"/>
      <c r="C220" s="26"/>
      <c r="D220" s="50" t="s">
        <v>77</v>
      </c>
      <c r="E220" s="30">
        <v>0</v>
      </c>
      <c r="F220" s="30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2">
        <v>0</v>
      </c>
      <c r="N220" s="31">
        <v>0</v>
      </c>
      <c r="O220" s="72"/>
    </row>
    <row r="221" spans="1:72" s="9" customFormat="1" ht="12.75">
      <c r="A221" s="79"/>
      <c r="B221" s="76"/>
      <c r="C221" s="43"/>
      <c r="D221" s="50" t="s">
        <v>78</v>
      </c>
      <c r="E221" s="30">
        <v>0</v>
      </c>
      <c r="F221" s="30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2">
        <v>0</v>
      </c>
      <c r="N221" s="31">
        <v>0</v>
      </c>
      <c r="O221" s="73"/>
    </row>
    <row r="222" spans="1:72" s="9" customFormat="1" ht="12.75" customHeight="1">
      <c r="A222" s="77" t="s">
        <v>30</v>
      </c>
      <c r="B222" s="74" t="s">
        <v>50</v>
      </c>
      <c r="C222" s="26"/>
      <c r="D222" s="6" t="s">
        <v>6</v>
      </c>
      <c r="E222" s="29">
        <v>848768.38</v>
      </c>
      <c r="F222" s="29">
        <v>0</v>
      </c>
      <c r="G222" s="29">
        <v>848768.38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71" t="s">
        <v>35</v>
      </c>
    </row>
    <row r="223" spans="1:72" s="9" customFormat="1" ht="12.75">
      <c r="A223" s="78"/>
      <c r="B223" s="75"/>
      <c r="C223" s="26"/>
      <c r="D223" s="10" t="s">
        <v>7</v>
      </c>
      <c r="E223" s="30">
        <v>0</v>
      </c>
      <c r="F223" s="30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72"/>
    </row>
    <row r="224" spans="1:72" s="9" customFormat="1" ht="12.75">
      <c r="A224" s="78"/>
      <c r="B224" s="75"/>
      <c r="C224" s="26"/>
      <c r="D224" s="10" t="s">
        <v>8</v>
      </c>
      <c r="E224" s="30">
        <v>0</v>
      </c>
      <c r="F224" s="30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72"/>
    </row>
    <row r="225" spans="1:15" s="9" customFormat="1" ht="12.75">
      <c r="A225" s="78"/>
      <c r="B225" s="75"/>
      <c r="C225" s="26"/>
      <c r="D225" s="10" t="s">
        <v>9</v>
      </c>
      <c r="E225" s="30">
        <v>0</v>
      </c>
      <c r="F225" s="30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72"/>
    </row>
    <row r="226" spans="1:15" s="9" customFormat="1" ht="12.75">
      <c r="A226" s="78"/>
      <c r="B226" s="75"/>
      <c r="C226" s="26"/>
      <c r="D226" s="10" t="s">
        <v>10</v>
      </c>
      <c r="E226" s="30">
        <v>0</v>
      </c>
      <c r="F226" s="30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72"/>
    </row>
    <row r="227" spans="1:15" s="9" customFormat="1" ht="12.75">
      <c r="A227" s="78"/>
      <c r="B227" s="75"/>
      <c r="C227" s="26"/>
      <c r="D227" s="10" t="s">
        <v>11</v>
      </c>
      <c r="E227" s="30">
        <v>25000</v>
      </c>
      <c r="F227" s="30">
        <v>0</v>
      </c>
      <c r="G227" s="31">
        <v>25000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72"/>
    </row>
    <row r="228" spans="1:15" s="9" customFormat="1" ht="12.75">
      <c r="A228" s="78"/>
      <c r="B228" s="75"/>
      <c r="C228" s="26"/>
      <c r="D228" s="40" t="s">
        <v>73</v>
      </c>
      <c r="E228" s="30">
        <v>823768.38</v>
      </c>
      <c r="F228" s="30">
        <v>0</v>
      </c>
      <c r="G228" s="31">
        <v>823768.38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72"/>
    </row>
    <row r="229" spans="1:15" s="9" customFormat="1" ht="12.75">
      <c r="A229" s="78"/>
      <c r="B229" s="75"/>
      <c r="C229" s="26"/>
      <c r="D229" s="10" t="s">
        <v>74</v>
      </c>
      <c r="E229" s="30">
        <v>0</v>
      </c>
      <c r="F229" s="30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72"/>
    </row>
    <row r="230" spans="1:15" s="9" customFormat="1" ht="12.75">
      <c r="A230" s="78"/>
      <c r="B230" s="75"/>
      <c r="C230" s="26"/>
      <c r="D230" s="10" t="s">
        <v>75</v>
      </c>
      <c r="E230" s="30">
        <v>0</v>
      </c>
      <c r="F230" s="30">
        <v>0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0</v>
      </c>
      <c r="O230" s="72"/>
    </row>
    <row r="231" spans="1:15" s="9" customFormat="1" ht="12.75">
      <c r="A231" s="78"/>
      <c r="B231" s="75"/>
      <c r="C231" s="26"/>
      <c r="D231" s="40" t="s">
        <v>76</v>
      </c>
      <c r="E231" s="30">
        <v>0</v>
      </c>
      <c r="F231" s="30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72"/>
    </row>
    <row r="232" spans="1:15" s="9" customFormat="1" ht="12.75">
      <c r="A232" s="78"/>
      <c r="B232" s="75"/>
      <c r="C232" s="26"/>
      <c r="D232" s="10" t="s">
        <v>77</v>
      </c>
      <c r="E232" s="30">
        <v>0</v>
      </c>
      <c r="F232" s="30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72"/>
    </row>
    <row r="233" spans="1:15" s="9" customFormat="1" ht="12.75">
      <c r="A233" s="79"/>
      <c r="B233" s="76"/>
      <c r="C233" s="26"/>
      <c r="D233" s="10" t="s">
        <v>78</v>
      </c>
      <c r="E233" s="30">
        <v>0</v>
      </c>
      <c r="F233" s="30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73"/>
    </row>
    <row r="234" spans="1:15" ht="15" customHeight="1">
      <c r="A234" s="77"/>
      <c r="B234" s="80" t="s">
        <v>38</v>
      </c>
      <c r="C234" s="80"/>
      <c r="D234" s="56" t="s">
        <v>6</v>
      </c>
      <c r="E234" s="52">
        <f>SUM(E235:E245)</f>
        <v>1626893.55</v>
      </c>
      <c r="F234" s="52">
        <f>SUM(F235:F245)</f>
        <v>260932.30000000002</v>
      </c>
      <c r="G234" s="52">
        <f t="shared" ref="G234:N234" si="44">SUM(G235:G245)</f>
        <v>1097459.25</v>
      </c>
      <c r="H234" s="52">
        <f t="shared" si="44"/>
        <v>8846.7000000000007</v>
      </c>
      <c r="I234" s="52">
        <f t="shared" si="44"/>
        <v>155734.5</v>
      </c>
      <c r="J234" s="52">
        <f t="shared" si="44"/>
        <v>155734.5</v>
      </c>
      <c r="K234" s="52">
        <f t="shared" si="44"/>
        <v>373699.8</v>
      </c>
      <c r="L234" s="52">
        <f t="shared" si="44"/>
        <v>96351.1</v>
      </c>
      <c r="M234" s="52">
        <f t="shared" si="44"/>
        <v>0</v>
      </c>
      <c r="N234" s="52">
        <f t="shared" si="44"/>
        <v>0</v>
      </c>
      <c r="O234" s="83"/>
    </row>
    <row r="235" spans="1:15">
      <c r="A235" s="78"/>
      <c r="B235" s="81"/>
      <c r="C235" s="81"/>
      <c r="D235" s="57" t="s">
        <v>7</v>
      </c>
      <c r="E235" s="55">
        <f>E211+E223</f>
        <v>201081.1</v>
      </c>
      <c r="F235" s="55">
        <f t="shared" ref="F235:N235" si="45">F211+F223</f>
        <v>201081.1</v>
      </c>
      <c r="G235" s="55">
        <f t="shared" si="45"/>
        <v>1140.1000000000008</v>
      </c>
      <c r="H235" s="55">
        <f t="shared" si="45"/>
        <v>1140.1000000000008</v>
      </c>
      <c r="I235" s="55">
        <f t="shared" si="45"/>
        <v>155734.5</v>
      </c>
      <c r="J235" s="55">
        <f t="shared" si="45"/>
        <v>155734.5</v>
      </c>
      <c r="K235" s="55">
        <f t="shared" si="45"/>
        <v>44206.499999999993</v>
      </c>
      <c r="L235" s="55">
        <f t="shared" si="45"/>
        <v>44206.499999999993</v>
      </c>
      <c r="M235" s="55">
        <f t="shared" si="45"/>
        <v>0</v>
      </c>
      <c r="N235" s="55">
        <f t="shared" si="45"/>
        <v>0</v>
      </c>
      <c r="O235" s="84"/>
    </row>
    <row r="236" spans="1:15">
      <c r="A236" s="78"/>
      <c r="B236" s="81"/>
      <c r="C236" s="81"/>
      <c r="D236" s="57" t="s">
        <v>8</v>
      </c>
      <c r="E236" s="55">
        <f t="shared" ref="E236:N236" si="46">E212+E224</f>
        <v>34024</v>
      </c>
      <c r="F236" s="55">
        <f t="shared" si="46"/>
        <v>34024</v>
      </c>
      <c r="G236" s="55">
        <f t="shared" si="46"/>
        <v>4364.7999999999993</v>
      </c>
      <c r="H236" s="55">
        <f t="shared" si="46"/>
        <v>4364.7999999999993</v>
      </c>
      <c r="I236" s="55">
        <f t="shared" si="46"/>
        <v>0</v>
      </c>
      <c r="J236" s="55">
        <f t="shared" si="46"/>
        <v>0</v>
      </c>
      <c r="K236" s="55">
        <f t="shared" si="46"/>
        <v>29659.200000000001</v>
      </c>
      <c r="L236" s="55">
        <f t="shared" si="46"/>
        <v>29659.200000000001</v>
      </c>
      <c r="M236" s="55">
        <f t="shared" si="46"/>
        <v>0</v>
      </c>
      <c r="N236" s="55">
        <f t="shared" si="46"/>
        <v>0</v>
      </c>
      <c r="O236" s="84"/>
    </row>
    <row r="237" spans="1:15">
      <c r="A237" s="78"/>
      <c r="B237" s="81"/>
      <c r="C237" s="81"/>
      <c r="D237" s="57" t="s">
        <v>9</v>
      </c>
      <c r="E237" s="55">
        <f t="shared" ref="E237:N237" si="47">E213+E225</f>
        <v>25827.200000000001</v>
      </c>
      <c r="F237" s="55">
        <f t="shared" si="47"/>
        <v>25827.200000000001</v>
      </c>
      <c r="G237" s="55">
        <f t="shared" si="47"/>
        <v>3341.8</v>
      </c>
      <c r="H237" s="55">
        <f t="shared" si="47"/>
        <v>3341.8</v>
      </c>
      <c r="I237" s="55">
        <f t="shared" si="47"/>
        <v>0</v>
      </c>
      <c r="J237" s="55">
        <f t="shared" si="47"/>
        <v>0</v>
      </c>
      <c r="K237" s="55">
        <f t="shared" si="47"/>
        <v>22485.4</v>
      </c>
      <c r="L237" s="55">
        <f t="shared" si="47"/>
        <v>22485.4</v>
      </c>
      <c r="M237" s="55">
        <f t="shared" si="47"/>
        <v>0</v>
      </c>
      <c r="N237" s="55">
        <f t="shared" si="47"/>
        <v>0</v>
      </c>
      <c r="O237" s="84"/>
    </row>
    <row r="238" spans="1:15">
      <c r="A238" s="78"/>
      <c r="B238" s="81"/>
      <c r="C238" s="81"/>
      <c r="D238" s="57" t="s">
        <v>10</v>
      </c>
      <c r="E238" s="55">
        <f t="shared" ref="E238:N238" si="48">E214+E226</f>
        <v>234986.52000000002</v>
      </c>
      <c r="F238" s="55">
        <f t="shared" si="48"/>
        <v>0</v>
      </c>
      <c r="G238" s="55">
        <f t="shared" si="48"/>
        <v>68712.52</v>
      </c>
      <c r="H238" s="55">
        <f t="shared" si="48"/>
        <v>0</v>
      </c>
      <c r="I238" s="55">
        <f t="shared" si="48"/>
        <v>0</v>
      </c>
      <c r="J238" s="55">
        <f t="shared" si="48"/>
        <v>0</v>
      </c>
      <c r="K238" s="55">
        <f t="shared" si="48"/>
        <v>166274</v>
      </c>
      <c r="L238" s="55">
        <f t="shared" si="48"/>
        <v>0</v>
      </c>
      <c r="M238" s="55">
        <f t="shared" si="48"/>
        <v>0</v>
      </c>
      <c r="N238" s="55">
        <f t="shared" si="48"/>
        <v>0</v>
      </c>
      <c r="O238" s="84"/>
    </row>
    <row r="239" spans="1:15">
      <c r="A239" s="78"/>
      <c r="B239" s="81"/>
      <c r="C239" s="81"/>
      <c r="D239" s="54" t="s">
        <v>11</v>
      </c>
      <c r="E239" s="55">
        <f t="shared" ref="E239:N239" si="49">E215+E227</f>
        <v>205130.51</v>
      </c>
      <c r="F239" s="55">
        <f t="shared" si="49"/>
        <v>0</v>
      </c>
      <c r="G239" s="55">
        <f t="shared" si="49"/>
        <v>94055.81</v>
      </c>
      <c r="H239" s="55">
        <f t="shared" si="49"/>
        <v>0</v>
      </c>
      <c r="I239" s="55">
        <f t="shared" si="49"/>
        <v>0</v>
      </c>
      <c r="J239" s="55">
        <f t="shared" si="49"/>
        <v>0</v>
      </c>
      <c r="K239" s="55">
        <f t="shared" si="49"/>
        <v>111074.70000000001</v>
      </c>
      <c r="L239" s="55">
        <f t="shared" si="49"/>
        <v>0</v>
      </c>
      <c r="M239" s="55">
        <f t="shared" si="49"/>
        <v>0</v>
      </c>
      <c r="N239" s="55">
        <f t="shared" si="49"/>
        <v>0</v>
      </c>
      <c r="O239" s="84"/>
    </row>
    <row r="240" spans="1:15">
      <c r="A240" s="78"/>
      <c r="B240" s="81"/>
      <c r="C240" s="81"/>
      <c r="D240" s="54" t="s">
        <v>73</v>
      </c>
      <c r="E240" s="55">
        <f t="shared" ref="E240:N240" si="50">E216+E228</f>
        <v>925844.22</v>
      </c>
      <c r="F240" s="55">
        <f t="shared" si="50"/>
        <v>0</v>
      </c>
      <c r="G240" s="55">
        <f t="shared" si="50"/>
        <v>925844.22</v>
      </c>
      <c r="H240" s="55">
        <f t="shared" si="50"/>
        <v>0</v>
      </c>
      <c r="I240" s="55">
        <f t="shared" si="50"/>
        <v>0</v>
      </c>
      <c r="J240" s="55">
        <f t="shared" si="50"/>
        <v>0</v>
      </c>
      <c r="K240" s="55">
        <f t="shared" si="50"/>
        <v>0</v>
      </c>
      <c r="L240" s="55">
        <f t="shared" si="50"/>
        <v>0</v>
      </c>
      <c r="M240" s="55">
        <f t="shared" si="50"/>
        <v>0</v>
      </c>
      <c r="N240" s="55">
        <f t="shared" si="50"/>
        <v>0</v>
      </c>
      <c r="O240" s="84"/>
    </row>
    <row r="241" spans="1:16">
      <c r="A241" s="78"/>
      <c r="B241" s="81"/>
      <c r="C241" s="81"/>
      <c r="D241" s="57" t="s">
        <v>74</v>
      </c>
      <c r="E241" s="55">
        <f>E217+E229</f>
        <v>0</v>
      </c>
      <c r="F241" s="55">
        <f t="shared" ref="F241:N241" si="51">F217+F229</f>
        <v>0</v>
      </c>
      <c r="G241" s="55">
        <f t="shared" si="51"/>
        <v>0</v>
      </c>
      <c r="H241" s="55">
        <f t="shared" si="51"/>
        <v>0</v>
      </c>
      <c r="I241" s="55">
        <f t="shared" si="51"/>
        <v>0</v>
      </c>
      <c r="J241" s="55">
        <f t="shared" si="51"/>
        <v>0</v>
      </c>
      <c r="K241" s="55">
        <f t="shared" si="51"/>
        <v>0</v>
      </c>
      <c r="L241" s="55">
        <f t="shared" si="51"/>
        <v>0</v>
      </c>
      <c r="M241" s="55">
        <f t="shared" si="51"/>
        <v>0</v>
      </c>
      <c r="N241" s="55">
        <f t="shared" si="51"/>
        <v>0</v>
      </c>
      <c r="O241" s="84"/>
    </row>
    <row r="242" spans="1:16">
      <c r="A242" s="78"/>
      <c r="B242" s="81"/>
      <c r="C242" s="81"/>
      <c r="D242" s="54" t="s">
        <v>75</v>
      </c>
      <c r="E242" s="55">
        <f>E218+E230</f>
        <v>0</v>
      </c>
      <c r="F242" s="55">
        <f t="shared" ref="F242:N242" si="52">F218+F230</f>
        <v>0</v>
      </c>
      <c r="G242" s="55">
        <f t="shared" si="52"/>
        <v>0</v>
      </c>
      <c r="H242" s="55">
        <f t="shared" si="52"/>
        <v>0</v>
      </c>
      <c r="I242" s="55">
        <f t="shared" si="52"/>
        <v>0</v>
      </c>
      <c r="J242" s="55">
        <f t="shared" si="52"/>
        <v>0</v>
      </c>
      <c r="K242" s="55">
        <f t="shared" si="52"/>
        <v>0</v>
      </c>
      <c r="L242" s="55">
        <f t="shared" si="52"/>
        <v>0</v>
      </c>
      <c r="M242" s="55">
        <f t="shared" si="52"/>
        <v>0</v>
      </c>
      <c r="N242" s="55">
        <f t="shared" si="52"/>
        <v>0</v>
      </c>
      <c r="O242" s="84"/>
    </row>
    <row r="243" spans="1:16">
      <c r="A243" s="78"/>
      <c r="B243" s="81"/>
      <c r="C243" s="81"/>
      <c r="D243" s="54" t="s">
        <v>76</v>
      </c>
      <c r="E243" s="55">
        <f t="shared" ref="E243:N243" si="53">E219+E231</f>
        <v>0</v>
      </c>
      <c r="F243" s="55">
        <f t="shared" si="53"/>
        <v>0</v>
      </c>
      <c r="G243" s="55">
        <f t="shared" si="53"/>
        <v>0</v>
      </c>
      <c r="H243" s="55">
        <f t="shared" si="53"/>
        <v>0</v>
      </c>
      <c r="I243" s="55">
        <f t="shared" si="53"/>
        <v>0</v>
      </c>
      <c r="J243" s="55">
        <f t="shared" si="53"/>
        <v>0</v>
      </c>
      <c r="K243" s="55">
        <f t="shared" si="53"/>
        <v>0</v>
      </c>
      <c r="L243" s="55">
        <f t="shared" si="53"/>
        <v>0</v>
      </c>
      <c r="M243" s="55">
        <f t="shared" si="53"/>
        <v>0</v>
      </c>
      <c r="N243" s="55">
        <f t="shared" si="53"/>
        <v>0</v>
      </c>
      <c r="O243" s="84"/>
    </row>
    <row r="244" spans="1:16">
      <c r="A244" s="78"/>
      <c r="B244" s="81"/>
      <c r="C244" s="81"/>
      <c r="D244" s="57" t="s">
        <v>77</v>
      </c>
      <c r="E244" s="55">
        <f t="shared" ref="E244:N244" si="54">E220+E232</f>
        <v>0</v>
      </c>
      <c r="F244" s="55">
        <f t="shared" si="54"/>
        <v>0</v>
      </c>
      <c r="G244" s="55">
        <f t="shared" si="54"/>
        <v>0</v>
      </c>
      <c r="H244" s="55">
        <f t="shared" si="54"/>
        <v>0</v>
      </c>
      <c r="I244" s="55">
        <f t="shared" si="54"/>
        <v>0</v>
      </c>
      <c r="J244" s="55">
        <f t="shared" si="54"/>
        <v>0</v>
      </c>
      <c r="K244" s="55">
        <f t="shared" si="54"/>
        <v>0</v>
      </c>
      <c r="L244" s="55">
        <f t="shared" si="54"/>
        <v>0</v>
      </c>
      <c r="M244" s="55">
        <f t="shared" si="54"/>
        <v>0</v>
      </c>
      <c r="N244" s="55">
        <f t="shared" si="54"/>
        <v>0</v>
      </c>
      <c r="O244" s="84"/>
    </row>
    <row r="245" spans="1:16">
      <c r="A245" s="79"/>
      <c r="B245" s="82"/>
      <c r="C245" s="82"/>
      <c r="D245" s="54" t="s">
        <v>78</v>
      </c>
      <c r="E245" s="55">
        <f t="shared" ref="E245:N245" si="55">E221+E233</f>
        <v>0</v>
      </c>
      <c r="F245" s="55">
        <f t="shared" si="55"/>
        <v>0</v>
      </c>
      <c r="G245" s="55">
        <f t="shared" si="55"/>
        <v>0</v>
      </c>
      <c r="H245" s="55">
        <f t="shared" si="55"/>
        <v>0</v>
      </c>
      <c r="I245" s="55">
        <f t="shared" si="55"/>
        <v>0</v>
      </c>
      <c r="J245" s="55">
        <f t="shared" si="55"/>
        <v>0</v>
      </c>
      <c r="K245" s="55">
        <f t="shared" si="55"/>
        <v>0</v>
      </c>
      <c r="L245" s="55">
        <f t="shared" si="55"/>
        <v>0</v>
      </c>
      <c r="M245" s="55">
        <f t="shared" si="55"/>
        <v>0</v>
      </c>
      <c r="N245" s="55">
        <f t="shared" si="55"/>
        <v>0</v>
      </c>
      <c r="O245" s="85"/>
    </row>
    <row r="246" spans="1:16" ht="15" customHeight="1">
      <c r="A246" s="89"/>
      <c r="B246" s="115" t="s">
        <v>26</v>
      </c>
      <c r="C246" s="115"/>
      <c r="D246" s="51" t="s">
        <v>6</v>
      </c>
      <c r="E246" s="52">
        <f>SUM(E247:E257)</f>
        <v>8475567.5200000014</v>
      </c>
      <c r="F246" s="52">
        <f>SUM(F247:F257)</f>
        <v>1570379.2999999996</v>
      </c>
      <c r="G246" s="52">
        <f>SUM(G247:G257)</f>
        <v>5691581.9200000018</v>
      </c>
      <c r="H246" s="52">
        <f t="shared" ref="H246:N246" si="56">SUM(H247:H257)</f>
        <v>1098555.2</v>
      </c>
      <c r="I246" s="52">
        <f t="shared" si="56"/>
        <v>330934.5</v>
      </c>
      <c r="J246" s="52">
        <f t="shared" si="56"/>
        <v>155734.5</v>
      </c>
      <c r="K246" s="52">
        <f t="shared" si="56"/>
        <v>1315731.1000000001</v>
      </c>
      <c r="L246" s="52">
        <f t="shared" si="56"/>
        <v>316089.59999999998</v>
      </c>
      <c r="M246" s="52">
        <f t="shared" si="56"/>
        <v>1137320</v>
      </c>
      <c r="N246" s="52">
        <f t="shared" si="56"/>
        <v>0</v>
      </c>
      <c r="O246" s="122"/>
      <c r="P246" s="53"/>
    </row>
    <row r="247" spans="1:16">
      <c r="A247" s="89"/>
      <c r="B247" s="115"/>
      <c r="C247" s="115"/>
      <c r="D247" s="54" t="s">
        <v>7</v>
      </c>
      <c r="E247" s="55">
        <f t="shared" ref="E247:E257" si="57">G247+I247+K247+M247</f>
        <v>565438</v>
      </c>
      <c r="F247" s="55">
        <f t="shared" ref="F247:F257" si="58">H247+J247+L247+N247</f>
        <v>490376.39999999991</v>
      </c>
      <c r="G247" s="55">
        <f>G47+G121+G171+G185+G235</f>
        <v>250023.30000000002</v>
      </c>
      <c r="H247" s="55">
        <f t="shared" ref="H247:N247" si="59">H47+H121+H171+H185+H235</f>
        <v>174961.69999999998</v>
      </c>
      <c r="I247" s="55">
        <f t="shared" si="59"/>
        <v>155734.5</v>
      </c>
      <c r="J247" s="55">
        <f t="shared" si="59"/>
        <v>155734.5</v>
      </c>
      <c r="K247" s="55">
        <f t="shared" si="59"/>
        <v>159680.19999999998</v>
      </c>
      <c r="L247" s="55">
        <f t="shared" si="59"/>
        <v>159680.19999999998</v>
      </c>
      <c r="M247" s="55">
        <f t="shared" si="59"/>
        <v>0</v>
      </c>
      <c r="N247" s="55">
        <f t="shared" si="59"/>
        <v>0</v>
      </c>
      <c r="O247" s="122"/>
    </row>
    <row r="248" spans="1:16">
      <c r="A248" s="89"/>
      <c r="B248" s="115"/>
      <c r="C248" s="115"/>
      <c r="D248" s="54" t="s">
        <v>8</v>
      </c>
      <c r="E248" s="55">
        <f t="shared" si="57"/>
        <v>494639.7</v>
      </c>
      <c r="F248" s="55">
        <f t="shared" si="58"/>
        <v>416995.6</v>
      </c>
      <c r="G248" s="55">
        <f t="shared" ref="G248:N248" si="60">G48+G122+G172+G186+G236</f>
        <v>412058.9</v>
      </c>
      <c r="H248" s="55">
        <f t="shared" si="60"/>
        <v>334414.8</v>
      </c>
      <c r="I248" s="55">
        <f t="shared" si="60"/>
        <v>0</v>
      </c>
      <c r="J248" s="55">
        <f t="shared" si="60"/>
        <v>0</v>
      </c>
      <c r="K248" s="55">
        <f t="shared" si="60"/>
        <v>82580.800000000003</v>
      </c>
      <c r="L248" s="55">
        <f t="shared" si="60"/>
        <v>82580.800000000003</v>
      </c>
      <c r="M248" s="55">
        <f t="shared" si="60"/>
        <v>0</v>
      </c>
      <c r="N248" s="55">
        <f t="shared" si="60"/>
        <v>0</v>
      </c>
      <c r="O248" s="122"/>
    </row>
    <row r="249" spans="1:16">
      <c r="A249" s="89"/>
      <c r="B249" s="115"/>
      <c r="C249" s="115"/>
      <c r="D249" s="54" t="s">
        <v>9</v>
      </c>
      <c r="E249" s="55">
        <f t="shared" si="57"/>
        <v>518931.4</v>
      </c>
      <c r="F249" s="55">
        <f t="shared" si="58"/>
        <v>422945.19999999995</v>
      </c>
      <c r="G249" s="55">
        <f t="shared" ref="G249:N249" si="61">G49+G123+G173+G187+G237</f>
        <v>445102.8</v>
      </c>
      <c r="H249" s="55">
        <f t="shared" si="61"/>
        <v>349116.6</v>
      </c>
      <c r="I249" s="55">
        <f t="shared" si="61"/>
        <v>0</v>
      </c>
      <c r="J249" s="55">
        <f t="shared" si="61"/>
        <v>0</v>
      </c>
      <c r="K249" s="55">
        <f t="shared" si="61"/>
        <v>73828.600000000006</v>
      </c>
      <c r="L249" s="55">
        <f t="shared" si="61"/>
        <v>73828.600000000006</v>
      </c>
      <c r="M249" s="55">
        <f t="shared" si="61"/>
        <v>0</v>
      </c>
      <c r="N249" s="55">
        <f t="shared" si="61"/>
        <v>0</v>
      </c>
      <c r="O249" s="122"/>
    </row>
    <row r="250" spans="1:16">
      <c r="A250" s="89"/>
      <c r="B250" s="115"/>
      <c r="C250" s="115"/>
      <c r="D250" s="54" t="s">
        <v>10</v>
      </c>
      <c r="E250" s="55">
        <f t="shared" si="57"/>
        <v>928207.24</v>
      </c>
      <c r="F250" s="55">
        <f t="shared" si="58"/>
        <v>151874.90000000002</v>
      </c>
      <c r="G250" s="55">
        <f t="shared" ref="G250:N250" si="62">G50+G124+G174+G188+G238</f>
        <v>562023.14</v>
      </c>
      <c r="H250" s="55">
        <f t="shared" si="62"/>
        <v>151874.90000000002</v>
      </c>
      <c r="I250" s="55">
        <f t="shared" si="62"/>
        <v>0</v>
      </c>
      <c r="J250" s="55">
        <f t="shared" si="62"/>
        <v>0</v>
      </c>
      <c r="K250" s="55">
        <f t="shared" si="62"/>
        <v>366184.1</v>
      </c>
      <c r="L250" s="55">
        <f t="shared" si="62"/>
        <v>0</v>
      </c>
      <c r="M250" s="55">
        <f t="shared" si="62"/>
        <v>0</v>
      </c>
      <c r="N250" s="55">
        <f t="shared" si="62"/>
        <v>0</v>
      </c>
      <c r="O250" s="122"/>
    </row>
    <row r="251" spans="1:16">
      <c r="A251" s="89"/>
      <c r="B251" s="115"/>
      <c r="C251" s="115"/>
      <c r="D251" s="54" t="s">
        <v>11</v>
      </c>
      <c r="E251" s="55">
        <f t="shared" si="57"/>
        <v>886096.01</v>
      </c>
      <c r="F251" s="55">
        <f t="shared" si="58"/>
        <v>88187.200000000012</v>
      </c>
      <c r="G251" s="55">
        <f t="shared" ref="G251:N251" si="63">G51+G125+G175+G189+G239</f>
        <v>547164.51</v>
      </c>
      <c r="H251" s="55">
        <f t="shared" si="63"/>
        <v>88187.200000000012</v>
      </c>
      <c r="I251" s="55">
        <f t="shared" si="63"/>
        <v>0</v>
      </c>
      <c r="J251" s="55">
        <f t="shared" si="63"/>
        <v>0</v>
      </c>
      <c r="K251" s="55">
        <f t="shared" si="63"/>
        <v>311547.5</v>
      </c>
      <c r="L251" s="55">
        <f t="shared" si="63"/>
        <v>0</v>
      </c>
      <c r="M251" s="55">
        <f t="shared" si="63"/>
        <v>27384</v>
      </c>
      <c r="N251" s="55">
        <f t="shared" si="63"/>
        <v>0</v>
      </c>
      <c r="O251" s="122"/>
    </row>
    <row r="252" spans="1:16">
      <c r="A252" s="89"/>
      <c r="B252" s="115"/>
      <c r="C252" s="115"/>
      <c r="D252" s="54" t="s">
        <v>73</v>
      </c>
      <c r="E252" s="55">
        <f t="shared" si="57"/>
        <v>1594933.1199999999</v>
      </c>
      <c r="F252" s="55">
        <f t="shared" si="58"/>
        <v>0</v>
      </c>
      <c r="G252" s="55">
        <f t="shared" ref="G252:N252" si="64">G52+G126+G176+G190+G240</f>
        <v>1283182.3199999998</v>
      </c>
      <c r="H252" s="55">
        <f t="shared" si="64"/>
        <v>0</v>
      </c>
      <c r="I252" s="55">
        <f t="shared" si="64"/>
        <v>0</v>
      </c>
      <c r="J252" s="55">
        <f t="shared" si="64"/>
        <v>0</v>
      </c>
      <c r="K252" s="55">
        <f t="shared" si="64"/>
        <v>154486.79999999999</v>
      </c>
      <c r="L252" s="55">
        <f t="shared" si="64"/>
        <v>0</v>
      </c>
      <c r="M252" s="55">
        <f t="shared" si="64"/>
        <v>157264</v>
      </c>
      <c r="N252" s="55">
        <f t="shared" si="64"/>
        <v>0</v>
      </c>
      <c r="O252" s="122"/>
    </row>
    <row r="253" spans="1:16">
      <c r="A253" s="89"/>
      <c r="B253" s="115"/>
      <c r="C253" s="115"/>
      <c r="D253" s="54" t="s">
        <v>74</v>
      </c>
      <c r="E253" s="55">
        <f t="shared" si="57"/>
        <v>483317.95</v>
      </c>
      <c r="F253" s="55">
        <f t="shared" si="58"/>
        <v>0</v>
      </c>
      <c r="G253" s="55">
        <f t="shared" ref="G253:N253" si="65">G53+G127+G177+G191+G241</f>
        <v>270859.95</v>
      </c>
      <c r="H253" s="55">
        <f t="shared" si="65"/>
        <v>0</v>
      </c>
      <c r="I253" s="55">
        <f t="shared" si="65"/>
        <v>0</v>
      </c>
      <c r="J253" s="55">
        <f t="shared" si="65"/>
        <v>0</v>
      </c>
      <c r="K253" s="55">
        <f t="shared" si="65"/>
        <v>50966.000000000007</v>
      </c>
      <c r="L253" s="55">
        <f t="shared" si="65"/>
        <v>0</v>
      </c>
      <c r="M253" s="55">
        <f t="shared" si="65"/>
        <v>161492</v>
      </c>
      <c r="N253" s="55">
        <f t="shared" si="65"/>
        <v>0</v>
      </c>
      <c r="O253" s="122"/>
    </row>
    <row r="254" spans="1:16">
      <c r="A254" s="89"/>
      <c r="B254" s="115"/>
      <c r="C254" s="115"/>
      <c r="D254" s="54" t="s">
        <v>75</v>
      </c>
      <c r="E254" s="55">
        <f t="shared" si="57"/>
        <v>1767859.3000000003</v>
      </c>
      <c r="F254" s="55">
        <f t="shared" si="58"/>
        <v>0</v>
      </c>
      <c r="G254" s="55">
        <f t="shared" ref="G254:N254" si="66">G54+G128+G178+G192+G242</f>
        <v>1430955.7000000002</v>
      </c>
      <c r="H254" s="55">
        <f t="shared" si="66"/>
        <v>0</v>
      </c>
      <c r="I254" s="55">
        <f t="shared" si="66"/>
        <v>87600</v>
      </c>
      <c r="J254" s="55">
        <f t="shared" si="66"/>
        <v>0</v>
      </c>
      <c r="K254" s="55">
        <f t="shared" si="66"/>
        <v>47178.6</v>
      </c>
      <c r="L254" s="55">
        <f t="shared" si="66"/>
        <v>0</v>
      </c>
      <c r="M254" s="55">
        <f t="shared" si="66"/>
        <v>202125</v>
      </c>
      <c r="N254" s="55">
        <f t="shared" si="66"/>
        <v>0</v>
      </c>
      <c r="O254" s="122"/>
    </row>
    <row r="255" spans="1:16">
      <c r="A255" s="89"/>
      <c r="B255" s="115"/>
      <c r="C255" s="115"/>
      <c r="D255" s="54" t="s">
        <v>76</v>
      </c>
      <c r="E255" s="55">
        <f t="shared" si="57"/>
        <v>561627.75</v>
      </c>
      <c r="F255" s="55">
        <f t="shared" si="58"/>
        <v>0</v>
      </c>
      <c r="G255" s="55">
        <f t="shared" ref="G255:N255" si="67">G55+G129+G179+G193+G243</f>
        <v>168914.25</v>
      </c>
      <c r="H255" s="55">
        <f t="shared" si="67"/>
        <v>0</v>
      </c>
      <c r="I255" s="55">
        <f t="shared" si="67"/>
        <v>87600</v>
      </c>
      <c r="J255" s="55">
        <f t="shared" si="67"/>
        <v>0</v>
      </c>
      <c r="K255" s="55">
        <f t="shared" si="67"/>
        <v>69278.5</v>
      </c>
      <c r="L255" s="55">
        <f t="shared" si="67"/>
        <v>0</v>
      </c>
      <c r="M255" s="55">
        <f t="shared" si="67"/>
        <v>235835</v>
      </c>
      <c r="N255" s="55">
        <f t="shared" si="67"/>
        <v>0</v>
      </c>
      <c r="O255" s="122"/>
    </row>
    <row r="256" spans="1:16">
      <c r="A256" s="89"/>
      <c r="B256" s="115"/>
      <c r="C256" s="115"/>
      <c r="D256" s="54" t="s">
        <v>77</v>
      </c>
      <c r="E256" s="55">
        <f t="shared" si="57"/>
        <v>416767.65</v>
      </c>
      <c r="F256" s="55">
        <f t="shared" si="58"/>
        <v>0</v>
      </c>
      <c r="G256" s="55">
        <f t="shared" ref="G256:N256" si="68">G56+G130+G180+G194+G244</f>
        <v>241153.65</v>
      </c>
      <c r="H256" s="55">
        <f t="shared" si="68"/>
        <v>0</v>
      </c>
      <c r="I256" s="55">
        <f t="shared" si="68"/>
        <v>0</v>
      </c>
      <c r="J256" s="55">
        <f t="shared" si="68"/>
        <v>0</v>
      </c>
      <c r="K256" s="55">
        <f t="shared" si="68"/>
        <v>0</v>
      </c>
      <c r="L256" s="55">
        <f t="shared" si="68"/>
        <v>0</v>
      </c>
      <c r="M256" s="55">
        <f t="shared" si="68"/>
        <v>175614</v>
      </c>
      <c r="N256" s="55">
        <f t="shared" si="68"/>
        <v>0</v>
      </c>
      <c r="O256" s="122"/>
    </row>
    <row r="257" spans="1:15">
      <c r="A257" s="89"/>
      <c r="B257" s="115"/>
      <c r="C257" s="115"/>
      <c r="D257" s="54" t="s">
        <v>78</v>
      </c>
      <c r="E257" s="55">
        <f t="shared" si="57"/>
        <v>257749.4</v>
      </c>
      <c r="F257" s="55">
        <f t="shared" si="58"/>
        <v>0</v>
      </c>
      <c r="G257" s="55">
        <f t="shared" ref="G257:N257" si="69">G57+G131+G181+G195+G245</f>
        <v>80143.399999999994</v>
      </c>
      <c r="H257" s="55">
        <f t="shared" si="69"/>
        <v>0</v>
      </c>
      <c r="I257" s="55">
        <f t="shared" si="69"/>
        <v>0</v>
      </c>
      <c r="J257" s="55">
        <f t="shared" si="69"/>
        <v>0</v>
      </c>
      <c r="K257" s="55">
        <f t="shared" si="69"/>
        <v>0</v>
      </c>
      <c r="L257" s="55">
        <f t="shared" si="69"/>
        <v>0</v>
      </c>
      <c r="M257" s="55">
        <f t="shared" si="69"/>
        <v>177606</v>
      </c>
      <c r="N257" s="55">
        <f t="shared" si="69"/>
        <v>0</v>
      </c>
      <c r="O257" s="122"/>
    </row>
    <row r="258" spans="1:15">
      <c r="A258" s="111" t="s">
        <v>27</v>
      </c>
      <c r="B258" s="112"/>
      <c r="C258" s="113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4"/>
    </row>
    <row r="259" spans="1:15">
      <c r="G259" s="19"/>
    </row>
    <row r="260" spans="1:15">
      <c r="G260" s="19"/>
    </row>
    <row r="262" spans="1:15">
      <c r="G262" s="19"/>
    </row>
  </sheetData>
  <mergeCells count="88">
    <mergeCell ref="C246:C257"/>
    <mergeCell ref="B246:B257"/>
    <mergeCell ref="O246:O257"/>
    <mergeCell ref="A246:A257"/>
    <mergeCell ref="B208:O208"/>
    <mergeCell ref="O196:O207"/>
    <mergeCell ref="C196:C207"/>
    <mergeCell ref="A196:A207"/>
    <mergeCell ref="B170:B181"/>
    <mergeCell ref="A170:A181"/>
    <mergeCell ref="A158:A169"/>
    <mergeCell ref="O170:O181"/>
    <mergeCell ref="B183:O183"/>
    <mergeCell ref="B184:B195"/>
    <mergeCell ref="A258:O258"/>
    <mergeCell ref="B132:O132"/>
    <mergeCell ref="B182:O182"/>
    <mergeCell ref="B133:O133"/>
    <mergeCell ref="O158:O169"/>
    <mergeCell ref="B158:B169"/>
    <mergeCell ref="A184:A195"/>
    <mergeCell ref="A210:A221"/>
    <mergeCell ref="B196:B207"/>
    <mergeCell ref="B209:O209"/>
    <mergeCell ref="B59:O59"/>
    <mergeCell ref="A72:A83"/>
    <mergeCell ref="A84:A95"/>
    <mergeCell ref="A120:A131"/>
    <mergeCell ref="A134:A145"/>
    <mergeCell ref="O146:O157"/>
    <mergeCell ref="B146:B157"/>
    <mergeCell ref="A146:A157"/>
    <mergeCell ref="O184:O195"/>
    <mergeCell ref="C4:C6"/>
    <mergeCell ref="I5:J5"/>
    <mergeCell ref="M5:N5"/>
    <mergeCell ref="A4:A6"/>
    <mergeCell ref="B4:B6"/>
    <mergeCell ref="D4:D6"/>
    <mergeCell ref="E4:F5"/>
    <mergeCell ref="K1:O1"/>
    <mergeCell ref="D2:N2"/>
    <mergeCell ref="G5:H5"/>
    <mergeCell ref="O4:O6"/>
    <mergeCell ref="K5:L5"/>
    <mergeCell ref="G4:N4"/>
    <mergeCell ref="B120:B131"/>
    <mergeCell ref="O120:O131"/>
    <mergeCell ref="B134:B145"/>
    <mergeCell ref="O134:O145"/>
    <mergeCell ref="B7:O7"/>
    <mergeCell ref="B8:O8"/>
    <mergeCell ref="B58:O58"/>
    <mergeCell ref="B96:B107"/>
    <mergeCell ref="O10:O21"/>
    <mergeCell ref="B22:B33"/>
    <mergeCell ref="O34:O45"/>
    <mergeCell ref="B9:O9"/>
    <mergeCell ref="B10:B21"/>
    <mergeCell ref="B46:B57"/>
    <mergeCell ref="B72:B83"/>
    <mergeCell ref="O72:O83"/>
    <mergeCell ref="O60:O71"/>
    <mergeCell ref="A22:A33"/>
    <mergeCell ref="O22:O33"/>
    <mergeCell ref="B34:B45"/>
    <mergeCell ref="A34:A45"/>
    <mergeCell ref="B84:B95"/>
    <mergeCell ref="O84:O95"/>
    <mergeCell ref="A96:A107"/>
    <mergeCell ref="O96:O107"/>
    <mergeCell ref="B108:B119"/>
    <mergeCell ref="A108:A119"/>
    <mergeCell ref="O108:O119"/>
    <mergeCell ref="A10:A21"/>
    <mergeCell ref="A46:A57"/>
    <mergeCell ref="O46:O57"/>
    <mergeCell ref="B60:B71"/>
    <mergeCell ref="A60:A71"/>
    <mergeCell ref="O210:O221"/>
    <mergeCell ref="B210:B221"/>
    <mergeCell ref="B222:B233"/>
    <mergeCell ref="A222:A233"/>
    <mergeCell ref="O222:O233"/>
    <mergeCell ref="C234:C245"/>
    <mergeCell ref="B234:B245"/>
    <mergeCell ref="A234:A245"/>
    <mergeCell ref="O234:O245"/>
  </mergeCells>
  <phoneticPr fontId="10" type="noConversion"/>
  <pageMargins left="0.31496062992125984" right="0.39370078740157483" top="0.35433070866141736" bottom="0.31496062992125984" header="0.31496062992125984" footer="0.31496062992125984"/>
  <pageSetup paperSize="9" scale="73" fitToHeight="0" orientation="landscape" r:id="rId1"/>
  <rowBreaks count="3" manualBreakCount="3">
    <brk id="45" max="14" man="1"/>
    <brk id="88" max="14" man="1"/>
    <brk id="18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IV перечень мероприятий</vt:lpstr>
      <vt:lpstr>'IV перечень мероприятий'!Заголовки_для_печати</vt:lpstr>
      <vt:lpstr>'IV перечень мероприятий'!Область_печати</vt:lpstr>
    </vt:vector>
  </TitlesOfParts>
  <Company>ДКС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И. Лысенко</dc:creator>
  <cp:lastModifiedBy>vitkovskaya</cp:lastModifiedBy>
  <cp:lastPrinted>2017-09-04T02:48:19Z</cp:lastPrinted>
  <dcterms:created xsi:type="dcterms:W3CDTF">2014-08-20T07:30:27Z</dcterms:created>
  <dcterms:modified xsi:type="dcterms:W3CDTF">2017-09-04T02:50:21Z</dcterms:modified>
</cp:coreProperties>
</file>