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'Лист3'!$6:$11</definedName>
    <definedName name="_xlnm.Print_Area" localSheetId="0">'Лист3'!$A$1:$S$35</definedName>
  </definedNames>
  <calcPr fullCalcOnLoad="1"/>
</workbook>
</file>

<file path=xl/sharedStrings.xml><?xml version="1.0" encoding="utf-8"?>
<sst xmlns="http://schemas.openxmlformats.org/spreadsheetml/2006/main" count="159" uniqueCount="48">
  <si>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</si>
  <si>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</si>
  <si>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</si>
  <si>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</si>
  <si>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</si>
  <si>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</si>
  <si>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</si>
  <si>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</si>
  <si>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>Департамент капитального строительства</t>
  </si>
  <si>
    <t>2015 год</t>
  </si>
  <si>
    <t>2016 год</t>
  </si>
  <si>
    <t>Проектно-изыскательские работы</t>
  </si>
  <si>
    <t>-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</si>
  <si>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</si>
  <si>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</si>
  <si>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</si>
  <si>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2017 год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</si>
  <si>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</si>
  <si>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</si>
  <si>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Строительство</t>
  </si>
  <si>
    <t>Строительство ул. Степановской в г. Томске</t>
  </si>
  <si>
    <t>Строительство ул.Обручева от ул.Беринга до ул.Клюева</t>
  </si>
  <si>
    <t>Реконструкция ул.Д.Ключевской от ул.Пушкина до ул.Р.Люксембург</t>
  </si>
  <si>
    <t>2016 г.</t>
  </si>
  <si>
    <t>Строительство ул. Елизаровых от ул. Шевченко до ул. Клюева</t>
  </si>
  <si>
    <t>Реконструкция ул. Московский тракт</t>
  </si>
  <si>
    <t>Строительство надземных пешеходных переходов по 
пр. Фрунзе и по 
ул. Елизаровых г. Томска</t>
  </si>
  <si>
    <t>Тех.присоединение</t>
  </si>
  <si>
    <t>Строительство транспортной развязки в 2-х уровнях на пересечении пр. Комсомольского и ул. Пушкина - 2 этап</t>
  </si>
  <si>
    <t>Изготовление актов обследования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</si>
  <si>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</si>
  <si>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Реконструкция автодорожного моста через р. Ушайку в пос. Восточный</t>
  </si>
  <si>
    <t>Строительство автодорожного моста через р. Ушайку по 
ул. Короленко в 
пос. Степановка</t>
  </si>
  <si>
    <t>Проектно-изыскательские работы, тех. инвентаризация</t>
  </si>
  <si>
    <t>Оценка пожарных рисков</t>
  </si>
  <si>
    <t>Строительство транспортной развязки в двух уровнях на пересечении пр. Комсомольского с ул. Пушкина в г. Томске - 2 этап</t>
  </si>
  <si>
    <t>Реконструкция ул. Континентальной в г. Томске (ПСД)</t>
  </si>
  <si>
    <t>Строительство транспортной развязки с ж.д. Тайга  - Томск на 76 км</t>
  </si>
  <si>
    <t>Строительство объекта "Улицы № 1 и № 2 в микрорайоне № 13 жилого района "Восточный" в г. Томске"</t>
  </si>
  <si>
    <t>Строительство левобережной объездной автодороги г. Томска в Томской области (вторая очередь строительства)</t>
  </si>
  <si>
    <t xml:space="preserve">Проектно-изыскательские работы </t>
  </si>
  <si>
    <t>Строительство транспортной развязки в 2-х уровнях на пересечении пр. Комсомольского с ул. Пушкина в г. Томске. 1 этап 2 этапа.</t>
  </si>
  <si>
    <t>Реконструкция железнодорожного переезда в пос. Степановка в районе ул. Шевченко в г. Томске</t>
  </si>
  <si>
    <t>2019 г.</t>
  </si>
  <si>
    <t>2018 год</t>
  </si>
  <si>
    <t>2019 год</t>
  </si>
  <si>
    <t>Реконструкция ул. Нефтяная в г. Томске</t>
  </si>
  <si>
    <t>Приложение 3 к подпрограмме
"Развитие улично-дорожной сети"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</si>
</sst>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#.##0.0"/>
    <numFmt numFmtId="197" formatCode="#.##0.00"/>
    <numFmt numFmtId="198" formatCode="#.##0.000"/>
    <numFmt numFmtId="199" formatCode="#.##0."/>
    <numFmt numFmtId="200" formatCode="#.##0"/>
    <numFmt numFmtId="201" formatCode="#.##"/>
    <numFmt numFmtId="202" formatCode="_(* #.##0.0_);_(* \(#.##0.0\);_(* &quot;-&quot;??_);_(@_)"/>
    <numFmt numFmtId="203" formatCode="_(* #.##0._);_(* \(#.##0.\);_(* &quot;-&quot;??_);_(@_)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32" borderId="0" xfId="0" applyFont="1" applyFill="1" applyAlignment="1">
      <alignment horizontal="right" vertical="center" wrapText="1"/>
    </xf>
    <xf numFmtId="0" fontId="1" fillId="32" borderId="0" xfId="0" applyFont="1" applyFill="1" applyAlignment="1">
      <alignment horizontal="center" vertical="center" wrapText="1"/>
    </xf>
    <xf numFmtId="193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193" fontId="1" fillId="0" borderId="12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32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view="pageBreakPreview" zoomScale="80" zoomScaleNormal="60" zoomScaleSheetLayoutView="80" zoomScalePageLayoutView="0" workbookViewId="0" topLeftCell="A6">
      <pane ySplit="5" topLeftCell="A29" activePane="bottomLeft" state="frozen"/>
      <selection pane="topLeft" activeCell="A6" sqref="A6"/>
      <selection pane="bottomLeft" activeCell="M35" sqref="M35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7.0039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61.57421875" style="1" customWidth="1"/>
    <col min="10" max="10" width="13.421875" style="1" customWidth="1"/>
    <col min="11" max="11" width="10.57421875" style="1" customWidth="1"/>
    <col min="12" max="14" width="10.421875" style="1" customWidth="1"/>
    <col min="15" max="15" width="13.421875" style="1" customWidth="1"/>
    <col min="16" max="16" width="10.57421875" style="1" customWidth="1"/>
    <col min="17" max="19" width="10.421875" style="1" customWidth="1"/>
    <col min="20" max="16384" width="9.140625" style="1" customWidth="1"/>
  </cols>
  <sheetData>
    <row r="1" spans="1:19" s="15" customFormat="1" ht="57.75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14"/>
      <c r="S1" s="14"/>
    </row>
    <row r="2" spans="1:19" ht="20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11"/>
      <c r="S2" s="11"/>
    </row>
    <row r="3" spans="1:19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11"/>
      <c r="S3" s="11"/>
    </row>
    <row r="4" spans="1:19" ht="58.5" customHeight="1">
      <c r="A4" s="42" t="s">
        <v>18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2"/>
      <c r="S4" s="12"/>
    </row>
    <row r="5" spans="1:19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11"/>
      <c r="S5" s="11"/>
    </row>
    <row r="6" spans="1:19" ht="57.75" customHeight="1">
      <c r="A6" s="21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1" t="s">
        <v>13</v>
      </c>
      <c r="G6" s="21" t="s">
        <v>5</v>
      </c>
      <c r="H6" s="21" t="s">
        <v>7</v>
      </c>
      <c r="I6" s="38" t="s">
        <v>15</v>
      </c>
      <c r="J6" s="22" t="s">
        <v>17</v>
      </c>
      <c r="K6" s="23"/>
      <c r="L6" s="23"/>
      <c r="M6" s="23"/>
      <c r="N6" s="24"/>
      <c r="O6" s="22" t="s">
        <v>6</v>
      </c>
      <c r="P6" s="23"/>
      <c r="Q6" s="23"/>
      <c r="R6" s="23"/>
      <c r="S6" s="24"/>
    </row>
    <row r="7" spans="1:19" ht="17.25" customHeight="1">
      <c r="A7" s="21"/>
      <c r="B7" s="21"/>
      <c r="C7" s="21"/>
      <c r="D7" s="21"/>
      <c r="E7" s="21"/>
      <c r="F7" s="21"/>
      <c r="G7" s="21"/>
      <c r="H7" s="21"/>
      <c r="I7" s="39"/>
      <c r="J7" s="25"/>
      <c r="K7" s="26"/>
      <c r="L7" s="26"/>
      <c r="M7" s="26"/>
      <c r="N7" s="27"/>
      <c r="O7" s="25"/>
      <c r="P7" s="26"/>
      <c r="Q7" s="26"/>
      <c r="R7" s="26"/>
      <c r="S7" s="27"/>
    </row>
    <row r="8" spans="1:19" ht="16.5" customHeight="1">
      <c r="A8" s="21"/>
      <c r="B8" s="21"/>
      <c r="C8" s="21"/>
      <c r="D8" s="21"/>
      <c r="E8" s="21"/>
      <c r="F8" s="21"/>
      <c r="G8" s="21"/>
      <c r="H8" s="21"/>
      <c r="I8" s="39"/>
      <c r="J8" s="25"/>
      <c r="K8" s="26"/>
      <c r="L8" s="26"/>
      <c r="M8" s="26"/>
      <c r="N8" s="27"/>
      <c r="O8" s="25"/>
      <c r="P8" s="26"/>
      <c r="Q8" s="26"/>
      <c r="R8" s="26"/>
      <c r="S8" s="27"/>
    </row>
    <row r="9" spans="1:19" ht="9.75" customHeight="1">
      <c r="A9" s="21"/>
      <c r="B9" s="21"/>
      <c r="C9" s="21"/>
      <c r="D9" s="21"/>
      <c r="E9" s="21"/>
      <c r="F9" s="21"/>
      <c r="G9" s="21"/>
      <c r="H9" s="21"/>
      <c r="I9" s="39"/>
      <c r="J9" s="28"/>
      <c r="K9" s="29"/>
      <c r="L9" s="29"/>
      <c r="M9" s="29"/>
      <c r="N9" s="30"/>
      <c r="O9" s="28"/>
      <c r="P9" s="29"/>
      <c r="Q9" s="29"/>
      <c r="R9" s="29"/>
      <c r="S9" s="30"/>
    </row>
    <row r="10" spans="1:19" ht="29.25" customHeight="1">
      <c r="A10" s="21"/>
      <c r="B10" s="21"/>
      <c r="C10" s="21"/>
      <c r="D10" s="21"/>
      <c r="E10" s="21"/>
      <c r="F10" s="21"/>
      <c r="G10" s="21"/>
      <c r="H10" s="21"/>
      <c r="I10" s="40"/>
      <c r="J10" s="2" t="s">
        <v>9</v>
      </c>
      <c r="K10" s="2" t="s">
        <v>10</v>
      </c>
      <c r="L10" s="2" t="s">
        <v>16</v>
      </c>
      <c r="M10" s="2" t="s">
        <v>44</v>
      </c>
      <c r="N10" s="2" t="s">
        <v>45</v>
      </c>
      <c r="O10" s="13" t="s">
        <v>9</v>
      </c>
      <c r="P10" s="13" t="s">
        <v>10</v>
      </c>
      <c r="Q10" s="13" t="s">
        <v>16</v>
      </c>
      <c r="R10" s="2" t="s">
        <v>44</v>
      </c>
      <c r="S10" s="2" t="s">
        <v>45</v>
      </c>
    </row>
    <row r="11" spans="1:19" ht="18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2">
        <v>18</v>
      </c>
      <c r="S11" s="2">
        <v>19</v>
      </c>
    </row>
    <row r="12" spans="1:19" ht="82.5" customHeight="1">
      <c r="A12" s="3">
        <v>1</v>
      </c>
      <c r="B12" s="3" t="s">
        <v>20</v>
      </c>
      <c r="C12" s="3" t="s">
        <v>19</v>
      </c>
      <c r="D12" s="3" t="s">
        <v>8</v>
      </c>
      <c r="E12" s="3" t="s">
        <v>8</v>
      </c>
      <c r="F12" s="3">
        <v>1.707</v>
      </c>
      <c r="G12" s="3" t="s">
        <v>23</v>
      </c>
      <c r="H12" s="6">
        <v>100109.1</v>
      </c>
      <c r="I12" s="7">
        <f aca="true" t="shared" si="0" ref="I12:I18">J12+K12+L12+M12+N12</f>
        <v>24604.5</v>
      </c>
      <c r="J12" s="6">
        <v>9229.8</v>
      </c>
      <c r="K12" s="6">
        <f>18879.3-3504.6</f>
        <v>15374.699999999999</v>
      </c>
      <c r="L12" s="6">
        <v>0</v>
      </c>
      <c r="M12" s="6">
        <v>0</v>
      </c>
      <c r="N12" s="6">
        <v>0</v>
      </c>
      <c r="O12" s="6">
        <v>9229.8</v>
      </c>
      <c r="P12" s="6">
        <f>18879.3-3504.6</f>
        <v>15374.699999999999</v>
      </c>
      <c r="Q12" s="6">
        <v>0</v>
      </c>
      <c r="R12" s="6">
        <v>0</v>
      </c>
      <c r="S12" s="6">
        <v>0</v>
      </c>
    </row>
    <row r="13" spans="1:19" ht="86.25" customHeight="1">
      <c r="A13" s="3">
        <v>2</v>
      </c>
      <c r="B13" s="3" t="s">
        <v>21</v>
      </c>
      <c r="C13" s="3" t="s">
        <v>19</v>
      </c>
      <c r="D13" s="3" t="s">
        <v>8</v>
      </c>
      <c r="E13" s="3" t="s">
        <v>8</v>
      </c>
      <c r="F13" s="3">
        <v>1.625</v>
      </c>
      <c r="G13" s="3" t="s">
        <v>23</v>
      </c>
      <c r="H13" s="6">
        <v>333738.3</v>
      </c>
      <c r="I13" s="7">
        <f t="shared" si="0"/>
        <v>144643.1</v>
      </c>
      <c r="J13" s="6">
        <v>49518.8</v>
      </c>
      <c r="K13" s="6">
        <v>64198.7</v>
      </c>
      <c r="L13" s="6">
        <f>45000-357.8-4672.7-8544.9-499</f>
        <v>30925.6</v>
      </c>
      <c r="M13" s="6">
        <v>0</v>
      </c>
      <c r="N13" s="6">
        <v>0</v>
      </c>
      <c r="O13" s="6">
        <v>49518.8</v>
      </c>
      <c r="P13" s="6">
        <v>64198.7</v>
      </c>
      <c r="Q13" s="6">
        <f>45000-357.8-4672.7-8544.9-499</f>
        <v>30925.6</v>
      </c>
      <c r="R13" s="6">
        <v>0</v>
      </c>
      <c r="S13" s="6">
        <v>0</v>
      </c>
    </row>
    <row r="14" spans="1:19" ht="67.5" customHeight="1">
      <c r="A14" s="18">
        <v>3</v>
      </c>
      <c r="B14" s="18" t="s">
        <v>22</v>
      </c>
      <c r="C14" s="3" t="s">
        <v>19</v>
      </c>
      <c r="D14" s="18" t="s">
        <v>8</v>
      </c>
      <c r="E14" s="18" t="s">
        <v>8</v>
      </c>
      <c r="F14" s="18">
        <v>1.4</v>
      </c>
      <c r="G14" s="18" t="s">
        <v>23</v>
      </c>
      <c r="H14" s="36">
        <v>267619.3</v>
      </c>
      <c r="I14" s="7">
        <f t="shared" si="0"/>
        <v>173785.9</v>
      </c>
      <c r="J14" s="6">
        <f>49518.9</f>
        <v>49518.9</v>
      </c>
      <c r="K14" s="6">
        <v>2689.3</v>
      </c>
      <c r="L14" s="6">
        <v>121577.7</v>
      </c>
      <c r="M14" s="6">
        <v>0</v>
      </c>
      <c r="N14" s="6">
        <v>0</v>
      </c>
      <c r="O14" s="6">
        <f>49518.9</f>
        <v>49518.9</v>
      </c>
      <c r="P14" s="6">
        <v>2689.3</v>
      </c>
      <c r="Q14" s="6">
        <v>121577.7</v>
      </c>
      <c r="R14" s="6">
        <v>0</v>
      </c>
      <c r="S14" s="6">
        <v>0</v>
      </c>
    </row>
    <row r="15" spans="1:19" ht="67.5" customHeight="1">
      <c r="A15" s="20"/>
      <c r="B15" s="20"/>
      <c r="C15" s="3" t="s">
        <v>11</v>
      </c>
      <c r="D15" s="20"/>
      <c r="E15" s="20"/>
      <c r="F15" s="20"/>
      <c r="G15" s="20"/>
      <c r="H15" s="37"/>
      <c r="I15" s="7">
        <f t="shared" si="0"/>
        <v>4353.9</v>
      </c>
      <c r="J15" s="6">
        <v>348</v>
      </c>
      <c r="K15" s="6">
        <v>4005.9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</row>
    <row r="16" spans="1:19" ht="78" customHeight="1">
      <c r="A16" s="18">
        <v>4</v>
      </c>
      <c r="B16" s="18" t="s">
        <v>42</v>
      </c>
      <c r="C16" s="3" t="s">
        <v>11</v>
      </c>
      <c r="D16" s="3" t="s">
        <v>8</v>
      </c>
      <c r="E16" s="3" t="s">
        <v>8</v>
      </c>
      <c r="F16" s="4" t="s">
        <v>12</v>
      </c>
      <c r="G16" s="3" t="s">
        <v>12</v>
      </c>
      <c r="H16" s="6" t="s">
        <v>12</v>
      </c>
      <c r="I16" s="7">
        <f t="shared" si="0"/>
        <v>4022.5</v>
      </c>
      <c r="J16" s="6">
        <v>0</v>
      </c>
      <c r="K16" s="6">
        <f>8087.2-4064.7-3668.6</f>
        <v>353.9000000000001</v>
      </c>
      <c r="L16" s="6">
        <v>3668.6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</row>
    <row r="17" spans="1:19" ht="78" customHeight="1">
      <c r="A17" s="20"/>
      <c r="B17" s="20"/>
      <c r="C17" s="3" t="s">
        <v>19</v>
      </c>
      <c r="D17" s="3" t="s">
        <v>8</v>
      </c>
      <c r="E17" s="3" t="s">
        <v>8</v>
      </c>
      <c r="F17" s="4">
        <v>1.78</v>
      </c>
      <c r="G17" s="3" t="s">
        <v>43</v>
      </c>
      <c r="H17" s="6">
        <v>562764.9</v>
      </c>
      <c r="I17" s="7">
        <f t="shared" si="0"/>
        <v>75000</v>
      </c>
      <c r="J17" s="6">
        <v>0</v>
      </c>
      <c r="K17" s="6">
        <v>0</v>
      </c>
      <c r="L17" s="6">
        <v>0</v>
      </c>
      <c r="M17" s="6">
        <v>75000</v>
      </c>
      <c r="N17" s="6">
        <v>0</v>
      </c>
      <c r="O17" s="6">
        <v>0</v>
      </c>
      <c r="P17" s="6">
        <v>0</v>
      </c>
      <c r="Q17" s="6">
        <v>0</v>
      </c>
      <c r="R17" s="6">
        <v>75000</v>
      </c>
      <c r="S17" s="6">
        <v>0</v>
      </c>
    </row>
    <row r="18" spans="1:19" ht="57.75" customHeight="1">
      <c r="A18" s="18">
        <v>5</v>
      </c>
      <c r="B18" s="18" t="s">
        <v>24</v>
      </c>
      <c r="C18" s="3" t="s">
        <v>19</v>
      </c>
      <c r="D18" s="3" t="s">
        <v>8</v>
      </c>
      <c r="E18" s="3" t="s">
        <v>8</v>
      </c>
      <c r="F18" s="3" t="s">
        <v>12</v>
      </c>
      <c r="G18" s="3" t="s">
        <v>12</v>
      </c>
      <c r="H18" s="6" t="s">
        <v>12</v>
      </c>
      <c r="I18" s="7">
        <f t="shared" si="0"/>
        <v>817.4000000000001</v>
      </c>
      <c r="J18" s="6">
        <v>759.7</v>
      </c>
      <c r="K18" s="6">
        <v>5.6</v>
      </c>
      <c r="L18" s="6">
        <v>52.1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</row>
    <row r="19" spans="1:19" ht="57.75" customHeight="1">
      <c r="A19" s="20"/>
      <c r="B19" s="20"/>
      <c r="C19" s="3" t="s">
        <v>11</v>
      </c>
      <c r="D19" s="3" t="s">
        <v>8</v>
      </c>
      <c r="E19" s="3" t="s">
        <v>8</v>
      </c>
      <c r="F19" s="3" t="s">
        <v>12</v>
      </c>
      <c r="G19" s="3" t="s">
        <v>12</v>
      </c>
      <c r="H19" s="6" t="s">
        <v>12</v>
      </c>
      <c r="I19" s="6">
        <f>K19+L19+J19+M19+N19</f>
        <v>7994.1</v>
      </c>
      <c r="J19" s="6">
        <v>0</v>
      </c>
      <c r="K19" s="6">
        <v>0</v>
      </c>
      <c r="L19" s="6">
        <v>7994.1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</row>
    <row r="20" spans="1:19" ht="77.25" customHeight="1">
      <c r="A20" s="18">
        <v>6</v>
      </c>
      <c r="B20" s="3" t="s">
        <v>28</v>
      </c>
      <c r="C20" s="3" t="s">
        <v>11</v>
      </c>
      <c r="D20" s="3" t="s">
        <v>8</v>
      </c>
      <c r="E20" s="3" t="s">
        <v>8</v>
      </c>
      <c r="F20" s="3" t="s">
        <v>12</v>
      </c>
      <c r="G20" s="3" t="s">
        <v>12</v>
      </c>
      <c r="H20" s="6" t="s">
        <v>12</v>
      </c>
      <c r="I20" s="9">
        <f aca="true" t="shared" si="1" ref="I20:I34">J20+K20+L20+M20+N20</f>
        <v>181.7</v>
      </c>
      <c r="J20" s="6">
        <v>181.7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</row>
    <row r="21" spans="1:19" ht="77.25" customHeight="1">
      <c r="A21" s="19"/>
      <c r="B21" s="18" t="s">
        <v>35</v>
      </c>
      <c r="C21" s="3" t="s">
        <v>27</v>
      </c>
      <c r="D21" s="3" t="s">
        <v>8</v>
      </c>
      <c r="E21" s="3" t="s">
        <v>8</v>
      </c>
      <c r="F21" s="3" t="s">
        <v>12</v>
      </c>
      <c r="G21" s="3" t="s">
        <v>12</v>
      </c>
      <c r="H21" s="6" t="s">
        <v>12</v>
      </c>
      <c r="I21" s="9">
        <f t="shared" si="1"/>
        <v>109.1</v>
      </c>
      <c r="J21" s="6">
        <v>0</v>
      </c>
      <c r="K21" s="6">
        <f>96.8+12.3</f>
        <v>109.1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</row>
    <row r="22" spans="1:19" ht="77.25" customHeight="1">
      <c r="A22" s="19"/>
      <c r="B22" s="19"/>
      <c r="C22" s="3" t="s">
        <v>29</v>
      </c>
      <c r="D22" s="3" t="s">
        <v>8</v>
      </c>
      <c r="E22" s="3" t="s">
        <v>8</v>
      </c>
      <c r="F22" s="3" t="s">
        <v>12</v>
      </c>
      <c r="G22" s="3" t="s">
        <v>12</v>
      </c>
      <c r="H22" s="6" t="s">
        <v>12</v>
      </c>
      <c r="I22" s="9">
        <f t="shared" si="1"/>
        <v>121.6</v>
      </c>
      <c r="J22" s="6">
        <v>0</v>
      </c>
      <c r="K22" s="6">
        <f>99.8+21.8</f>
        <v>121.6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</row>
    <row r="23" spans="1:19" ht="77.25" customHeight="1">
      <c r="A23" s="20"/>
      <c r="B23" s="20"/>
      <c r="C23" s="3" t="s">
        <v>34</v>
      </c>
      <c r="D23" s="3" t="s">
        <v>8</v>
      </c>
      <c r="E23" s="3" t="s">
        <v>8</v>
      </c>
      <c r="F23" s="3" t="s">
        <v>12</v>
      </c>
      <c r="G23" s="3" t="s">
        <v>12</v>
      </c>
      <c r="H23" s="6" t="s">
        <v>12</v>
      </c>
      <c r="I23" s="9">
        <f t="shared" si="1"/>
        <v>60</v>
      </c>
      <c r="J23" s="6">
        <v>0</v>
      </c>
      <c r="K23" s="6">
        <v>60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</row>
    <row r="24" spans="1:19" ht="92.25" customHeight="1">
      <c r="A24" s="3">
        <v>7</v>
      </c>
      <c r="B24" s="3" t="s">
        <v>41</v>
      </c>
      <c r="C24" s="3" t="s">
        <v>40</v>
      </c>
      <c r="D24" s="3" t="s">
        <v>8</v>
      </c>
      <c r="E24" s="3" t="s">
        <v>8</v>
      </c>
      <c r="F24" s="3" t="s">
        <v>12</v>
      </c>
      <c r="G24" s="3" t="s">
        <v>12</v>
      </c>
      <c r="H24" s="6" t="s">
        <v>12</v>
      </c>
      <c r="I24" s="7">
        <f t="shared" si="1"/>
        <v>74</v>
      </c>
      <c r="J24" s="6">
        <v>0</v>
      </c>
      <c r="K24" s="6">
        <v>0</v>
      </c>
      <c r="L24" s="6">
        <v>74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</row>
    <row r="25" spans="1:19" ht="77.25" customHeight="1">
      <c r="A25" s="3">
        <v>8</v>
      </c>
      <c r="B25" s="3" t="s">
        <v>25</v>
      </c>
      <c r="C25" s="3" t="s">
        <v>11</v>
      </c>
      <c r="D25" s="3" t="s">
        <v>8</v>
      </c>
      <c r="E25" s="3" t="s">
        <v>8</v>
      </c>
      <c r="F25" s="3">
        <v>2.5</v>
      </c>
      <c r="G25" s="3" t="s">
        <v>12</v>
      </c>
      <c r="H25" s="6" t="s">
        <v>12</v>
      </c>
      <c r="I25" s="7">
        <f t="shared" si="1"/>
        <v>98.2</v>
      </c>
      <c r="J25" s="6">
        <v>98.2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</row>
    <row r="26" spans="1:19" ht="77.25" customHeight="1">
      <c r="A26" s="3">
        <v>9</v>
      </c>
      <c r="B26" s="3" t="s">
        <v>26</v>
      </c>
      <c r="C26" s="3" t="s">
        <v>11</v>
      </c>
      <c r="D26" s="3" t="s">
        <v>8</v>
      </c>
      <c r="E26" s="3" t="s">
        <v>8</v>
      </c>
      <c r="F26" s="3" t="s">
        <v>12</v>
      </c>
      <c r="G26" s="3" t="s">
        <v>12</v>
      </c>
      <c r="H26" s="6" t="s">
        <v>12</v>
      </c>
      <c r="I26" s="7">
        <f t="shared" si="1"/>
        <v>49.4</v>
      </c>
      <c r="J26" s="6">
        <v>0</v>
      </c>
      <c r="K26" s="6">
        <v>49.4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</row>
    <row r="27" spans="1:19" ht="92.25" customHeight="1">
      <c r="A27" s="3">
        <v>10</v>
      </c>
      <c r="B27" s="3" t="s">
        <v>30</v>
      </c>
      <c r="C27" s="3" t="s">
        <v>11</v>
      </c>
      <c r="D27" s="3" t="s">
        <v>8</v>
      </c>
      <c r="E27" s="3" t="s">
        <v>8</v>
      </c>
      <c r="F27" s="3" t="s">
        <v>12</v>
      </c>
      <c r="G27" s="3" t="s">
        <v>12</v>
      </c>
      <c r="H27" s="6" t="s">
        <v>12</v>
      </c>
      <c r="I27" s="7">
        <f t="shared" si="1"/>
        <v>510.70000000000005</v>
      </c>
      <c r="J27" s="6">
        <v>0</v>
      </c>
      <c r="K27" s="6">
        <f>1258.4-1.7-150-695</f>
        <v>411.70000000000005</v>
      </c>
      <c r="L27" s="6">
        <v>99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</row>
    <row r="28" spans="1:19" ht="92.25" customHeight="1">
      <c r="A28" s="3">
        <v>11</v>
      </c>
      <c r="B28" s="3" t="s">
        <v>31</v>
      </c>
      <c r="C28" s="3" t="s">
        <v>33</v>
      </c>
      <c r="D28" s="3" t="s">
        <v>8</v>
      </c>
      <c r="E28" s="3" t="s">
        <v>8</v>
      </c>
      <c r="F28" s="3" t="s">
        <v>12</v>
      </c>
      <c r="G28" s="3" t="s">
        <v>12</v>
      </c>
      <c r="H28" s="6" t="s">
        <v>12</v>
      </c>
      <c r="I28" s="7">
        <f t="shared" si="1"/>
        <v>30</v>
      </c>
      <c r="J28" s="6">
        <v>0</v>
      </c>
      <c r="K28" s="6">
        <v>30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</row>
    <row r="29" spans="1:19" ht="92.25" customHeight="1">
      <c r="A29" s="3">
        <v>12</v>
      </c>
      <c r="B29" s="3" t="s">
        <v>32</v>
      </c>
      <c r="C29" s="3" t="s">
        <v>33</v>
      </c>
      <c r="D29" s="3" t="s">
        <v>8</v>
      </c>
      <c r="E29" s="3" t="s">
        <v>8</v>
      </c>
      <c r="F29" s="3" t="s">
        <v>12</v>
      </c>
      <c r="G29" s="3" t="s">
        <v>12</v>
      </c>
      <c r="H29" s="6" t="s">
        <v>12</v>
      </c>
      <c r="I29" s="7">
        <f t="shared" si="1"/>
        <v>30</v>
      </c>
      <c r="J29" s="6">
        <v>0</v>
      </c>
      <c r="K29" s="6">
        <v>30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</row>
    <row r="30" spans="1:19" ht="92.25" customHeight="1">
      <c r="A30" s="3">
        <v>13</v>
      </c>
      <c r="B30" s="3" t="s">
        <v>36</v>
      </c>
      <c r="C30" s="3" t="s">
        <v>11</v>
      </c>
      <c r="D30" s="3" t="s">
        <v>8</v>
      </c>
      <c r="E30" s="3" t="s">
        <v>8</v>
      </c>
      <c r="F30" s="3">
        <v>1</v>
      </c>
      <c r="G30" s="3" t="s">
        <v>12</v>
      </c>
      <c r="H30" s="6" t="s">
        <v>12</v>
      </c>
      <c r="I30" s="7">
        <f t="shared" si="1"/>
        <v>12043.599999999999</v>
      </c>
      <c r="J30" s="6">
        <v>0</v>
      </c>
      <c r="K30" s="6">
        <f>4200+450</f>
        <v>4650</v>
      </c>
      <c r="L30" s="6">
        <f>357.8+3339</f>
        <v>3696.8</v>
      </c>
      <c r="M30" s="6">
        <f>3339+357.8</f>
        <v>3696.8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</row>
    <row r="31" spans="1:19" ht="92.25" customHeight="1">
      <c r="A31" s="17">
        <v>14</v>
      </c>
      <c r="B31" s="17" t="s">
        <v>37</v>
      </c>
      <c r="C31" s="3" t="s">
        <v>19</v>
      </c>
      <c r="D31" s="17" t="s">
        <v>8</v>
      </c>
      <c r="E31" s="17" t="s">
        <v>8</v>
      </c>
      <c r="F31" s="17">
        <v>2.052</v>
      </c>
      <c r="G31" s="17">
        <v>2019</v>
      </c>
      <c r="H31" s="16">
        <v>1439279.18</v>
      </c>
      <c r="I31" s="43">
        <f>J31+K31+L31+M31+N31</f>
        <v>364130</v>
      </c>
      <c r="J31" s="6">
        <v>0</v>
      </c>
      <c r="K31" s="6">
        <v>0</v>
      </c>
      <c r="L31" s="6">
        <v>100000</v>
      </c>
      <c r="M31" s="6">
        <f>300000-35870</f>
        <v>264130</v>
      </c>
      <c r="N31" s="6">
        <v>0</v>
      </c>
      <c r="O31" s="6">
        <v>0</v>
      </c>
      <c r="P31" s="6">
        <v>0</v>
      </c>
      <c r="Q31" s="6">
        <v>100000</v>
      </c>
      <c r="R31" s="6">
        <f>300000-35870</f>
        <v>264130</v>
      </c>
      <c r="S31" s="6">
        <v>0</v>
      </c>
    </row>
    <row r="32" spans="1:19" ht="92.25" customHeight="1">
      <c r="A32" s="3">
        <v>15</v>
      </c>
      <c r="B32" s="3" t="s">
        <v>38</v>
      </c>
      <c r="C32" s="3" t="s">
        <v>19</v>
      </c>
      <c r="D32" s="3" t="s">
        <v>8</v>
      </c>
      <c r="E32" s="3" t="s">
        <v>8</v>
      </c>
      <c r="F32" s="3">
        <v>1.27533</v>
      </c>
      <c r="G32" s="3">
        <v>2016</v>
      </c>
      <c r="H32" s="6">
        <v>281399.5</v>
      </c>
      <c r="I32" s="7">
        <f t="shared" si="1"/>
        <v>51660.2</v>
      </c>
      <c r="J32" s="6">
        <v>0</v>
      </c>
      <c r="K32" s="6">
        <v>0</v>
      </c>
      <c r="L32" s="6">
        <f>30000+12330.1</f>
        <v>42330.1</v>
      </c>
      <c r="M32" s="6">
        <v>9330.1</v>
      </c>
      <c r="N32" s="6">
        <v>0</v>
      </c>
      <c r="O32" s="6">
        <v>0</v>
      </c>
      <c r="P32" s="6">
        <v>0</v>
      </c>
      <c r="Q32" s="6">
        <v>42330.1</v>
      </c>
      <c r="R32" s="6">
        <v>9330.1</v>
      </c>
      <c r="S32" s="6">
        <v>0</v>
      </c>
    </row>
    <row r="33" spans="1:19" ht="92.25" customHeight="1">
      <c r="A33" s="3">
        <v>16</v>
      </c>
      <c r="B33" s="3" t="s">
        <v>39</v>
      </c>
      <c r="C33" s="3" t="s">
        <v>40</v>
      </c>
      <c r="D33" s="3" t="s">
        <v>8</v>
      </c>
      <c r="E33" s="3" t="s">
        <v>8</v>
      </c>
      <c r="F33" s="3" t="s">
        <v>12</v>
      </c>
      <c r="G33" s="3" t="s">
        <v>12</v>
      </c>
      <c r="H33" s="6" t="s">
        <v>12</v>
      </c>
      <c r="I33" s="7">
        <f t="shared" si="1"/>
        <v>98</v>
      </c>
      <c r="J33" s="6">
        <v>0</v>
      </c>
      <c r="K33" s="6">
        <v>0</v>
      </c>
      <c r="L33" s="6">
        <v>98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</row>
    <row r="34" spans="1:19" ht="92.25" customHeight="1">
      <c r="A34" s="3">
        <v>17</v>
      </c>
      <c r="B34" s="3" t="s">
        <v>46</v>
      </c>
      <c r="C34" s="3" t="s">
        <v>40</v>
      </c>
      <c r="D34" s="3" t="s">
        <v>8</v>
      </c>
      <c r="E34" s="3" t="s">
        <v>8</v>
      </c>
      <c r="F34" s="3" t="s">
        <v>12</v>
      </c>
      <c r="G34" s="3" t="s">
        <v>12</v>
      </c>
      <c r="H34" s="6" t="s">
        <v>12</v>
      </c>
      <c r="I34" s="7">
        <f t="shared" si="1"/>
        <v>3282.5999999999995</v>
      </c>
      <c r="J34" s="6">
        <v>0</v>
      </c>
      <c r="K34" s="6">
        <v>0</v>
      </c>
      <c r="L34" s="6">
        <v>0</v>
      </c>
      <c r="M34" s="6">
        <f>5185.9-640-1263.3</f>
        <v>3282.5999999999995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</row>
    <row r="35" spans="1:19" ht="17.25" customHeight="1">
      <c r="A35" s="33" t="s">
        <v>14</v>
      </c>
      <c r="B35" s="34"/>
      <c r="C35" s="34"/>
      <c r="D35" s="34"/>
      <c r="E35" s="34"/>
      <c r="F35" s="34"/>
      <c r="G35" s="35"/>
      <c r="H35" s="8">
        <f aca="true" t="shared" si="2" ref="H35:M35">SUM(H12:H34)</f>
        <v>2984910.2800000003</v>
      </c>
      <c r="I35" s="8">
        <f t="shared" si="2"/>
        <v>867700.4999999999</v>
      </c>
      <c r="J35" s="8">
        <f t="shared" si="2"/>
        <v>109655.09999999999</v>
      </c>
      <c r="K35" s="8">
        <f t="shared" si="2"/>
        <v>92089.9</v>
      </c>
      <c r="L35" s="8">
        <f t="shared" si="2"/>
        <v>310516</v>
      </c>
      <c r="M35" s="8">
        <f t="shared" si="2"/>
        <v>355439.49999999994</v>
      </c>
      <c r="N35" s="8">
        <f aca="true" t="shared" si="3" ref="N35:S35">SUM(N12:N34)</f>
        <v>0</v>
      </c>
      <c r="O35" s="8">
        <f t="shared" si="3"/>
        <v>108267.5</v>
      </c>
      <c r="P35" s="8">
        <f t="shared" si="3"/>
        <v>82262.7</v>
      </c>
      <c r="Q35" s="8">
        <f t="shared" si="3"/>
        <v>294833.39999999997</v>
      </c>
      <c r="R35" s="8">
        <f t="shared" si="3"/>
        <v>348460.1</v>
      </c>
      <c r="S35" s="8">
        <f t="shared" si="3"/>
        <v>0</v>
      </c>
    </row>
    <row r="39" spans="1:19" ht="18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10"/>
      <c r="S39" s="10"/>
    </row>
    <row r="41" spans="8:19" ht="15"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8:19" ht="15"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8:19" ht="15"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8:19" ht="15"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</sheetData>
  <sheetProtection/>
  <mergeCells count="31">
    <mergeCell ref="A1:Q1"/>
    <mergeCell ref="A2:Q2"/>
    <mergeCell ref="A3:Q3"/>
    <mergeCell ref="A4:Q4"/>
    <mergeCell ref="G14:G15"/>
    <mergeCell ref="B14:B15"/>
    <mergeCell ref="I6:I10"/>
    <mergeCell ref="E6:E10"/>
    <mergeCell ref="H6:H10"/>
    <mergeCell ref="C6:C10"/>
    <mergeCell ref="B6:B10"/>
    <mergeCell ref="J6:N9"/>
    <mergeCell ref="O6:S9"/>
    <mergeCell ref="A5:Q5"/>
    <mergeCell ref="D6:D10"/>
    <mergeCell ref="A39:Q39"/>
    <mergeCell ref="A35:G35"/>
    <mergeCell ref="H14:H15"/>
    <mergeCell ref="A14:A15"/>
    <mergeCell ref="A18:A19"/>
    <mergeCell ref="B18:B19"/>
    <mergeCell ref="A20:A23"/>
    <mergeCell ref="B21:B23"/>
    <mergeCell ref="F14:F15"/>
    <mergeCell ref="G6:G10"/>
    <mergeCell ref="A6:A10"/>
    <mergeCell ref="F6:F10"/>
    <mergeCell ref="D14:D15"/>
    <mergeCell ref="E14:E15"/>
    <mergeCell ref="A16:A17"/>
    <mergeCell ref="B16:B17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Zhilko</cp:lastModifiedBy>
  <cp:lastPrinted>2018-01-29T03:35:22Z</cp:lastPrinted>
  <dcterms:created xsi:type="dcterms:W3CDTF">1996-10-08T23:32:33Z</dcterms:created>
  <dcterms:modified xsi:type="dcterms:W3CDTF">2018-10-12T09:15:13Z</dcterms:modified>
  <cp:category/>
  <cp:version/>
  <cp:contentType/>
  <cp:contentStatus/>
</cp:coreProperties>
</file>