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787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<sst xmlns="http://schemas.openxmlformats.org/spreadsheetml/2006/main" count="74" uniqueCount="40">
  <si>
    <t>Срок исполнения</t>
  </si>
  <si>
    <t xml:space="preserve">Мероприятие 1.1 </t>
  </si>
  <si>
    <t xml:space="preserve">Организация библиотечного обслуживания населения 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</si>
  <si>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</si>
  <si>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</si>
  <si>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</si>
  <si>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</si>
  <si>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</si>
  <si>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</si>
  <si>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</si>
  <si>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2.</t>
  </si>
  <si>
    <t>Мероприятие 1.2.</t>
  </si>
  <si>
    <t xml:space="preserve"> Организация  музейного обслуживания  населения. </t>
  </si>
  <si>
    <t>3.</t>
  </si>
  <si>
    <t>Мероприятие 1.3.</t>
  </si>
  <si>
    <t>4.</t>
  </si>
  <si>
    <t>Мероприятие 1.4.</t>
  </si>
  <si>
    <t>Организация предоставления  культурно- досуговых услуг.</t>
  </si>
  <si>
    <t>1.</t>
  </si>
  <si>
    <t>Наименование мероприятия</t>
  </si>
  <si>
    <t>Объем в натуральных показателях</t>
  </si>
  <si>
    <t>Стоимость единицы натурального показателя, тыс.руб.</t>
  </si>
  <si>
    <t>Плановая потребность в средствах, тыс.руб.</t>
  </si>
  <si>
    <t>Ед. изм.</t>
  </si>
  <si>
    <t>количество пользователей МИБС</t>
  </si>
  <si>
    <t>количество посетителей музея, чел</t>
  </si>
  <si>
    <t>№ п/п</t>
  </si>
  <si>
    <t>количество обучающихся, чел.</t>
  </si>
  <si>
    <t>количество участников культурно-досуговых мероприятий, чел.</t>
  </si>
  <si>
    <t>Количество посещений МИБС, ед.</t>
  </si>
  <si>
    <t>Организация предоставления дополнительного образования художественно-эстетической направленности.</t>
  </si>
  <si>
    <t>Мероприятие 1.5.</t>
  </si>
  <si>
    <t>Организация и проведение социально значимых мероприятий</t>
  </si>
  <si>
    <t>100%</t>
  </si>
  <si>
    <t>-</t>
  </si>
  <si>
    <t>доля реализованных социально значимых мероприятий к общему числу запланированных социально значимых мероприятий, %</t>
  </si>
  <si>
    <t xml:space="preserve">к постановлению администрации </t>
  </si>
  <si>
    <t>Обоснование потребности в необходимых ресурсах</t>
  </si>
  <si>
    <t>Приложение 3</t>
  </si>
  <si>
    <t xml:space="preserve">Города Томска от 24.12.2018 № 1193 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</si>
</sst>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  <numFmt numFmtId="165" formatCode="#,##0.0"/>
    <numFmt numFmtId="166" formatCode="#,##0.00000"/>
    <numFmt numFmtId="167" formatCode="_-* #,##0.0000000_р_._-;\-* #,##0.0000000_р_._-;_-* &quot;-&quot;_р_._-;_-@_-"/>
  </numFmts>
  <fonts count="20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24" borderId="10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64" fontId="2" fillId="24" borderId="10" xfId="0" applyNumberFormat="1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center" wrapText="1"/>
    </xf>
    <xf numFmtId="164" fontId="3" fillId="24" borderId="10" xfId="0" applyNumberFormat="1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center" wrapText="1"/>
    </xf>
    <xf numFmtId="166" fontId="3" fillId="24" borderId="10" xfId="0" applyNumberFormat="1" applyFont="1" applyFill="1" applyBorder="1" applyAlignment="1">
      <alignment horizontal="center" wrapText="1"/>
    </xf>
    <xf numFmtId="166" fontId="2" fillId="24" borderId="10" xfId="0" applyNumberFormat="1" applyFont="1" applyFill="1" applyBorder="1" applyAlignment="1">
      <alignment horizont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166" fontId="2" fillId="24" borderId="10" xfId="0" applyNumberFormat="1" applyFont="1" applyFill="1" applyBorder="1" applyAlignment="1">
      <alignment horizontal="center" vertical="center" wrapText="1"/>
    </xf>
    <xf numFmtId="167" fontId="2" fillId="24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49" fontId="2" fillId="24" borderId="10" xfId="0" applyNumberFormat="1" applyFont="1" applyFill="1" applyBorder="1" applyAlignment="1">
      <alignment horizontal="center" vertical="top" wrapText="1"/>
    </xf>
    <xf numFmtId="165" fontId="3" fillId="24" borderId="10" xfId="0" applyNumberFormat="1" applyFont="1" applyFill="1" applyBorder="1" applyAlignment="1">
      <alignment horizontal="center" wrapText="1"/>
    </xf>
    <xf numFmtId="165" fontId="2" fillId="24" borderId="10" xfId="0" applyNumberFormat="1" applyFont="1" applyFill="1" applyBorder="1" applyAlignment="1">
      <alignment horizontal="center" wrapText="1"/>
    </xf>
    <xf numFmtId="165" fontId="2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167" fontId="3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164" fontId="2" fillId="24" borderId="13" xfId="0" applyNumberFormat="1" applyFont="1" applyFill="1" applyBorder="1" applyAlignment="1">
      <alignment horizontal="center" vertical="center" wrapText="1"/>
    </xf>
    <xf numFmtId="164" fontId="2" fillId="24" borderId="14" xfId="0" applyNumberFormat="1" applyFont="1" applyFill="1" applyBorder="1" applyAlignment="1">
      <alignment horizontal="center" vertical="center" wrapText="1"/>
    </xf>
    <xf numFmtId="164" fontId="2" fillId="24" borderId="15" xfId="0" applyNumberFormat="1" applyFont="1" applyFill="1" applyBorder="1" applyAlignment="1">
      <alignment horizontal="center" vertical="center" wrapText="1"/>
    </xf>
    <xf numFmtId="164" fontId="2" fillId="24" borderId="16" xfId="0" applyNumberFormat="1" applyFont="1" applyFill="1" applyBorder="1" applyAlignment="1">
      <alignment horizontal="center" vertical="center" wrapText="1"/>
    </xf>
    <xf numFmtId="164" fontId="2" fillId="24" borderId="0" xfId="0" applyNumberFormat="1" applyFont="1" applyFill="1" applyBorder="1" applyAlignment="1">
      <alignment horizontal="center" vertical="center" wrapText="1"/>
    </xf>
    <xf numFmtId="164" fontId="2" fillId="24" borderId="17" xfId="0" applyNumberFormat="1" applyFont="1" applyFill="1" applyBorder="1" applyAlignment="1">
      <alignment horizontal="center" vertical="center" wrapText="1"/>
    </xf>
    <xf numFmtId="164" fontId="2" fillId="24" borderId="18" xfId="0" applyNumberFormat="1" applyFont="1" applyFill="1" applyBorder="1" applyAlignment="1">
      <alignment horizontal="center" vertical="center" wrapText="1"/>
    </xf>
    <xf numFmtId="164" fontId="2" fillId="24" borderId="19" xfId="0" applyNumberFormat="1" applyFont="1" applyFill="1" applyBorder="1" applyAlignment="1">
      <alignment horizontal="center" vertical="center" wrapText="1"/>
    </xf>
    <xf numFmtId="164" fontId="2" fillId="24" borderId="2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G3" sqref="G3"/>
    </sheetView>
  </sheetViews>
  <sheetFormatPr defaultColWidth="9.00390625" defaultRowHeight="15.75"/>
  <cols>
    <col min="1" max="1" width="5.00390625" style="3" bestFit="1" customWidth="1"/>
    <col min="2" max="2" width="17.50390625" style="3" customWidth="1"/>
    <col min="3" max="3" width="14.25390625" style="3" customWidth="1"/>
    <col min="4" max="6" width="10.375" style="1" customWidth="1"/>
    <col min="7" max="7" width="11.875" style="1" customWidth="1"/>
    <col min="8" max="8" width="10.375" style="1" hidden="1" customWidth="1"/>
    <col min="9" max="16384" width="9.00390625" style="1" customWidth="1"/>
  </cols>
  <sheetData>
    <row r="1" ht="15.75">
      <c r="G1" s="18" t="s">
        <v>38</v>
      </c>
    </row>
    <row r="2" ht="15.75">
      <c r="G2" s="18" t="s">
        <v>36</v>
      </c>
    </row>
    <row r="3" ht="15.75">
      <c r="G3" s="18" t="s">
        <v>39</v>
      </c>
    </row>
    <row r="4" ht="15.75">
      <c r="E4" s="20"/>
    </row>
    <row r="5" spans="1:7" ht="15.75">
      <c r="A5" s="22" t="s">
        <v>37</v>
      </c>
      <c r="B5" s="22"/>
      <c r="C5" s="22"/>
      <c r="D5" s="22"/>
      <c r="E5" s="22"/>
      <c r="F5" s="22"/>
      <c r="G5" s="22"/>
    </row>
    <row r="7" spans="1:7" s="3" customFormat="1" ht="63.75">
      <c r="A7" s="7" t="s">
        <v>26</v>
      </c>
      <c r="B7" s="7" t="s">
        <v>19</v>
      </c>
      <c r="C7" s="7" t="s">
        <v>23</v>
      </c>
      <c r="D7" s="7" t="s">
        <v>0</v>
      </c>
      <c r="E7" s="7" t="s">
        <v>20</v>
      </c>
      <c r="F7" s="7" t="s">
        <v>21</v>
      </c>
      <c r="G7" s="7" t="s">
        <v>22</v>
      </c>
    </row>
    <row r="8" spans="1:7" ht="15.75">
      <c r="A8" s="23" t="s">
        <v>18</v>
      </c>
      <c r="B8" s="7" t="s">
        <v>1</v>
      </c>
      <c r="C8" s="25" t="s">
        <v>24</v>
      </c>
      <c r="D8" s="5" t="s">
        <v>3</v>
      </c>
      <c r="E8" s="6">
        <f>SUM(E9:E14)</f>
        <v>67520</v>
      </c>
      <c r="F8" s="8">
        <f>G8/E8</f>
        <v>1.4056590639810427</v>
      </c>
      <c r="G8" s="15">
        <f>SUM(G9:G14)</f>
        <v>94910.1</v>
      </c>
    </row>
    <row r="9" spans="1:7" ht="27.75" customHeight="1">
      <c r="A9" s="24"/>
      <c r="B9" s="23" t="s">
        <v>2</v>
      </c>
      <c r="C9" s="25"/>
      <c r="D9" s="7" t="s">
        <v>4</v>
      </c>
      <c r="E9" s="10">
        <v>67520</v>
      </c>
      <c r="F9" s="11">
        <f>G9/E9</f>
        <v>1.4056590639810427</v>
      </c>
      <c r="G9" s="17">
        <v>94910.1</v>
      </c>
    </row>
    <row r="10" spans="1:7" ht="15" customHeight="1" hidden="1">
      <c r="A10" s="24"/>
      <c r="B10" s="24"/>
      <c r="C10" s="25"/>
      <c r="D10" s="2" t="s">
        <v>5</v>
      </c>
      <c r="E10" s="26"/>
      <c r="F10" s="27"/>
      <c r="G10" s="28"/>
    </row>
    <row r="11" spans="1:7" ht="15" customHeight="1" hidden="1">
      <c r="A11" s="24"/>
      <c r="B11" s="24"/>
      <c r="C11" s="25"/>
      <c r="D11" s="2" t="s">
        <v>6</v>
      </c>
      <c r="E11" s="29"/>
      <c r="F11" s="30"/>
      <c r="G11" s="31"/>
    </row>
    <row r="12" spans="1:7" ht="15" customHeight="1" hidden="1">
      <c r="A12" s="24"/>
      <c r="B12" s="24"/>
      <c r="C12" s="25"/>
      <c r="D12" s="2" t="s">
        <v>7</v>
      </c>
      <c r="E12" s="29"/>
      <c r="F12" s="30"/>
      <c r="G12" s="31"/>
    </row>
    <row r="13" spans="1:7" ht="15" customHeight="1" hidden="1">
      <c r="A13" s="24"/>
      <c r="B13" s="24"/>
      <c r="C13" s="25"/>
      <c r="D13" s="2" t="s">
        <v>8</v>
      </c>
      <c r="E13" s="29"/>
      <c r="F13" s="30"/>
      <c r="G13" s="31"/>
    </row>
    <row r="14" spans="1:7" ht="15" customHeight="1" hidden="1">
      <c r="A14" s="24"/>
      <c r="B14" s="24"/>
      <c r="C14" s="25"/>
      <c r="D14" s="2" t="s">
        <v>9</v>
      </c>
      <c r="E14" s="32"/>
      <c r="F14" s="33"/>
      <c r="G14" s="34"/>
    </row>
    <row r="15" spans="1:8" ht="15" customHeight="1">
      <c r="A15" s="24"/>
      <c r="B15" s="24"/>
      <c r="C15" s="23" t="s">
        <v>29</v>
      </c>
      <c r="D15" s="5" t="s">
        <v>3</v>
      </c>
      <c r="E15" s="6">
        <f>SUM(E16:E20)</f>
        <v>3534635</v>
      </c>
      <c r="F15" s="19">
        <f aca="true" t="shared" si="0" ref="F15:F21">G15/E15</f>
        <v>0.1490691740448448</v>
      </c>
      <c r="G15" s="15">
        <f>SUM(G16:G20)</f>
        <v>526905.12</v>
      </c>
      <c r="H15" s="21">
        <f>G15+G8</f>
        <v>621815.22</v>
      </c>
    </row>
    <row r="16" spans="1:7" ht="15" customHeight="1">
      <c r="A16" s="24"/>
      <c r="B16" s="24"/>
      <c r="C16" s="24"/>
      <c r="D16" s="2">
        <v>2016</v>
      </c>
      <c r="E16" s="10">
        <v>602851</v>
      </c>
      <c r="F16" s="12">
        <f t="shared" si="0"/>
        <v>0.14218733982360485</v>
      </c>
      <c r="G16" s="16">
        <v>85717.78</v>
      </c>
    </row>
    <row r="17" spans="1:7" ht="15.75">
      <c r="A17" s="24"/>
      <c r="B17" s="24"/>
      <c r="C17" s="24"/>
      <c r="D17" s="2">
        <v>2017</v>
      </c>
      <c r="E17" s="10">
        <v>626584</v>
      </c>
      <c r="F17" s="12">
        <f t="shared" si="0"/>
        <v>0.16552487774983082</v>
      </c>
      <c r="G17" s="16">
        <v>103715.24</v>
      </c>
    </row>
    <row r="18" spans="1:7" ht="15.75">
      <c r="A18" s="24"/>
      <c r="B18" s="24"/>
      <c r="C18" s="24"/>
      <c r="D18" s="2">
        <v>2018</v>
      </c>
      <c r="E18" s="10">
        <v>768400</v>
      </c>
      <c r="F18" s="12">
        <f t="shared" si="0"/>
        <v>0.14692725143154606</v>
      </c>
      <c r="G18" s="16">
        <v>112898.9</v>
      </c>
    </row>
    <row r="19" spans="1:7" ht="15.75">
      <c r="A19" s="24"/>
      <c r="B19" s="24"/>
      <c r="C19" s="24"/>
      <c r="D19" s="2">
        <v>2019</v>
      </c>
      <c r="E19" s="10">
        <v>768400</v>
      </c>
      <c r="F19" s="12">
        <f t="shared" si="0"/>
        <v>0.14613040083289955</v>
      </c>
      <c r="G19" s="16">
        <v>112286.6</v>
      </c>
    </row>
    <row r="20" spans="1:7" ht="15.75">
      <c r="A20" s="24"/>
      <c r="B20" s="24"/>
      <c r="C20" s="24"/>
      <c r="D20" s="2">
        <v>2020</v>
      </c>
      <c r="E20" s="10">
        <v>768400</v>
      </c>
      <c r="F20" s="12">
        <f t="shared" si="0"/>
        <v>0.14613040083289955</v>
      </c>
      <c r="G20" s="16">
        <v>112286.6</v>
      </c>
    </row>
    <row r="21" spans="1:7" ht="15.75">
      <c r="A21" s="25" t="s">
        <v>10</v>
      </c>
      <c r="B21" s="7" t="s">
        <v>11</v>
      </c>
      <c r="C21" s="25" t="s">
        <v>25</v>
      </c>
      <c r="D21" s="5" t="s">
        <v>3</v>
      </c>
      <c r="E21" s="6">
        <f>SUM(E22:E27)</f>
        <v>663800</v>
      </c>
      <c r="F21" s="8">
        <f t="shared" si="0"/>
        <v>0.2020517490207894</v>
      </c>
      <c r="G21" s="15">
        <f>SUM(G22:G27)-0.1</f>
        <v>134121.951</v>
      </c>
    </row>
    <row r="22" spans="1:7" ht="15.75">
      <c r="A22" s="25"/>
      <c r="B22" s="25" t="s">
        <v>12</v>
      </c>
      <c r="C22" s="25"/>
      <c r="D22" s="2" t="s">
        <v>4</v>
      </c>
      <c r="E22" s="4">
        <v>60200</v>
      </c>
      <c r="F22" s="9">
        <f aca="true" t="shared" si="1" ref="F22:F39">G22/E22</f>
        <v>0.3143529734219269</v>
      </c>
      <c r="G22" s="16">
        <v>18924.049</v>
      </c>
    </row>
    <row r="23" spans="1:7" ht="15.75">
      <c r="A23" s="25"/>
      <c r="B23" s="25"/>
      <c r="C23" s="25"/>
      <c r="D23" s="2" t="s">
        <v>5</v>
      </c>
      <c r="E23" s="4">
        <v>111900</v>
      </c>
      <c r="F23" s="9">
        <f t="shared" si="1"/>
        <v>0.17727478999106344</v>
      </c>
      <c r="G23" s="16">
        <v>19837.049</v>
      </c>
    </row>
    <row r="24" spans="1:7" ht="15.75">
      <c r="A24" s="25"/>
      <c r="B24" s="25"/>
      <c r="C24" s="25"/>
      <c r="D24" s="2" t="s">
        <v>6</v>
      </c>
      <c r="E24" s="4">
        <v>111900</v>
      </c>
      <c r="F24" s="9">
        <f t="shared" si="1"/>
        <v>0.2046891867739053</v>
      </c>
      <c r="G24" s="16">
        <v>22904.72</v>
      </c>
    </row>
    <row r="25" spans="1:7" ht="15.75">
      <c r="A25" s="25"/>
      <c r="B25" s="25"/>
      <c r="C25" s="25"/>
      <c r="D25" s="2" t="s">
        <v>7</v>
      </c>
      <c r="E25" s="4">
        <v>126600</v>
      </c>
      <c r="F25" s="9">
        <f t="shared" si="1"/>
        <v>0.1943744944707741</v>
      </c>
      <c r="G25" s="16">
        <v>24607.811</v>
      </c>
    </row>
    <row r="26" spans="1:7" ht="15.75">
      <c r="A26" s="25"/>
      <c r="B26" s="25"/>
      <c r="C26" s="25"/>
      <c r="D26" s="2" t="s">
        <v>8</v>
      </c>
      <c r="E26" s="4">
        <v>126600</v>
      </c>
      <c r="F26" s="9">
        <f t="shared" si="1"/>
        <v>0.18897481042654027</v>
      </c>
      <c r="G26" s="16">
        <v>23924.211</v>
      </c>
    </row>
    <row r="27" spans="1:7" ht="15.75">
      <c r="A27" s="25"/>
      <c r="B27" s="25"/>
      <c r="C27" s="25"/>
      <c r="D27" s="2" t="s">
        <v>9</v>
      </c>
      <c r="E27" s="4">
        <v>126600</v>
      </c>
      <c r="F27" s="9">
        <f>G27/E27</f>
        <v>0.18897481042654027</v>
      </c>
      <c r="G27" s="16">
        <v>23924.211</v>
      </c>
    </row>
    <row r="28" spans="1:7" ht="15.75">
      <c r="A28" s="25" t="s">
        <v>13</v>
      </c>
      <c r="B28" s="7" t="s">
        <v>14</v>
      </c>
      <c r="C28" s="25" t="s">
        <v>27</v>
      </c>
      <c r="D28" s="2" t="s">
        <v>3</v>
      </c>
      <c r="E28" s="6">
        <f>SUM(E29:E34)</f>
        <v>41670</v>
      </c>
      <c r="F28" s="8">
        <f t="shared" si="1"/>
        <v>28.94939860811135</v>
      </c>
      <c r="G28" s="15">
        <f>SUM(G29:G34)+0.2</f>
        <v>1206321.44</v>
      </c>
    </row>
    <row r="29" spans="1:7" ht="15.75">
      <c r="A29" s="25"/>
      <c r="B29" s="25" t="s">
        <v>30</v>
      </c>
      <c r="C29" s="25"/>
      <c r="D29" s="2" t="s">
        <v>4</v>
      </c>
      <c r="E29" s="4">
        <v>9000</v>
      </c>
      <c r="F29" s="9">
        <f t="shared" si="1"/>
        <v>20.037955555555556</v>
      </c>
      <c r="G29" s="16">
        <v>180341.6</v>
      </c>
    </row>
    <row r="30" spans="1:7" ht="15.75">
      <c r="A30" s="25"/>
      <c r="B30" s="25"/>
      <c r="C30" s="25"/>
      <c r="D30" s="2" t="s">
        <v>5</v>
      </c>
      <c r="E30" s="4">
        <v>6150</v>
      </c>
      <c r="F30" s="9">
        <f t="shared" si="1"/>
        <v>29.483697560975607</v>
      </c>
      <c r="G30" s="16">
        <v>181324.74</v>
      </c>
    </row>
    <row r="31" spans="1:7" ht="15.75">
      <c r="A31" s="25"/>
      <c r="B31" s="25"/>
      <c r="C31" s="25"/>
      <c r="D31" s="2" t="s">
        <v>6</v>
      </c>
      <c r="E31" s="4">
        <v>6630</v>
      </c>
      <c r="F31" s="9">
        <f t="shared" si="1"/>
        <v>29.82209653092006</v>
      </c>
      <c r="G31" s="16">
        <v>197720.5</v>
      </c>
    </row>
    <row r="32" spans="1:7" ht="15.75">
      <c r="A32" s="25"/>
      <c r="B32" s="25"/>
      <c r="C32" s="25"/>
      <c r="D32" s="2" t="s">
        <v>7</v>
      </c>
      <c r="E32" s="4">
        <v>6630</v>
      </c>
      <c r="F32" s="9">
        <f t="shared" si="1"/>
        <v>33.34654600301659</v>
      </c>
      <c r="G32" s="16">
        <v>221087.6</v>
      </c>
    </row>
    <row r="33" spans="1:7" ht="15.75">
      <c r="A33" s="25"/>
      <c r="B33" s="25"/>
      <c r="C33" s="25"/>
      <c r="D33" s="2" t="s">
        <v>8</v>
      </c>
      <c r="E33" s="4">
        <v>6630</v>
      </c>
      <c r="F33" s="9">
        <f>G33/E33</f>
        <v>32.11514328808446</v>
      </c>
      <c r="G33" s="16">
        <v>212923.4</v>
      </c>
    </row>
    <row r="34" spans="1:7" ht="15.75">
      <c r="A34" s="25"/>
      <c r="B34" s="25"/>
      <c r="C34" s="25"/>
      <c r="D34" s="2" t="s">
        <v>9</v>
      </c>
      <c r="E34" s="4">
        <v>6630</v>
      </c>
      <c r="F34" s="9">
        <f>G34/E34</f>
        <v>32.11514328808446</v>
      </c>
      <c r="G34" s="16">
        <v>212923.4</v>
      </c>
    </row>
    <row r="35" spans="1:9" ht="15.75">
      <c r="A35" s="25" t="s">
        <v>15</v>
      </c>
      <c r="B35" s="7" t="s">
        <v>16</v>
      </c>
      <c r="C35" s="25" t="s">
        <v>28</v>
      </c>
      <c r="D35" s="2" t="s">
        <v>3</v>
      </c>
      <c r="E35" s="6">
        <f>SUM(E36:E41)</f>
        <v>1791308</v>
      </c>
      <c r="F35" s="8">
        <f>G35/E35</f>
        <v>0.5084998615536803</v>
      </c>
      <c r="G35" s="15">
        <f>SUM(G36:G41)-0.1</f>
        <v>910879.87</v>
      </c>
      <c r="H35" s="13"/>
      <c r="I35" s="13"/>
    </row>
    <row r="36" spans="1:7" ht="15.75">
      <c r="A36" s="25"/>
      <c r="B36" s="25" t="s">
        <v>17</v>
      </c>
      <c r="C36" s="25"/>
      <c r="D36" s="2" t="s">
        <v>4</v>
      </c>
      <c r="E36" s="4">
        <v>239992</v>
      </c>
      <c r="F36" s="9">
        <f>G36/E36</f>
        <v>0.5388571285709524</v>
      </c>
      <c r="G36" s="16">
        <v>129321.4</v>
      </c>
    </row>
    <row r="37" spans="1:7" ht="15.75">
      <c r="A37" s="25"/>
      <c r="B37" s="25"/>
      <c r="C37" s="25"/>
      <c r="D37" s="2" t="s">
        <v>5</v>
      </c>
      <c r="E37" s="4">
        <v>269403</v>
      </c>
      <c r="F37" s="9">
        <f t="shared" si="1"/>
        <v>0.4775573026284043</v>
      </c>
      <c r="G37" s="16">
        <v>128655.37</v>
      </c>
    </row>
    <row r="38" spans="1:7" ht="15.75">
      <c r="A38" s="25"/>
      <c r="B38" s="25"/>
      <c r="C38" s="25"/>
      <c r="D38" s="2" t="s">
        <v>6</v>
      </c>
      <c r="E38" s="4">
        <v>288261</v>
      </c>
      <c r="F38" s="9">
        <f t="shared" si="1"/>
        <v>0.5263237135790135</v>
      </c>
      <c r="G38" s="16">
        <v>151718.6</v>
      </c>
    </row>
    <row r="39" spans="1:7" ht="15.75">
      <c r="A39" s="25"/>
      <c r="B39" s="25"/>
      <c r="C39" s="25"/>
      <c r="D39" s="2" t="s">
        <v>7</v>
      </c>
      <c r="E39" s="4">
        <v>309015</v>
      </c>
      <c r="F39" s="9">
        <f t="shared" si="1"/>
        <v>0.5671245732407811</v>
      </c>
      <c r="G39" s="16">
        <v>175250</v>
      </c>
    </row>
    <row r="40" spans="1:7" ht="15.75">
      <c r="A40" s="25"/>
      <c r="B40" s="25"/>
      <c r="C40" s="25"/>
      <c r="D40" s="2" t="s">
        <v>8</v>
      </c>
      <c r="E40" s="4">
        <v>330846</v>
      </c>
      <c r="F40" s="9">
        <f>G40/E40</f>
        <v>0.4925775134050283</v>
      </c>
      <c r="G40" s="16">
        <v>162967.3</v>
      </c>
    </row>
    <row r="41" spans="1:7" ht="15.75">
      <c r="A41" s="25"/>
      <c r="B41" s="25"/>
      <c r="C41" s="25"/>
      <c r="D41" s="2" t="s">
        <v>9</v>
      </c>
      <c r="E41" s="4">
        <v>353791</v>
      </c>
      <c r="F41" s="9">
        <f>G41/E41</f>
        <v>0.4606315593104403</v>
      </c>
      <c r="G41" s="16">
        <v>162967.3</v>
      </c>
    </row>
    <row r="42" spans="1:9" ht="15.75" hidden="1">
      <c r="A42" s="25" t="s">
        <v>15</v>
      </c>
      <c r="B42" s="7" t="s">
        <v>31</v>
      </c>
      <c r="C42" s="25" t="s">
        <v>35</v>
      </c>
      <c r="D42" s="2" t="s">
        <v>3</v>
      </c>
      <c r="E42" s="6">
        <f>SUM(E43:E48)</f>
        <v>0</v>
      </c>
      <c r="F42" s="8"/>
      <c r="G42" s="15">
        <f>SUM(G43:G48)</f>
        <v>0</v>
      </c>
      <c r="H42" s="13">
        <v>2643199.6</v>
      </c>
      <c r="I42" s="13" t="e">
        <f>H42-#REF!</f>
        <v>#REF!</v>
      </c>
    </row>
    <row r="43" spans="1:7" ht="15.75" hidden="1">
      <c r="A43" s="25"/>
      <c r="B43" s="25" t="s">
        <v>32</v>
      </c>
      <c r="C43" s="25"/>
      <c r="D43" s="2" t="s">
        <v>4</v>
      </c>
      <c r="E43" s="4"/>
      <c r="F43" s="9"/>
      <c r="G43" s="16"/>
    </row>
    <row r="44" spans="1:7" ht="15.75" hidden="1">
      <c r="A44" s="25"/>
      <c r="B44" s="25"/>
      <c r="C44" s="25"/>
      <c r="D44" s="2" t="s">
        <v>5</v>
      </c>
      <c r="E44" s="4"/>
      <c r="F44" s="9"/>
      <c r="G44" s="16"/>
    </row>
    <row r="45" spans="1:7" ht="15.75" hidden="1">
      <c r="A45" s="25"/>
      <c r="B45" s="25"/>
      <c r="C45" s="25"/>
      <c r="D45" s="2" t="s">
        <v>6</v>
      </c>
      <c r="E45" s="4"/>
      <c r="F45" s="9"/>
      <c r="G45" s="16"/>
    </row>
    <row r="46" spans="1:7" ht="15.75" hidden="1">
      <c r="A46" s="25"/>
      <c r="B46" s="25"/>
      <c r="C46" s="25"/>
      <c r="D46" s="2" t="s">
        <v>7</v>
      </c>
      <c r="E46" s="14" t="s">
        <v>33</v>
      </c>
      <c r="F46" s="9" t="s">
        <v>34</v>
      </c>
      <c r="G46" s="16"/>
    </row>
    <row r="47" spans="1:7" ht="15.75" hidden="1">
      <c r="A47" s="25"/>
      <c r="B47" s="25"/>
      <c r="C47" s="25"/>
      <c r="D47" s="2" t="s">
        <v>8</v>
      </c>
      <c r="E47" s="14" t="s">
        <v>33</v>
      </c>
      <c r="F47" s="9" t="s">
        <v>34</v>
      </c>
      <c r="G47" s="16"/>
    </row>
    <row r="48" spans="1:7" ht="15.75" hidden="1">
      <c r="A48" s="25"/>
      <c r="B48" s="25"/>
      <c r="C48" s="25"/>
      <c r="D48" s="2" t="s">
        <v>9</v>
      </c>
      <c r="E48" s="14" t="s">
        <v>33</v>
      </c>
      <c r="F48" s="9" t="s">
        <v>34</v>
      </c>
      <c r="G48" s="16"/>
    </row>
    <row r="50" ht="15.75">
      <c r="G50" s="21"/>
    </row>
  </sheetData>
  <sheetProtection/>
  <mergeCells count="18">
    <mergeCell ref="A42:A48"/>
    <mergeCell ref="C42:C48"/>
    <mergeCell ref="B43:B48"/>
    <mergeCell ref="E10:G14"/>
    <mergeCell ref="C8:C14"/>
    <mergeCell ref="C21:C27"/>
    <mergeCell ref="C28:C34"/>
    <mergeCell ref="C35:C41"/>
    <mergeCell ref="C15:C20"/>
    <mergeCell ref="B9:B20"/>
    <mergeCell ref="A5:G5"/>
    <mergeCell ref="A8:A20"/>
    <mergeCell ref="A35:A41"/>
    <mergeCell ref="B36:B41"/>
    <mergeCell ref="A21:A27"/>
    <mergeCell ref="B22:B27"/>
    <mergeCell ref="A28:A34"/>
    <mergeCell ref="B29:B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Володина Лидия Михайловна</dc:creator>
  <cp:keywords/>
  <dc:description/>
  <cp:lastModifiedBy>Витковская</cp:lastModifiedBy>
  <cp:lastPrinted>2018-12-21T08:01:57Z</cp:lastPrinted>
  <dcterms:created xsi:type="dcterms:W3CDTF">2014-06-24T05:35:40Z</dcterms:created>
  <dcterms:modified xsi:type="dcterms:W3CDTF">2018-12-24T10:13:52Z</dcterms:modified>
  <cp:category/>
  <cp:version/>
  <cp:contentType/>
  <cp:contentStatus/>
</cp:coreProperties>
</file>