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95" windowWidth="18180" windowHeight="6900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мероприятий'!$A$1:$O$248</definedName>
  </definedNames>
  <calcPr fullCalcOnLoad="1"/>
</workbook>
</file>

<file path=xl/sharedStrings.xml><?xml version="1.0" encoding="utf-8"?>
<sst xmlns="http://schemas.openxmlformats.org/spreadsheetml/2006/main" count="331" uniqueCount="89">
  <si>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</si>
  <si>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</si>
  <si>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</si>
  <si>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</si>
  <si>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</si>
  <si>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</si>
  <si>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</si>
  <si>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</si>
  <si>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</si>
  <si>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</si>
  <si>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</si>
  <si>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</si>
  <si>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</si>
  <si>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</si>
  <si>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</si>
  <si>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</si>
  <si>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</si>
  <si>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</si>
  <si>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</si>
  <si>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</si>
  <si>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</si>
  <si>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</si>
  <si>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</si>
  <si>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</si>
  <si>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</si>
  <si>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</si>
  <si>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</si>
  <si>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</si>
  <si>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</si>
  <si>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</si>
  <si>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</si>
  <si>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</si>
  <si>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</si>
  <si>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</si>
  <si>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</si>
  <si>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</si>
  <si>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</si>
  <si>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</si>
  <si>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</rPr>
      <t xml:space="preserve">Мероприятие 1.1 </t>
    </r>
    <r>
      <rPr>
        <sz val="10"/>
        <rFont val="Times New Roman"/>
        <family val="1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</si>
  <si>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</rPr>
      <t>Мероприятие 1.2</t>
    </r>
    <r>
      <rPr>
        <sz val="10"/>
        <rFont val="Times New Roman"/>
        <family val="1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</si>
  <si>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</si>
  <si>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</rPr>
      <t>Мероприятие 2.2</t>
    </r>
    <r>
      <rPr>
        <sz val="10"/>
        <rFont val="Times New Roman"/>
        <family val="1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</si>
  <si>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</rPr>
      <t xml:space="preserve">Мероприятие 2.3 </t>
    </r>
    <r>
      <rPr>
        <sz val="10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</si>
  <si>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</rPr>
      <t xml:space="preserve">Мероприятие 2.4 </t>
    </r>
    <r>
      <rPr>
        <sz val="10"/>
        <rFont val="Times New Roman"/>
        <family val="1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</si>
  <si>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</rPr>
      <t xml:space="preserve">Мероприятие  3.1 </t>
    </r>
    <r>
      <rPr>
        <sz val="10"/>
        <rFont val="Times New Roman"/>
        <family val="1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</si>
  <si>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</rPr>
      <t>Мероприятие 3.2</t>
    </r>
    <r>
      <rPr>
        <sz val="10"/>
        <rFont val="Times New Roman"/>
        <family val="1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</si>
  <si>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</rPr>
      <t>Мероприятие 3.3</t>
    </r>
    <r>
      <rPr>
        <sz val="10"/>
        <rFont val="Times New Roman"/>
        <family val="1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</si>
  <si>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</rPr>
      <t xml:space="preserve">Мероприятие 5.1 </t>
    </r>
    <r>
      <rPr>
        <sz val="10"/>
        <rFont val="Times New Roman"/>
        <family val="1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</si>
  <si>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</rPr>
      <t>Мероприятие 5.2</t>
    </r>
    <r>
      <rPr>
        <sz val="10"/>
        <rFont val="Times New Roman"/>
        <family val="1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</si>
  <si>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</si>
  <si>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</si>
  <si>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</si>
  <si>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</si>
  <si>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</rPr>
      <t xml:space="preserve">Мероприятие  4.1 </t>
    </r>
    <r>
      <rPr>
        <sz val="10"/>
        <rFont val="Times New Roman"/>
        <family val="1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</si>
  <si>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</si>
  <si>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</si>
  <si>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</si>
  <si>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</si>
  <si>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</rPr>
      <t>Мероприятие 1.3</t>
    </r>
    <r>
      <rPr>
        <sz val="10"/>
        <rFont val="Times New Roman"/>
        <family val="1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</si>
  <si>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</si>
  <si>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</si>
  <si>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</si>
  <si>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</si>
  <si>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</si>
  <si>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</si>
  <si>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</si>
  <si>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</si>
  <si>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</si>
  <si>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</rPr>
      <t>Мероприятие 2.5</t>
    </r>
    <r>
      <rPr>
        <sz val="10"/>
        <rFont val="Times New Roman"/>
        <family val="1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</si>
  <si>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</si>
  <si>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</si>
  <si>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</si>
  <si>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</si>
  <si>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</si>
  <si>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</si>
  <si>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</si>
  <si>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</si>
  <si>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"Развитие инженерной инфраструктуры на 2015-2025 годы"</t>
  </si>
  <si>
    <t>"Газификация Томска на 2015-2025 годы"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</si>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</sst>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1" fillId="4" borderId="13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164" fontId="3" fillId="4" borderId="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wrapText="1"/>
    </xf>
    <xf numFmtId="165" fontId="1" fillId="4" borderId="13" xfId="0" applyNumberFormat="1" applyFont="1" applyFill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wrapText="1"/>
    </xf>
    <xf numFmtId="165" fontId="9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top" wrapText="1"/>
    </xf>
    <xf numFmtId="49" fontId="1" fillId="4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  <xf numFmtId="164" fontId="1" fillId="4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165" fontId="1" fillId="25" borderId="13" xfId="0" applyNumberFormat="1" applyFont="1" applyFill="1" applyBorder="1" applyAlignment="1">
      <alignment horizontal="center" vertical="center" wrapText="1"/>
    </xf>
    <xf numFmtId="165" fontId="1" fillId="25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52"/>
  <sheetViews>
    <sheetView tabSelected="1" view="pageBreakPreview" zoomScale="120" zoomScaleSheetLayoutView="120" zoomScalePageLayoutView="0" workbookViewId="0" topLeftCell="E1">
      <pane ySplit="6" topLeftCell="BM203" activePane="bottomLeft" state="frozen"/>
      <selection pane="topLeft" activeCell="B1" sqref="B1"/>
      <selection pane="bottomLeft" activeCell="D2" sqref="D2:N2"/>
    </sheetView>
  </sheetViews>
  <sheetFormatPr defaultColWidth="9.140625" defaultRowHeight="15"/>
  <cols>
    <col min="1" max="1" width="6.00390625" style="14" customWidth="1"/>
    <col min="2" max="3" width="19.140625" style="14" customWidth="1"/>
    <col min="4" max="4" width="11.7109375" style="14" customWidth="1"/>
    <col min="5" max="5" width="16.00390625" style="14" customWidth="1"/>
    <col min="6" max="6" width="11.421875" style="14" customWidth="1"/>
    <col min="7" max="7" width="13.28125" style="14" customWidth="1"/>
    <col min="8" max="8" width="12.28125" style="14" customWidth="1"/>
    <col min="9" max="9" width="13.140625" style="14" customWidth="1"/>
    <col min="10" max="10" width="11.00390625" style="14" customWidth="1"/>
    <col min="11" max="11" width="12.7109375" style="14" customWidth="1"/>
    <col min="12" max="12" width="11.8515625" style="14" customWidth="1"/>
    <col min="13" max="13" width="11.00390625" style="14" customWidth="1"/>
    <col min="14" max="14" width="8.57421875" style="14" customWidth="1"/>
    <col min="15" max="15" width="15.57421875" style="14" customWidth="1"/>
    <col min="16" max="16" width="10.00390625" style="7" bestFit="1" customWidth="1"/>
    <col min="17" max="17" width="9.140625" style="7" customWidth="1"/>
    <col min="18" max="18" width="13.00390625" style="7" customWidth="1"/>
    <col min="19" max="71" width="9.140625" style="7" customWidth="1"/>
    <col min="72" max="16384" width="9.140625" style="14" customWidth="1"/>
  </cols>
  <sheetData>
    <row r="1" spans="11:15" ht="48.75" customHeight="1">
      <c r="K1" s="100" t="s">
        <v>81</v>
      </c>
      <c r="L1" s="100"/>
      <c r="M1" s="100"/>
      <c r="N1" s="100"/>
      <c r="O1" s="100"/>
    </row>
    <row r="2" spans="1:16" ht="42.75" customHeight="1">
      <c r="A2" s="15"/>
      <c r="B2" s="16" t="s">
        <v>18</v>
      </c>
      <c r="C2" s="16"/>
      <c r="D2" s="101" t="s">
        <v>79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6"/>
      <c r="P2" s="17"/>
    </row>
    <row r="3" spans="1:15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15" ht="15">
      <c r="A4" s="102" t="s">
        <v>0</v>
      </c>
      <c r="B4" s="102" t="s">
        <v>82</v>
      </c>
      <c r="C4" s="96" t="s">
        <v>59</v>
      </c>
      <c r="D4" s="102" t="s">
        <v>1</v>
      </c>
      <c r="E4" s="102" t="s">
        <v>2</v>
      </c>
      <c r="F4" s="102"/>
      <c r="G4" s="102" t="s">
        <v>3</v>
      </c>
      <c r="H4" s="102"/>
      <c r="I4" s="102"/>
      <c r="J4" s="102"/>
      <c r="K4" s="102"/>
      <c r="L4" s="102"/>
      <c r="M4" s="102"/>
      <c r="N4" s="102"/>
      <c r="O4" s="102" t="s">
        <v>5</v>
      </c>
    </row>
    <row r="5" spans="1:15" ht="19.5" customHeight="1">
      <c r="A5" s="102"/>
      <c r="B5" s="102"/>
      <c r="C5" s="97"/>
      <c r="D5" s="102"/>
      <c r="E5" s="102"/>
      <c r="F5" s="102"/>
      <c r="G5" s="102" t="s">
        <v>49</v>
      </c>
      <c r="H5" s="102"/>
      <c r="I5" s="102" t="s">
        <v>4</v>
      </c>
      <c r="J5" s="102"/>
      <c r="K5" s="102" t="s">
        <v>50</v>
      </c>
      <c r="L5" s="102"/>
      <c r="M5" s="102" t="s">
        <v>12</v>
      </c>
      <c r="N5" s="102"/>
      <c r="O5" s="102"/>
    </row>
    <row r="6" spans="1:15" ht="15">
      <c r="A6" s="102"/>
      <c r="B6" s="102"/>
      <c r="C6" s="98"/>
      <c r="D6" s="102"/>
      <c r="E6" s="22" t="s">
        <v>26</v>
      </c>
      <c r="F6" s="22" t="s">
        <v>14</v>
      </c>
      <c r="G6" s="22" t="s">
        <v>13</v>
      </c>
      <c r="H6" s="22" t="s">
        <v>14</v>
      </c>
      <c r="I6" s="22" t="s">
        <v>13</v>
      </c>
      <c r="J6" s="22" t="s">
        <v>14</v>
      </c>
      <c r="K6" s="22" t="s">
        <v>13</v>
      </c>
      <c r="L6" s="22" t="s">
        <v>14</v>
      </c>
      <c r="M6" s="22" t="s">
        <v>13</v>
      </c>
      <c r="N6" s="22" t="s">
        <v>57</v>
      </c>
      <c r="O6" s="102"/>
    </row>
    <row r="7" spans="1:15" ht="18" customHeight="1">
      <c r="A7" s="21" t="s">
        <v>17</v>
      </c>
      <c r="B7" s="103" t="s">
        <v>19</v>
      </c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1:15" ht="41.25" customHeight="1">
      <c r="A8" s="20" t="s">
        <v>15</v>
      </c>
      <c r="B8" s="91" t="s">
        <v>37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72" s="8" customFormat="1" ht="15" customHeight="1">
      <c r="B9" s="94" t="s">
        <v>88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16" s="9" customFormat="1" ht="12.75" customHeight="1" hidden="1">
      <c r="A10" s="109" t="s">
        <v>17</v>
      </c>
      <c r="B10" s="106" t="s">
        <v>38</v>
      </c>
      <c r="C10" s="32"/>
      <c r="D10" s="2" t="s">
        <v>20</v>
      </c>
      <c r="E10" s="42">
        <f>SUM(E11:E21)</f>
        <v>406926.6502420636</v>
      </c>
      <c r="F10" s="42">
        <f aca="true" t="shared" si="0" ref="F10:N10">SUM(F11:F21)</f>
        <v>130728.2</v>
      </c>
      <c r="G10" s="42">
        <f t="shared" si="0"/>
        <v>403926.6502420636</v>
      </c>
      <c r="H10" s="42">
        <f t="shared" si="0"/>
        <v>127728.2</v>
      </c>
      <c r="I10" s="42">
        <f t="shared" si="0"/>
        <v>0</v>
      </c>
      <c r="J10" s="42">
        <f t="shared" si="0"/>
        <v>0</v>
      </c>
      <c r="K10" s="42">
        <f t="shared" si="0"/>
        <v>3000</v>
      </c>
      <c r="L10" s="42">
        <f t="shared" si="0"/>
        <v>3000</v>
      </c>
      <c r="M10" s="42">
        <f t="shared" si="0"/>
        <v>0</v>
      </c>
      <c r="N10" s="42">
        <f t="shared" si="0"/>
        <v>0</v>
      </c>
      <c r="O10" s="96" t="s">
        <v>56</v>
      </c>
      <c r="P10" s="1"/>
    </row>
    <row r="11" spans="1:16" s="9" customFormat="1" ht="12.75" hidden="1">
      <c r="A11" s="110"/>
      <c r="B11" s="107"/>
      <c r="C11" s="33"/>
      <c r="D11" s="3" t="s">
        <v>7</v>
      </c>
      <c r="E11" s="43">
        <v>64534.9</v>
      </c>
      <c r="F11" s="43">
        <v>12276.3</v>
      </c>
      <c r="G11" s="43">
        <v>61534.9</v>
      </c>
      <c r="H11" s="43">
        <v>9276.3</v>
      </c>
      <c r="I11" s="43">
        <v>0</v>
      </c>
      <c r="J11" s="43">
        <v>0</v>
      </c>
      <c r="K11" s="43">
        <v>3000</v>
      </c>
      <c r="L11" s="43">
        <v>3000</v>
      </c>
      <c r="M11" s="43">
        <v>0</v>
      </c>
      <c r="N11" s="43">
        <v>0</v>
      </c>
      <c r="O11" s="97"/>
      <c r="P11" s="1"/>
    </row>
    <row r="12" spans="1:16" s="9" customFormat="1" ht="25.5" hidden="1">
      <c r="A12" s="110"/>
      <c r="B12" s="107"/>
      <c r="C12" s="33" t="s">
        <v>61</v>
      </c>
      <c r="D12" s="3" t="s">
        <v>8</v>
      </c>
      <c r="E12" s="43">
        <v>71544.6</v>
      </c>
      <c r="F12" s="43">
        <v>26383.899999999994</v>
      </c>
      <c r="G12" s="43">
        <v>71544.6</v>
      </c>
      <c r="H12" s="43">
        <v>26383.899999999994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97"/>
      <c r="P12" s="1"/>
    </row>
    <row r="13" spans="1:16" s="9" customFormat="1" ht="12.75" hidden="1">
      <c r="A13" s="110"/>
      <c r="B13" s="107"/>
      <c r="C13" s="33"/>
      <c r="D13" s="3" t="s">
        <v>9</v>
      </c>
      <c r="E13" s="43">
        <v>70175.3</v>
      </c>
      <c r="F13" s="43">
        <v>20105.5</v>
      </c>
      <c r="G13" s="43">
        <v>70175.3</v>
      </c>
      <c r="H13" s="43">
        <v>20105.5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97"/>
      <c r="P13" s="1"/>
    </row>
    <row r="14" spans="1:16" s="9" customFormat="1" ht="12.75" hidden="1">
      <c r="A14" s="110"/>
      <c r="B14" s="107"/>
      <c r="C14" s="33"/>
      <c r="D14" s="3" t="s">
        <v>10</v>
      </c>
      <c r="E14" s="43">
        <v>50264.7</v>
      </c>
      <c r="F14" s="43">
        <v>24967.5</v>
      </c>
      <c r="G14" s="43">
        <v>50264.7</v>
      </c>
      <c r="H14" s="43">
        <v>24967.5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97"/>
      <c r="P14" s="1"/>
    </row>
    <row r="15" spans="1:16" s="9" customFormat="1" ht="12.75" hidden="1">
      <c r="A15" s="110"/>
      <c r="B15" s="107"/>
      <c r="C15" s="31"/>
      <c r="D15" s="3" t="s">
        <v>11</v>
      </c>
      <c r="E15" s="43">
        <v>74922.29999999999</v>
      </c>
      <c r="F15" s="43">
        <v>23497.5</v>
      </c>
      <c r="G15" s="43">
        <v>74922.29999999999</v>
      </c>
      <c r="H15" s="43">
        <v>23497.5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97"/>
      <c r="P15" s="1"/>
    </row>
    <row r="16" spans="1:16" s="9" customFormat="1" ht="12.75" hidden="1">
      <c r="A16" s="110"/>
      <c r="B16" s="107"/>
      <c r="C16" s="33"/>
      <c r="D16" s="3" t="s">
        <v>69</v>
      </c>
      <c r="E16" s="43">
        <v>75484.85024206365</v>
      </c>
      <c r="F16" s="43">
        <v>23497.5</v>
      </c>
      <c r="G16" s="43">
        <v>75484.85024206365</v>
      </c>
      <c r="H16" s="43">
        <v>23497.5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97"/>
      <c r="P16" s="1"/>
    </row>
    <row r="17" spans="1:16" s="9" customFormat="1" ht="12.75" hidden="1">
      <c r="A17" s="110"/>
      <c r="B17" s="107"/>
      <c r="C17" s="33"/>
      <c r="D17" s="3" t="s">
        <v>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97"/>
      <c r="P17" s="1"/>
    </row>
    <row r="18" spans="1:16" s="9" customFormat="1" ht="12.75" hidden="1">
      <c r="A18" s="110"/>
      <c r="B18" s="107"/>
      <c r="C18" s="33"/>
      <c r="D18" s="3" t="s">
        <v>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97"/>
      <c r="P18" s="1"/>
    </row>
    <row r="19" spans="1:16" s="9" customFormat="1" ht="12.75" hidden="1">
      <c r="A19" s="110"/>
      <c r="B19" s="107"/>
      <c r="C19" s="33"/>
      <c r="D19" s="3" t="s">
        <v>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97"/>
      <c r="P19" s="1"/>
    </row>
    <row r="20" spans="1:16" s="9" customFormat="1" ht="12.75" hidden="1">
      <c r="A20" s="110"/>
      <c r="B20" s="107"/>
      <c r="C20" s="33"/>
      <c r="D20" s="3" t="s">
        <v>73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97"/>
      <c r="P20" s="1"/>
    </row>
    <row r="21" spans="1:16" s="9" customFormat="1" ht="12.75" hidden="1">
      <c r="A21" s="111"/>
      <c r="B21" s="108"/>
      <c r="C21" s="33"/>
      <c r="D21" s="3" t="s">
        <v>74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98"/>
      <c r="P21" s="1"/>
    </row>
    <row r="22" spans="1:16" s="9" customFormat="1" ht="12.75" customHeight="1" hidden="1">
      <c r="A22" s="109" t="s">
        <v>28</v>
      </c>
      <c r="B22" s="106" t="s">
        <v>39</v>
      </c>
      <c r="C22" s="32"/>
      <c r="D22" s="2" t="s">
        <v>20</v>
      </c>
      <c r="E22" s="42">
        <f>SUM(E23:E33)</f>
        <v>322219.6082891694</v>
      </c>
      <c r="F22" s="42">
        <f aca="true" t="shared" si="1" ref="F22:N22">SUM(F23:F33)</f>
        <v>145040.90000000002</v>
      </c>
      <c r="G22" s="42">
        <f t="shared" si="1"/>
        <v>322219.57893415587</v>
      </c>
      <c r="H22" s="42">
        <f t="shared" si="1"/>
        <v>145040.90000000002</v>
      </c>
      <c r="I22" s="42">
        <f t="shared" si="1"/>
        <v>0</v>
      </c>
      <c r="J22" s="42">
        <f t="shared" si="1"/>
        <v>0</v>
      </c>
      <c r="K22" s="42">
        <f t="shared" si="1"/>
        <v>0</v>
      </c>
      <c r="L22" s="42">
        <f t="shared" si="1"/>
        <v>0</v>
      </c>
      <c r="M22" s="42">
        <f t="shared" si="1"/>
        <v>0</v>
      </c>
      <c r="N22" s="42">
        <f t="shared" si="1"/>
        <v>0</v>
      </c>
      <c r="O22" s="96" t="s">
        <v>75</v>
      </c>
      <c r="P22" s="1"/>
    </row>
    <row r="23" spans="1:16" s="9" customFormat="1" ht="12.75" hidden="1">
      <c r="A23" s="110"/>
      <c r="B23" s="107"/>
      <c r="C23" s="33"/>
      <c r="D23" s="4" t="s">
        <v>7</v>
      </c>
      <c r="E23" s="44">
        <v>42087.100000000006</v>
      </c>
      <c r="F23" s="44">
        <v>24641.3</v>
      </c>
      <c r="G23" s="45">
        <v>42087.100000000006</v>
      </c>
      <c r="H23" s="44">
        <v>24641.3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6">
        <v>0</v>
      </c>
      <c r="O23" s="97"/>
      <c r="P23" s="1"/>
    </row>
    <row r="24" spans="1:16" s="9" customFormat="1" ht="12.75" hidden="1">
      <c r="A24" s="110"/>
      <c r="B24" s="107"/>
      <c r="C24" s="33" t="s">
        <v>60</v>
      </c>
      <c r="D24" s="4" t="s">
        <v>8</v>
      </c>
      <c r="E24" s="44">
        <v>45660.5</v>
      </c>
      <c r="F24" s="44">
        <v>24754.8</v>
      </c>
      <c r="G24" s="45">
        <v>45660.5</v>
      </c>
      <c r="H24" s="44">
        <v>24754.8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6">
        <v>0</v>
      </c>
      <c r="O24" s="97"/>
      <c r="P24" s="1"/>
    </row>
    <row r="25" spans="1:16" s="9" customFormat="1" ht="12.75" hidden="1">
      <c r="A25" s="110"/>
      <c r="B25" s="107"/>
      <c r="C25" s="33"/>
      <c r="D25" s="4" t="s">
        <v>9</v>
      </c>
      <c r="E25" s="44">
        <v>49565.1</v>
      </c>
      <c r="F25" s="44">
        <v>21249.5</v>
      </c>
      <c r="G25" s="45">
        <v>49565.1</v>
      </c>
      <c r="H25" s="44">
        <v>21249.5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6">
        <v>0</v>
      </c>
      <c r="O25" s="97"/>
      <c r="P25" s="1"/>
    </row>
    <row r="26" spans="1:16" s="9" customFormat="1" ht="12.75" hidden="1">
      <c r="A26" s="110"/>
      <c r="B26" s="107"/>
      <c r="C26" s="33"/>
      <c r="D26" s="4" t="s">
        <v>10</v>
      </c>
      <c r="E26" s="44">
        <v>63731.399999999994</v>
      </c>
      <c r="F26" s="44">
        <v>31465.100000000002</v>
      </c>
      <c r="G26" s="45">
        <v>63731.399999999994</v>
      </c>
      <c r="H26" s="44">
        <v>31465.100000000002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6">
        <v>0</v>
      </c>
      <c r="O26" s="97"/>
      <c r="P26" s="1"/>
    </row>
    <row r="27" spans="1:16" s="9" customFormat="1" ht="12.75" hidden="1">
      <c r="A27" s="110"/>
      <c r="B27" s="107"/>
      <c r="C27" s="31"/>
      <c r="D27" s="4" t="s">
        <v>11</v>
      </c>
      <c r="E27" s="44">
        <v>58168.8</v>
      </c>
      <c r="F27" s="44">
        <v>21465.100000000002</v>
      </c>
      <c r="G27" s="45">
        <v>58168.8</v>
      </c>
      <c r="H27" s="44">
        <v>21465.100000000002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6">
        <v>0</v>
      </c>
      <c r="O27" s="97"/>
      <c r="P27" s="1"/>
    </row>
    <row r="28" spans="1:16" s="9" customFormat="1" ht="12.75" hidden="1">
      <c r="A28" s="110"/>
      <c r="B28" s="107"/>
      <c r="C28" s="33"/>
      <c r="D28" s="4" t="s">
        <v>69</v>
      </c>
      <c r="E28" s="44">
        <v>63006.70828916938</v>
      </c>
      <c r="F28" s="44">
        <v>21465.100000000002</v>
      </c>
      <c r="G28" s="45">
        <v>63006.67893415583</v>
      </c>
      <c r="H28" s="44">
        <v>21465.100000000002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6">
        <v>0</v>
      </c>
      <c r="O28" s="97"/>
      <c r="P28" s="1"/>
    </row>
    <row r="29" spans="1:16" s="9" customFormat="1" ht="12.75" hidden="1">
      <c r="A29" s="110"/>
      <c r="B29" s="107"/>
      <c r="C29" s="33"/>
      <c r="D29" s="4" t="s">
        <v>70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97"/>
      <c r="P29" s="1"/>
    </row>
    <row r="30" spans="1:16" s="9" customFormat="1" ht="12.75" hidden="1">
      <c r="A30" s="110"/>
      <c r="B30" s="107"/>
      <c r="C30" s="33"/>
      <c r="D30" s="4" t="s">
        <v>71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97"/>
      <c r="P30" s="1"/>
    </row>
    <row r="31" spans="1:16" s="9" customFormat="1" ht="12.75" hidden="1">
      <c r="A31" s="110"/>
      <c r="B31" s="107"/>
      <c r="C31" s="33"/>
      <c r="D31" s="4" t="s">
        <v>72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97"/>
      <c r="P31" s="1"/>
    </row>
    <row r="32" spans="1:16" s="9" customFormat="1" ht="12.75" hidden="1">
      <c r="A32" s="110"/>
      <c r="B32" s="107"/>
      <c r="C32" s="33"/>
      <c r="D32" s="4" t="s">
        <v>73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97"/>
      <c r="P32" s="1"/>
    </row>
    <row r="33" spans="1:16" s="9" customFormat="1" ht="12.75" hidden="1">
      <c r="A33" s="111"/>
      <c r="B33" s="108"/>
      <c r="C33" s="33"/>
      <c r="D33" s="4" t="s">
        <v>74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98"/>
      <c r="P33" s="1"/>
    </row>
    <row r="34" spans="1:16" s="9" customFormat="1" ht="12.75" customHeight="1" hidden="1">
      <c r="A34" s="109" t="s">
        <v>29</v>
      </c>
      <c r="B34" s="115" t="s">
        <v>58</v>
      </c>
      <c r="C34" s="32"/>
      <c r="D34" s="2" t="s">
        <v>20</v>
      </c>
      <c r="E34" s="42">
        <f>SUM(E35:E45)</f>
        <v>132527.28319202355</v>
      </c>
      <c r="F34" s="42">
        <f aca="true" t="shared" si="2" ref="F34:N34">SUM(F35:F45)</f>
        <v>35633.6</v>
      </c>
      <c r="G34" s="42">
        <f t="shared" si="2"/>
        <v>107980.38319202355</v>
      </c>
      <c r="H34" s="42">
        <f t="shared" si="2"/>
        <v>26086.699999999997</v>
      </c>
      <c r="I34" s="42">
        <f t="shared" si="2"/>
        <v>0</v>
      </c>
      <c r="J34" s="42">
        <f t="shared" si="2"/>
        <v>0</v>
      </c>
      <c r="K34" s="42">
        <f t="shared" si="2"/>
        <v>24546.9</v>
      </c>
      <c r="L34" s="42">
        <f t="shared" si="2"/>
        <v>9546.9</v>
      </c>
      <c r="M34" s="42">
        <f t="shared" si="2"/>
        <v>0</v>
      </c>
      <c r="N34" s="42">
        <f t="shared" si="2"/>
        <v>0</v>
      </c>
      <c r="O34" s="96" t="s">
        <v>30</v>
      </c>
      <c r="P34" s="1"/>
    </row>
    <row r="35" spans="1:16" s="9" customFormat="1" ht="12.75" hidden="1">
      <c r="A35" s="110"/>
      <c r="B35" s="115"/>
      <c r="C35" s="33"/>
      <c r="D35" s="4" t="s">
        <v>7</v>
      </c>
      <c r="E35" s="44">
        <v>10953</v>
      </c>
      <c r="F35" s="44">
        <v>6111.7</v>
      </c>
      <c r="G35" s="45">
        <v>8484.6</v>
      </c>
      <c r="H35" s="44">
        <v>3643.2999999999997</v>
      </c>
      <c r="I35" s="44">
        <v>0</v>
      </c>
      <c r="J35" s="44">
        <v>0</v>
      </c>
      <c r="K35" s="44">
        <v>2468.4</v>
      </c>
      <c r="L35" s="44">
        <v>2468.4</v>
      </c>
      <c r="M35" s="44">
        <v>0</v>
      </c>
      <c r="N35" s="44">
        <v>0</v>
      </c>
      <c r="O35" s="97"/>
      <c r="P35" s="1"/>
    </row>
    <row r="36" spans="1:16" s="9" customFormat="1" ht="25.5" hidden="1">
      <c r="A36" s="110"/>
      <c r="B36" s="115"/>
      <c r="C36" s="33" t="s">
        <v>62</v>
      </c>
      <c r="D36" s="4" t="s">
        <v>8</v>
      </c>
      <c r="E36" s="44">
        <v>19210.3</v>
      </c>
      <c r="F36" s="44">
        <v>8159.1</v>
      </c>
      <c r="G36" s="45">
        <v>15538.900000000001</v>
      </c>
      <c r="H36" s="44">
        <v>4487.7</v>
      </c>
      <c r="I36" s="44">
        <v>0</v>
      </c>
      <c r="J36" s="44">
        <v>0</v>
      </c>
      <c r="K36" s="44">
        <v>3671.4</v>
      </c>
      <c r="L36" s="44">
        <v>3671.4</v>
      </c>
      <c r="M36" s="44">
        <v>0</v>
      </c>
      <c r="N36" s="44">
        <v>0</v>
      </c>
      <c r="O36" s="97"/>
      <c r="P36" s="1"/>
    </row>
    <row r="37" spans="1:16" s="9" customFormat="1" ht="12.75" hidden="1">
      <c r="A37" s="110"/>
      <c r="B37" s="115"/>
      <c r="C37" s="33"/>
      <c r="D37" s="4" t="s">
        <v>9</v>
      </c>
      <c r="E37" s="44">
        <v>21131.2</v>
      </c>
      <c r="F37" s="44">
        <v>6362.8</v>
      </c>
      <c r="G37" s="45">
        <v>17724.1</v>
      </c>
      <c r="H37" s="44">
        <v>2955.6999999999994</v>
      </c>
      <c r="I37" s="44">
        <v>0</v>
      </c>
      <c r="J37" s="44">
        <v>0</v>
      </c>
      <c r="K37" s="44">
        <v>3407.1</v>
      </c>
      <c r="L37" s="44">
        <v>3407.1</v>
      </c>
      <c r="M37" s="44">
        <v>0</v>
      </c>
      <c r="N37" s="44">
        <v>0</v>
      </c>
      <c r="O37" s="97"/>
      <c r="P37" s="1"/>
    </row>
    <row r="38" spans="1:16" s="9" customFormat="1" ht="12.75" hidden="1">
      <c r="A38" s="110"/>
      <c r="B38" s="115"/>
      <c r="C38" s="33"/>
      <c r="D38" s="4" t="s">
        <v>10</v>
      </c>
      <c r="E38" s="44">
        <v>25768.600000000002</v>
      </c>
      <c r="F38" s="44">
        <v>5000</v>
      </c>
      <c r="G38" s="45">
        <v>20768.600000000002</v>
      </c>
      <c r="H38" s="44">
        <v>5000</v>
      </c>
      <c r="I38" s="44">
        <v>0</v>
      </c>
      <c r="J38" s="44">
        <v>0</v>
      </c>
      <c r="K38" s="44">
        <v>5000</v>
      </c>
      <c r="L38" s="44">
        <v>0</v>
      </c>
      <c r="M38" s="44">
        <v>0</v>
      </c>
      <c r="N38" s="44">
        <v>0</v>
      </c>
      <c r="O38" s="97"/>
      <c r="P38" s="1"/>
    </row>
    <row r="39" spans="1:16" s="9" customFormat="1" ht="12.75" hidden="1">
      <c r="A39" s="110"/>
      <c r="B39" s="115"/>
      <c r="C39" s="33"/>
      <c r="D39" s="4" t="s">
        <v>11</v>
      </c>
      <c r="E39" s="44">
        <v>27042.100000000002</v>
      </c>
      <c r="F39" s="44">
        <v>5000</v>
      </c>
      <c r="G39" s="45">
        <v>22042.100000000002</v>
      </c>
      <c r="H39" s="44">
        <v>5000</v>
      </c>
      <c r="I39" s="44">
        <v>0</v>
      </c>
      <c r="J39" s="44">
        <v>0</v>
      </c>
      <c r="K39" s="44">
        <v>5000</v>
      </c>
      <c r="L39" s="44">
        <v>0</v>
      </c>
      <c r="M39" s="44">
        <v>0</v>
      </c>
      <c r="N39" s="44">
        <v>0</v>
      </c>
      <c r="O39" s="97"/>
      <c r="P39" s="1"/>
    </row>
    <row r="40" spans="1:16" s="9" customFormat="1" ht="12.75" hidden="1">
      <c r="A40" s="110"/>
      <c r="B40" s="115"/>
      <c r="C40" s="33"/>
      <c r="D40" s="4" t="s">
        <v>69</v>
      </c>
      <c r="E40" s="44">
        <v>28422.083192023547</v>
      </c>
      <c r="F40" s="44">
        <v>5000</v>
      </c>
      <c r="G40" s="45">
        <v>23422.083192023543</v>
      </c>
      <c r="H40" s="44">
        <v>5000</v>
      </c>
      <c r="I40" s="44">
        <v>0</v>
      </c>
      <c r="J40" s="44">
        <v>0</v>
      </c>
      <c r="K40" s="44">
        <v>5000</v>
      </c>
      <c r="L40" s="44">
        <v>0</v>
      </c>
      <c r="M40" s="44">
        <v>0</v>
      </c>
      <c r="N40" s="44">
        <v>0</v>
      </c>
      <c r="O40" s="97"/>
      <c r="P40" s="1"/>
    </row>
    <row r="41" spans="1:16" s="9" customFormat="1" ht="12.75" hidden="1">
      <c r="A41" s="110"/>
      <c r="B41" s="115"/>
      <c r="C41" s="33"/>
      <c r="D41" s="4" t="s">
        <v>70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97"/>
      <c r="P41" s="1"/>
    </row>
    <row r="42" spans="1:16" s="9" customFormat="1" ht="12.75" hidden="1">
      <c r="A42" s="110"/>
      <c r="B42" s="115"/>
      <c r="C42" s="33"/>
      <c r="D42" s="4" t="s">
        <v>71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97"/>
      <c r="P42" s="1"/>
    </row>
    <row r="43" spans="1:16" s="9" customFormat="1" ht="12.75" hidden="1">
      <c r="A43" s="110"/>
      <c r="B43" s="115"/>
      <c r="C43" s="33"/>
      <c r="D43" s="4" t="s">
        <v>72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97"/>
      <c r="P43" s="1"/>
    </row>
    <row r="44" spans="1:16" s="9" customFormat="1" ht="12.75" hidden="1">
      <c r="A44" s="110"/>
      <c r="B44" s="115"/>
      <c r="C44" s="33"/>
      <c r="D44" s="4" t="s">
        <v>73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97"/>
      <c r="P44" s="1"/>
    </row>
    <row r="45" spans="1:16" s="9" customFormat="1" ht="12.75" hidden="1">
      <c r="A45" s="111"/>
      <c r="B45" s="115"/>
      <c r="C45" s="33"/>
      <c r="D45" s="4" t="s">
        <v>74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98"/>
      <c r="P45" s="1"/>
    </row>
    <row r="46" spans="1:71" s="24" customFormat="1" ht="14.25" customHeight="1">
      <c r="A46" s="114"/>
      <c r="B46" s="113" t="s">
        <v>27</v>
      </c>
      <c r="C46" s="71"/>
      <c r="D46" s="59" t="s">
        <v>20</v>
      </c>
      <c r="E46" s="72">
        <f aca="true" t="shared" si="3" ref="E46:N46">SUM(E47:E52)</f>
        <v>795558.7</v>
      </c>
      <c r="F46" s="72">
        <f t="shared" si="3"/>
        <v>311493.20000000007</v>
      </c>
      <c r="G46" s="72">
        <f t="shared" si="3"/>
        <v>772488.7999999999</v>
      </c>
      <c r="H46" s="72">
        <f t="shared" si="3"/>
        <v>298946.30000000005</v>
      </c>
      <c r="I46" s="72">
        <f t="shared" si="3"/>
        <v>0</v>
      </c>
      <c r="J46" s="72">
        <f t="shared" si="3"/>
        <v>0</v>
      </c>
      <c r="K46" s="72">
        <f t="shared" si="3"/>
        <v>23069.9</v>
      </c>
      <c r="L46" s="72">
        <f t="shared" si="3"/>
        <v>12546.9</v>
      </c>
      <c r="M46" s="72">
        <f t="shared" si="3"/>
        <v>0</v>
      </c>
      <c r="N46" s="72">
        <f t="shared" si="3"/>
        <v>0</v>
      </c>
      <c r="O46" s="78" t="s">
        <v>86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</row>
    <row r="47" spans="1:71" s="24" customFormat="1" ht="15">
      <c r="A47" s="114"/>
      <c r="B47" s="113"/>
      <c r="C47" s="69"/>
      <c r="D47" s="25" t="s">
        <v>7</v>
      </c>
      <c r="E47" s="47">
        <v>118075</v>
      </c>
      <c r="F47" s="47">
        <v>43029.3</v>
      </c>
      <c r="G47" s="47">
        <v>112606.6</v>
      </c>
      <c r="H47" s="47">
        <v>37560.899999999994</v>
      </c>
      <c r="I47" s="47">
        <v>0</v>
      </c>
      <c r="J47" s="47">
        <v>0</v>
      </c>
      <c r="K47" s="47">
        <v>5468.4</v>
      </c>
      <c r="L47" s="47">
        <v>5468.4</v>
      </c>
      <c r="M47" s="47">
        <v>0</v>
      </c>
      <c r="N47" s="47">
        <v>0</v>
      </c>
      <c r="O47" s="79"/>
      <c r="P47" s="23"/>
      <c r="Q47" s="23"/>
      <c r="R47" s="23"/>
      <c r="S47" s="23"/>
      <c r="T47" s="28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</row>
    <row r="48" spans="1:71" s="24" customFormat="1" ht="15">
      <c r="A48" s="114"/>
      <c r="B48" s="113"/>
      <c r="C48" s="69"/>
      <c r="D48" s="25" t="s">
        <v>8</v>
      </c>
      <c r="E48" s="47">
        <v>136941.90000000002</v>
      </c>
      <c r="F48" s="47">
        <v>59297.799999999996</v>
      </c>
      <c r="G48" s="47">
        <v>133270.5</v>
      </c>
      <c r="H48" s="47">
        <v>55626.399999999994</v>
      </c>
      <c r="I48" s="47">
        <v>0</v>
      </c>
      <c r="J48" s="47">
        <v>0</v>
      </c>
      <c r="K48" s="47">
        <v>3671.4</v>
      </c>
      <c r="L48" s="47">
        <v>3671.4</v>
      </c>
      <c r="M48" s="47">
        <v>0</v>
      </c>
      <c r="N48" s="47">
        <v>0</v>
      </c>
      <c r="O48" s="79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</row>
    <row r="49" spans="1:71" s="24" customFormat="1" ht="15">
      <c r="A49" s="114"/>
      <c r="B49" s="113"/>
      <c r="C49" s="69"/>
      <c r="D49" s="25" t="s">
        <v>9</v>
      </c>
      <c r="E49" s="47">
        <v>141425.6</v>
      </c>
      <c r="F49" s="47">
        <v>47717.8</v>
      </c>
      <c r="G49" s="47">
        <v>138018.5</v>
      </c>
      <c r="H49" s="47">
        <v>44310.7</v>
      </c>
      <c r="I49" s="47">
        <v>0</v>
      </c>
      <c r="J49" s="47">
        <v>0</v>
      </c>
      <c r="K49" s="47">
        <v>3407.1</v>
      </c>
      <c r="L49" s="47">
        <v>3407.1</v>
      </c>
      <c r="M49" s="47">
        <v>0</v>
      </c>
      <c r="N49" s="47">
        <v>0</v>
      </c>
      <c r="O49" s="79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</row>
    <row r="50" spans="1:71" s="24" customFormat="1" ht="15">
      <c r="A50" s="114"/>
      <c r="B50" s="113"/>
      <c r="C50" s="69"/>
      <c r="D50" s="25" t="s">
        <v>10</v>
      </c>
      <c r="E50" s="47">
        <v>134283.5</v>
      </c>
      <c r="F50" s="47">
        <v>61523.100000000006</v>
      </c>
      <c r="G50" s="47">
        <v>133760.5</v>
      </c>
      <c r="H50" s="47">
        <v>61523.100000000006</v>
      </c>
      <c r="I50" s="47">
        <v>0</v>
      </c>
      <c r="J50" s="47">
        <v>0</v>
      </c>
      <c r="K50" s="47">
        <v>523</v>
      </c>
      <c r="L50" s="47">
        <v>0</v>
      </c>
      <c r="M50" s="47">
        <v>0</v>
      </c>
      <c r="N50" s="47">
        <v>0</v>
      </c>
      <c r="O50" s="79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</row>
    <row r="51" spans="1:71" s="24" customFormat="1" ht="15">
      <c r="A51" s="114"/>
      <c r="B51" s="113"/>
      <c r="C51" s="69"/>
      <c r="D51" s="25" t="s">
        <v>11</v>
      </c>
      <c r="E51" s="47">
        <v>130248.59999999998</v>
      </c>
      <c r="F51" s="47">
        <v>49962.600000000006</v>
      </c>
      <c r="G51" s="47">
        <v>125248.59999999998</v>
      </c>
      <c r="H51" s="47">
        <v>49962.600000000006</v>
      </c>
      <c r="I51" s="47">
        <v>0</v>
      </c>
      <c r="J51" s="47">
        <v>0</v>
      </c>
      <c r="K51" s="47">
        <v>5000</v>
      </c>
      <c r="L51" s="47">
        <v>0</v>
      </c>
      <c r="M51" s="47">
        <v>0</v>
      </c>
      <c r="N51" s="47">
        <v>0</v>
      </c>
      <c r="O51" s="79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</row>
    <row r="52" spans="1:71" s="24" customFormat="1" ht="15">
      <c r="A52" s="114"/>
      <c r="B52" s="113"/>
      <c r="C52" s="69"/>
      <c r="D52" s="25" t="s">
        <v>69</v>
      </c>
      <c r="E52" s="47">
        <v>134584.1</v>
      </c>
      <c r="F52" s="47">
        <v>49962.600000000006</v>
      </c>
      <c r="G52" s="47">
        <v>129584.1</v>
      </c>
      <c r="H52" s="47">
        <v>49962.600000000006</v>
      </c>
      <c r="I52" s="47">
        <v>0</v>
      </c>
      <c r="J52" s="47">
        <v>0</v>
      </c>
      <c r="K52" s="47">
        <v>5000</v>
      </c>
      <c r="L52" s="47">
        <v>0</v>
      </c>
      <c r="M52" s="47">
        <v>0</v>
      </c>
      <c r="N52" s="47">
        <v>0</v>
      </c>
      <c r="O52" s="79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15" ht="34.5" customHeight="1">
      <c r="A53" s="55" t="s">
        <v>16</v>
      </c>
      <c r="B53" s="77" t="s">
        <v>51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2:72" s="8" customFormat="1" ht="12.75">
      <c r="B54" s="94" t="s">
        <v>76</v>
      </c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3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11"/>
    </row>
    <row r="55" spans="1:72" s="13" customFormat="1" ht="12.75" customHeight="1" hidden="1">
      <c r="A55" s="109" t="s">
        <v>17</v>
      </c>
      <c r="B55" s="109" t="s">
        <v>40</v>
      </c>
      <c r="C55" s="57"/>
      <c r="D55" s="4" t="s">
        <v>20</v>
      </c>
      <c r="E55" s="42">
        <f>SUM(E56:E66)</f>
        <v>161656.35</v>
      </c>
      <c r="F55" s="42">
        <f aca="true" t="shared" si="4" ref="F55:N55">SUM(F56:F66)</f>
        <v>88332.84999999999</v>
      </c>
      <c r="G55" s="42">
        <f t="shared" si="4"/>
        <v>161656.35</v>
      </c>
      <c r="H55" s="42">
        <f t="shared" si="4"/>
        <v>88332.84999999999</v>
      </c>
      <c r="I55" s="42">
        <f t="shared" si="4"/>
        <v>0</v>
      </c>
      <c r="J55" s="42">
        <f t="shared" si="4"/>
        <v>0</v>
      </c>
      <c r="K55" s="42">
        <f t="shared" si="4"/>
        <v>0</v>
      </c>
      <c r="L55" s="42">
        <f t="shared" si="4"/>
        <v>0</v>
      </c>
      <c r="M55" s="42">
        <f t="shared" si="4"/>
        <v>0</v>
      </c>
      <c r="N55" s="42">
        <f t="shared" si="4"/>
        <v>0</v>
      </c>
      <c r="O55" s="96" t="s">
        <v>30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12"/>
    </row>
    <row r="56" spans="1:72" s="8" customFormat="1" ht="12.75" hidden="1">
      <c r="A56" s="110"/>
      <c r="B56" s="110"/>
      <c r="C56" s="58"/>
      <c r="D56" s="4" t="s">
        <v>7</v>
      </c>
      <c r="E56" s="48">
        <f>G56+I56+K56+M56</f>
        <v>14759.15</v>
      </c>
      <c r="F56" s="48">
        <f>H56+J56+L56+N56</f>
        <v>14759.15</v>
      </c>
      <c r="G56" s="48">
        <v>14759.15</v>
      </c>
      <c r="H56" s="48">
        <v>14759.15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9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11"/>
    </row>
    <row r="57" spans="1:72" s="8" customFormat="1" ht="12.75" hidden="1">
      <c r="A57" s="110"/>
      <c r="B57" s="110"/>
      <c r="C57" s="31"/>
      <c r="D57" s="4" t="s">
        <v>8</v>
      </c>
      <c r="E57" s="48">
        <v>15241.6</v>
      </c>
      <c r="F57" s="48">
        <v>15241.6</v>
      </c>
      <c r="G57" s="48">
        <v>15241.6</v>
      </c>
      <c r="H57" s="48">
        <v>15241.6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9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11"/>
    </row>
    <row r="58" spans="1:72" s="8" customFormat="1" ht="12.75" hidden="1">
      <c r="A58" s="110"/>
      <c r="B58" s="110"/>
      <c r="C58" s="58"/>
      <c r="D58" s="4" t="s">
        <v>9</v>
      </c>
      <c r="E58" s="48">
        <v>14338</v>
      </c>
      <c r="F58" s="48">
        <v>14338</v>
      </c>
      <c r="G58" s="48">
        <v>14338</v>
      </c>
      <c r="H58" s="48">
        <v>14338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9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11"/>
    </row>
    <row r="59" spans="1:72" s="8" customFormat="1" ht="12.75" hidden="1">
      <c r="A59" s="110"/>
      <c r="B59" s="110"/>
      <c r="C59" s="58"/>
      <c r="D59" s="4" t="s">
        <v>10</v>
      </c>
      <c r="E59" s="48">
        <v>14664.7</v>
      </c>
      <c r="F59" s="48">
        <v>14664.7</v>
      </c>
      <c r="G59" s="48">
        <v>14664.7</v>
      </c>
      <c r="H59" s="48">
        <v>14664.7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9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8" customFormat="1" ht="12.75" hidden="1">
      <c r="A60" s="110"/>
      <c r="B60" s="110"/>
      <c r="C60" s="58"/>
      <c r="D60" s="4" t="s">
        <v>11</v>
      </c>
      <c r="E60" s="48">
        <v>14664.7</v>
      </c>
      <c r="F60" s="48">
        <v>14664.7</v>
      </c>
      <c r="G60" s="48">
        <v>14664.7</v>
      </c>
      <c r="H60" s="48">
        <v>14664.7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9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1"/>
    </row>
    <row r="61" spans="1:15" s="9" customFormat="1" ht="12.75" hidden="1">
      <c r="A61" s="110"/>
      <c r="B61" s="110"/>
      <c r="C61" s="58"/>
      <c r="D61" s="4" t="s">
        <v>69</v>
      </c>
      <c r="E61" s="48">
        <v>14664.7</v>
      </c>
      <c r="F61" s="48">
        <v>14664.7</v>
      </c>
      <c r="G61" s="48">
        <v>14664.7</v>
      </c>
      <c r="H61" s="48">
        <v>14664.7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97"/>
    </row>
    <row r="62" spans="1:15" s="9" customFormat="1" ht="12.75" hidden="1">
      <c r="A62" s="110"/>
      <c r="B62" s="110"/>
      <c r="C62" s="58"/>
      <c r="D62" s="4" t="s">
        <v>70</v>
      </c>
      <c r="E62" s="48">
        <v>14664.7</v>
      </c>
      <c r="F62" s="48">
        <v>0</v>
      </c>
      <c r="G62" s="48">
        <v>14664.7</v>
      </c>
      <c r="H62" s="48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97"/>
    </row>
    <row r="63" spans="1:15" s="9" customFormat="1" ht="12.75" hidden="1">
      <c r="A63" s="110"/>
      <c r="B63" s="110"/>
      <c r="C63" s="58"/>
      <c r="D63" s="4" t="s">
        <v>71</v>
      </c>
      <c r="E63" s="48">
        <v>14664.7</v>
      </c>
      <c r="F63" s="48">
        <v>0</v>
      </c>
      <c r="G63" s="48">
        <v>14664.7</v>
      </c>
      <c r="H63" s="48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97"/>
    </row>
    <row r="64" spans="1:15" s="9" customFormat="1" ht="12.75" hidden="1">
      <c r="A64" s="110"/>
      <c r="B64" s="110"/>
      <c r="C64" s="58"/>
      <c r="D64" s="4" t="s">
        <v>72</v>
      </c>
      <c r="E64" s="48">
        <v>14664.7</v>
      </c>
      <c r="F64" s="48">
        <v>0</v>
      </c>
      <c r="G64" s="48">
        <v>14664.7</v>
      </c>
      <c r="H64" s="48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97"/>
    </row>
    <row r="65" spans="1:15" s="9" customFormat="1" ht="12.75" hidden="1">
      <c r="A65" s="110"/>
      <c r="B65" s="110"/>
      <c r="C65" s="58"/>
      <c r="D65" s="4" t="s">
        <v>73</v>
      </c>
      <c r="E65" s="48">
        <v>14664.7</v>
      </c>
      <c r="F65" s="48">
        <v>0</v>
      </c>
      <c r="G65" s="48">
        <v>14664.7</v>
      </c>
      <c r="H65" s="48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97"/>
    </row>
    <row r="66" spans="1:15" s="9" customFormat="1" ht="12.75" hidden="1">
      <c r="A66" s="111"/>
      <c r="B66" s="111"/>
      <c r="C66" s="58"/>
      <c r="D66" s="4" t="s">
        <v>74</v>
      </c>
      <c r="E66" s="48">
        <v>14664.7</v>
      </c>
      <c r="F66" s="48">
        <v>0</v>
      </c>
      <c r="G66" s="48">
        <v>14664.7</v>
      </c>
      <c r="H66" s="48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98"/>
    </row>
    <row r="67" spans="1:15" s="9" customFormat="1" ht="12.75" customHeight="1" hidden="1">
      <c r="A67" s="109" t="s">
        <v>28</v>
      </c>
      <c r="B67" s="106" t="s">
        <v>41</v>
      </c>
      <c r="C67" s="56"/>
      <c r="D67" s="4" t="s">
        <v>20</v>
      </c>
      <c r="E67" s="42">
        <f>SUM(E68:E78)</f>
        <v>161655.65000000002</v>
      </c>
      <c r="F67" s="42">
        <f aca="true" t="shared" si="5" ref="F67:N67">SUM(F68:F78)</f>
        <v>88332.65000000001</v>
      </c>
      <c r="G67" s="42">
        <f t="shared" si="5"/>
        <v>161655.65000000002</v>
      </c>
      <c r="H67" s="42">
        <f t="shared" si="5"/>
        <v>88332.65000000001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42">
        <f t="shared" si="5"/>
        <v>0</v>
      </c>
      <c r="M67" s="42">
        <f t="shared" si="5"/>
        <v>0</v>
      </c>
      <c r="N67" s="42">
        <f t="shared" si="5"/>
        <v>0</v>
      </c>
      <c r="O67" s="96" t="s">
        <v>30</v>
      </c>
    </row>
    <row r="68" spans="1:15" s="9" customFormat="1" ht="12.75" hidden="1">
      <c r="A68" s="110"/>
      <c r="B68" s="107"/>
      <c r="C68" s="31"/>
      <c r="D68" s="4" t="s">
        <v>7</v>
      </c>
      <c r="E68" s="48">
        <f>G68+I68+K68+M68</f>
        <v>14759.15</v>
      </c>
      <c r="F68" s="48">
        <f>H68+J68+L68+N68</f>
        <v>14759.15</v>
      </c>
      <c r="G68" s="48">
        <v>14759.15</v>
      </c>
      <c r="H68" s="48">
        <v>14759.15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97"/>
    </row>
    <row r="69" spans="1:15" s="9" customFormat="1" ht="12.75" hidden="1">
      <c r="A69" s="110"/>
      <c r="B69" s="107"/>
      <c r="C69" s="31"/>
      <c r="D69" s="4" t="s">
        <v>8</v>
      </c>
      <c r="E69" s="48">
        <v>15241.6</v>
      </c>
      <c r="F69" s="48">
        <v>15241.6</v>
      </c>
      <c r="G69" s="48">
        <v>15241.6</v>
      </c>
      <c r="H69" s="48">
        <v>15241.6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97"/>
    </row>
    <row r="70" spans="1:15" s="9" customFormat="1" ht="12.75" hidden="1">
      <c r="A70" s="110"/>
      <c r="B70" s="107"/>
      <c r="C70" s="31"/>
      <c r="D70" s="4" t="s">
        <v>9</v>
      </c>
      <c r="E70" s="48">
        <v>14338.099999999999</v>
      </c>
      <c r="F70" s="48">
        <v>14338.099999999999</v>
      </c>
      <c r="G70" s="48">
        <v>14338.099999999999</v>
      </c>
      <c r="H70" s="48">
        <v>14338.099999999999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97"/>
    </row>
    <row r="71" spans="1:15" s="9" customFormat="1" ht="12.75" hidden="1">
      <c r="A71" s="110"/>
      <c r="B71" s="107"/>
      <c r="C71" s="31"/>
      <c r="D71" s="4" t="s">
        <v>10</v>
      </c>
      <c r="E71" s="74">
        <v>14664.6</v>
      </c>
      <c r="F71" s="74">
        <v>14664.6</v>
      </c>
      <c r="G71" s="74">
        <v>14664.6</v>
      </c>
      <c r="H71" s="74">
        <v>14664.6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97"/>
    </row>
    <row r="72" spans="1:15" s="9" customFormat="1" ht="12.75" hidden="1">
      <c r="A72" s="110"/>
      <c r="B72" s="107"/>
      <c r="C72" s="31"/>
      <c r="D72" s="4" t="s">
        <v>11</v>
      </c>
      <c r="E72" s="74">
        <v>14664.6</v>
      </c>
      <c r="F72" s="74">
        <v>14664.6</v>
      </c>
      <c r="G72" s="74">
        <v>14664.6</v>
      </c>
      <c r="H72" s="74">
        <v>14664.6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97"/>
    </row>
    <row r="73" spans="1:15" s="9" customFormat="1" ht="12.75" hidden="1">
      <c r="A73" s="110"/>
      <c r="B73" s="107"/>
      <c r="C73" s="31"/>
      <c r="D73" s="4" t="s">
        <v>69</v>
      </c>
      <c r="E73" s="74">
        <v>14664.6</v>
      </c>
      <c r="F73" s="74">
        <v>14664.6</v>
      </c>
      <c r="G73" s="74">
        <v>14664.6</v>
      </c>
      <c r="H73" s="74">
        <v>14664.6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97"/>
    </row>
    <row r="74" spans="1:15" s="9" customFormat="1" ht="12.75" hidden="1">
      <c r="A74" s="110"/>
      <c r="B74" s="107"/>
      <c r="C74" s="31"/>
      <c r="D74" s="4" t="s">
        <v>70</v>
      </c>
      <c r="E74" s="74">
        <v>14664.6</v>
      </c>
      <c r="F74" s="74">
        <v>0</v>
      </c>
      <c r="G74" s="74">
        <v>14664.6</v>
      </c>
      <c r="H74" s="74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97"/>
    </row>
    <row r="75" spans="1:15" s="9" customFormat="1" ht="12.75" hidden="1">
      <c r="A75" s="110"/>
      <c r="B75" s="107"/>
      <c r="C75" s="31"/>
      <c r="D75" s="4" t="s">
        <v>71</v>
      </c>
      <c r="E75" s="74">
        <v>14664.6</v>
      </c>
      <c r="F75" s="74">
        <v>0</v>
      </c>
      <c r="G75" s="74">
        <v>14664.6</v>
      </c>
      <c r="H75" s="74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97"/>
    </row>
    <row r="76" spans="1:15" s="9" customFormat="1" ht="12.75" hidden="1">
      <c r="A76" s="110"/>
      <c r="B76" s="107"/>
      <c r="C76" s="31"/>
      <c r="D76" s="4" t="s">
        <v>72</v>
      </c>
      <c r="E76" s="74">
        <v>14664.6</v>
      </c>
      <c r="F76" s="74">
        <v>0</v>
      </c>
      <c r="G76" s="74">
        <v>14664.6</v>
      </c>
      <c r="H76" s="74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97"/>
    </row>
    <row r="77" spans="1:15" s="9" customFormat="1" ht="12.75" hidden="1">
      <c r="A77" s="110"/>
      <c r="B77" s="107"/>
      <c r="C77" s="31"/>
      <c r="D77" s="4" t="s">
        <v>73</v>
      </c>
      <c r="E77" s="74">
        <v>14664.6</v>
      </c>
      <c r="F77" s="74">
        <v>0</v>
      </c>
      <c r="G77" s="74">
        <v>14664.6</v>
      </c>
      <c r="H77" s="74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97"/>
    </row>
    <row r="78" spans="1:15" s="9" customFormat="1" ht="12.75" hidden="1">
      <c r="A78" s="111"/>
      <c r="B78" s="108"/>
      <c r="C78" s="31"/>
      <c r="D78" s="4" t="s">
        <v>74</v>
      </c>
      <c r="E78" s="74">
        <v>14664.6</v>
      </c>
      <c r="F78" s="74">
        <v>0</v>
      </c>
      <c r="G78" s="74">
        <v>14664.6</v>
      </c>
      <c r="H78" s="74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98"/>
    </row>
    <row r="79" spans="1:15" s="9" customFormat="1" ht="12.75" customHeight="1" hidden="1">
      <c r="A79" s="109" t="s">
        <v>29</v>
      </c>
      <c r="B79" s="106" t="s">
        <v>42</v>
      </c>
      <c r="C79" s="56"/>
      <c r="D79" s="4" t="s">
        <v>20</v>
      </c>
      <c r="E79" s="42">
        <f>SUM(E80:E90)</f>
        <v>56886.79999999999</v>
      </c>
      <c r="F79" s="42">
        <f aca="true" t="shared" si="6" ref="F79:N79">SUM(F80:F90)</f>
        <v>30591.299999999996</v>
      </c>
      <c r="G79" s="42">
        <f t="shared" si="6"/>
        <v>56886.79999999999</v>
      </c>
      <c r="H79" s="42">
        <f t="shared" si="6"/>
        <v>30591.299999999996</v>
      </c>
      <c r="I79" s="42">
        <f t="shared" si="6"/>
        <v>0</v>
      </c>
      <c r="J79" s="42">
        <f t="shared" si="6"/>
        <v>0</v>
      </c>
      <c r="K79" s="42">
        <f t="shared" si="6"/>
        <v>0</v>
      </c>
      <c r="L79" s="42">
        <f t="shared" si="6"/>
        <v>0</v>
      </c>
      <c r="M79" s="42">
        <f t="shared" si="6"/>
        <v>0</v>
      </c>
      <c r="N79" s="42">
        <f t="shared" si="6"/>
        <v>0</v>
      </c>
      <c r="O79" s="96" t="s">
        <v>56</v>
      </c>
    </row>
    <row r="80" spans="1:15" s="9" customFormat="1" ht="12.75" hidden="1">
      <c r="A80" s="110"/>
      <c r="B80" s="107"/>
      <c r="C80" s="31"/>
      <c r="D80" s="4" t="s">
        <v>7</v>
      </c>
      <c r="E80" s="48">
        <f>G80+I80+K80+M80</f>
        <v>4539.2</v>
      </c>
      <c r="F80" s="48">
        <f>H80+J80+L80+N80</f>
        <v>4539.2</v>
      </c>
      <c r="G80" s="48">
        <f>4613.4-74.2</f>
        <v>4539.2</v>
      </c>
      <c r="H80" s="48">
        <f>4613.4-74.2</f>
        <v>4539.2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97"/>
    </row>
    <row r="81" spans="1:15" s="9" customFormat="1" ht="12.75" hidden="1">
      <c r="A81" s="110"/>
      <c r="B81" s="107"/>
      <c r="C81" s="31"/>
      <c r="D81" s="4" t="s">
        <v>8</v>
      </c>
      <c r="E81" s="48">
        <f>G81+I81+K81+M81</f>
        <v>5076.1</v>
      </c>
      <c r="F81" s="48">
        <f>H81+J81+L81+N81</f>
        <v>5076.1</v>
      </c>
      <c r="G81" s="48">
        <v>5076.1</v>
      </c>
      <c r="H81" s="48">
        <v>5076.1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97"/>
    </row>
    <row r="82" spans="1:15" s="9" customFormat="1" ht="12.75" hidden="1">
      <c r="A82" s="110"/>
      <c r="B82" s="107"/>
      <c r="C82" s="31"/>
      <c r="D82" s="4" t="s">
        <v>9</v>
      </c>
      <c r="E82" s="48">
        <v>5198.7</v>
      </c>
      <c r="F82" s="48">
        <v>5198.7</v>
      </c>
      <c r="G82" s="48">
        <v>5198.7</v>
      </c>
      <c r="H82" s="48">
        <v>5198.7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97"/>
    </row>
    <row r="83" spans="1:15" s="9" customFormat="1" ht="12.75" hidden="1">
      <c r="A83" s="110"/>
      <c r="B83" s="107"/>
      <c r="C83" s="31"/>
      <c r="D83" s="4" t="s">
        <v>10</v>
      </c>
      <c r="E83" s="48">
        <v>5259.1</v>
      </c>
      <c r="F83" s="48">
        <v>5259.1</v>
      </c>
      <c r="G83" s="48">
        <v>5259.1</v>
      </c>
      <c r="H83" s="48">
        <v>5259.1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97"/>
    </row>
    <row r="84" spans="1:15" s="9" customFormat="1" ht="12.75" hidden="1">
      <c r="A84" s="110"/>
      <c r="B84" s="107"/>
      <c r="C84" s="31"/>
      <c r="D84" s="4" t="s">
        <v>11</v>
      </c>
      <c r="E84" s="48">
        <v>5259.1</v>
      </c>
      <c r="F84" s="48">
        <v>5259.1</v>
      </c>
      <c r="G84" s="48">
        <v>5259.1</v>
      </c>
      <c r="H84" s="48">
        <v>5259.1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97"/>
    </row>
    <row r="85" spans="1:15" s="9" customFormat="1" ht="12.75" hidden="1">
      <c r="A85" s="110"/>
      <c r="B85" s="107"/>
      <c r="C85" s="31"/>
      <c r="D85" s="4" t="s">
        <v>69</v>
      </c>
      <c r="E85" s="48">
        <v>5259.1</v>
      </c>
      <c r="F85" s="48">
        <v>5259.1</v>
      </c>
      <c r="G85" s="48">
        <v>5259.1</v>
      </c>
      <c r="H85" s="48">
        <v>5259.1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97"/>
    </row>
    <row r="86" spans="1:15" s="9" customFormat="1" ht="12.75" hidden="1">
      <c r="A86" s="110"/>
      <c r="B86" s="107"/>
      <c r="C86" s="31"/>
      <c r="D86" s="4" t="s">
        <v>70</v>
      </c>
      <c r="E86" s="48">
        <v>5259.1</v>
      </c>
      <c r="F86" s="48">
        <v>0</v>
      </c>
      <c r="G86" s="48">
        <v>5259.1</v>
      </c>
      <c r="H86" s="48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97"/>
    </row>
    <row r="87" spans="1:15" s="9" customFormat="1" ht="12.75" hidden="1">
      <c r="A87" s="110"/>
      <c r="B87" s="107"/>
      <c r="C87" s="31"/>
      <c r="D87" s="4" t="s">
        <v>71</v>
      </c>
      <c r="E87" s="48">
        <v>5259.1</v>
      </c>
      <c r="F87" s="48">
        <v>0</v>
      </c>
      <c r="G87" s="48">
        <v>5259.1</v>
      </c>
      <c r="H87" s="48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97"/>
    </row>
    <row r="88" spans="1:15" s="9" customFormat="1" ht="12.75" hidden="1">
      <c r="A88" s="110"/>
      <c r="B88" s="107"/>
      <c r="C88" s="31"/>
      <c r="D88" s="4" t="s">
        <v>72</v>
      </c>
      <c r="E88" s="48">
        <v>5259.1</v>
      </c>
      <c r="F88" s="48">
        <v>0</v>
      </c>
      <c r="G88" s="48">
        <v>5259.1</v>
      </c>
      <c r="H88" s="48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97"/>
    </row>
    <row r="89" spans="1:15" s="9" customFormat="1" ht="12.75" hidden="1">
      <c r="A89" s="110"/>
      <c r="B89" s="107"/>
      <c r="C89" s="31"/>
      <c r="D89" s="4" t="s">
        <v>73</v>
      </c>
      <c r="E89" s="48">
        <v>5259.1</v>
      </c>
      <c r="F89" s="48">
        <v>0</v>
      </c>
      <c r="G89" s="48">
        <v>5259.1</v>
      </c>
      <c r="H89" s="48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97"/>
    </row>
    <row r="90" spans="1:15" s="9" customFormat="1" ht="12.75" hidden="1">
      <c r="A90" s="111"/>
      <c r="B90" s="108"/>
      <c r="C90" s="31"/>
      <c r="D90" s="4" t="s">
        <v>74</v>
      </c>
      <c r="E90" s="48">
        <v>5259.1</v>
      </c>
      <c r="F90" s="48">
        <v>0</v>
      </c>
      <c r="G90" s="48">
        <v>5259.1</v>
      </c>
      <c r="H90" s="48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98"/>
    </row>
    <row r="91" spans="1:15" s="9" customFormat="1" ht="12.75" customHeight="1" hidden="1">
      <c r="A91" s="109" t="s">
        <v>31</v>
      </c>
      <c r="B91" s="106" t="s">
        <v>43</v>
      </c>
      <c r="C91" s="56"/>
      <c r="D91" s="4" t="s">
        <v>20</v>
      </c>
      <c r="E91" s="42">
        <f>SUM(E92:E102)</f>
        <v>3467.9999999999995</v>
      </c>
      <c r="F91" s="42">
        <f aca="true" t="shared" si="7" ref="F91:N91">SUM(F92:F102)</f>
        <v>1852.5</v>
      </c>
      <c r="G91" s="42">
        <f t="shared" si="7"/>
        <v>3467.9999999999995</v>
      </c>
      <c r="H91" s="42">
        <f t="shared" si="7"/>
        <v>1852.5</v>
      </c>
      <c r="I91" s="42">
        <f t="shared" si="7"/>
        <v>0</v>
      </c>
      <c r="J91" s="42">
        <f t="shared" si="7"/>
        <v>0</v>
      </c>
      <c r="K91" s="42">
        <f t="shared" si="7"/>
        <v>0</v>
      </c>
      <c r="L91" s="42">
        <f t="shared" si="7"/>
        <v>0</v>
      </c>
      <c r="M91" s="42">
        <f t="shared" si="7"/>
        <v>0</v>
      </c>
      <c r="N91" s="42">
        <f t="shared" si="7"/>
        <v>0</v>
      </c>
      <c r="O91" s="96" t="s">
        <v>30</v>
      </c>
    </row>
    <row r="92" spans="1:15" s="9" customFormat="1" ht="12.75" hidden="1">
      <c r="A92" s="110"/>
      <c r="B92" s="107"/>
      <c r="C92" s="31"/>
      <c r="D92" s="4" t="s">
        <v>7</v>
      </c>
      <c r="E92" s="48">
        <f>G92+I92+K92+M92</f>
        <v>328.9</v>
      </c>
      <c r="F92" s="48">
        <f>H92+J92+L92+N92</f>
        <v>328.9</v>
      </c>
      <c r="G92" s="48">
        <v>328.9</v>
      </c>
      <c r="H92" s="48">
        <v>328.9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97"/>
    </row>
    <row r="93" spans="1:15" s="9" customFormat="1" ht="12.75" hidden="1">
      <c r="A93" s="110"/>
      <c r="B93" s="107"/>
      <c r="C93" s="31"/>
      <c r="D93" s="4" t="s">
        <v>8</v>
      </c>
      <c r="E93" s="48">
        <f>G93+I93+K93+M93</f>
        <v>291.2</v>
      </c>
      <c r="F93" s="48">
        <f aca="true" t="shared" si="8" ref="F93:F102">H93+J93+L93+N93</f>
        <v>291.2</v>
      </c>
      <c r="G93" s="48">
        <v>291.2</v>
      </c>
      <c r="H93" s="48">
        <v>291.2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97"/>
    </row>
    <row r="94" spans="1:15" s="9" customFormat="1" ht="12.75" hidden="1">
      <c r="A94" s="110"/>
      <c r="B94" s="107"/>
      <c r="C94" s="31"/>
      <c r="D94" s="4" t="s">
        <v>9</v>
      </c>
      <c r="E94" s="48">
        <f>G94+I94+K94+M94</f>
        <v>263.1</v>
      </c>
      <c r="F94" s="48">
        <f t="shared" si="8"/>
        <v>263.1</v>
      </c>
      <c r="G94" s="48">
        <v>263.1</v>
      </c>
      <c r="H94" s="48">
        <v>263.1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97"/>
    </row>
    <row r="95" spans="1:15" s="9" customFormat="1" ht="12.75" hidden="1">
      <c r="A95" s="110"/>
      <c r="B95" s="107"/>
      <c r="C95" s="31"/>
      <c r="D95" s="4" t="s">
        <v>10</v>
      </c>
      <c r="E95" s="48">
        <f>G95+I95+K95+M95</f>
        <v>323.1</v>
      </c>
      <c r="F95" s="48">
        <f t="shared" si="8"/>
        <v>323.1</v>
      </c>
      <c r="G95" s="48">
        <v>323.1</v>
      </c>
      <c r="H95" s="48">
        <v>323.1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97"/>
    </row>
    <row r="96" spans="1:15" s="9" customFormat="1" ht="12.75" hidden="1">
      <c r="A96" s="110"/>
      <c r="B96" s="107"/>
      <c r="C96" s="31"/>
      <c r="D96" s="4" t="s">
        <v>11</v>
      </c>
      <c r="E96" s="48">
        <f aca="true" t="shared" si="9" ref="E96:E102">G96+I96+K96+M96</f>
        <v>323.1</v>
      </c>
      <c r="F96" s="48">
        <f t="shared" si="8"/>
        <v>323.1</v>
      </c>
      <c r="G96" s="37">
        <v>323.1</v>
      </c>
      <c r="H96" s="37">
        <v>323.1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97"/>
    </row>
    <row r="97" spans="1:15" s="9" customFormat="1" ht="12.75" hidden="1">
      <c r="A97" s="110"/>
      <c r="B97" s="107"/>
      <c r="C97" s="31"/>
      <c r="D97" s="4" t="s">
        <v>69</v>
      </c>
      <c r="E97" s="48">
        <f t="shared" si="9"/>
        <v>323.1</v>
      </c>
      <c r="F97" s="48">
        <f t="shared" si="8"/>
        <v>323.1</v>
      </c>
      <c r="G97" s="37">
        <v>323.1</v>
      </c>
      <c r="H97" s="37">
        <v>323.1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97"/>
    </row>
    <row r="98" spans="1:15" s="9" customFormat="1" ht="12.75" hidden="1">
      <c r="A98" s="110"/>
      <c r="B98" s="107"/>
      <c r="C98" s="31"/>
      <c r="D98" s="4" t="s">
        <v>70</v>
      </c>
      <c r="E98" s="48">
        <f t="shared" si="9"/>
        <v>323.1</v>
      </c>
      <c r="F98" s="48">
        <f t="shared" si="8"/>
        <v>0</v>
      </c>
      <c r="G98" s="37">
        <v>323.1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97"/>
    </row>
    <row r="99" spans="1:15" s="9" customFormat="1" ht="12.75" hidden="1">
      <c r="A99" s="110"/>
      <c r="B99" s="107"/>
      <c r="C99" s="31"/>
      <c r="D99" s="4" t="s">
        <v>71</v>
      </c>
      <c r="E99" s="48">
        <f t="shared" si="9"/>
        <v>323.1</v>
      </c>
      <c r="F99" s="48">
        <f t="shared" si="8"/>
        <v>0</v>
      </c>
      <c r="G99" s="37">
        <v>323.1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97"/>
    </row>
    <row r="100" spans="1:15" s="9" customFormat="1" ht="12.75" hidden="1">
      <c r="A100" s="110"/>
      <c r="B100" s="107"/>
      <c r="C100" s="31"/>
      <c r="D100" s="4" t="s">
        <v>72</v>
      </c>
      <c r="E100" s="48">
        <f t="shared" si="9"/>
        <v>323.1</v>
      </c>
      <c r="F100" s="48">
        <f t="shared" si="8"/>
        <v>0</v>
      </c>
      <c r="G100" s="37">
        <v>323.1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97"/>
    </row>
    <row r="101" spans="1:15" s="9" customFormat="1" ht="12.75" hidden="1">
      <c r="A101" s="110"/>
      <c r="B101" s="107"/>
      <c r="C101" s="31"/>
      <c r="D101" s="4" t="s">
        <v>73</v>
      </c>
      <c r="E101" s="48">
        <f t="shared" si="9"/>
        <v>323.1</v>
      </c>
      <c r="F101" s="48">
        <f t="shared" si="8"/>
        <v>0</v>
      </c>
      <c r="G101" s="37">
        <v>323.1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97"/>
    </row>
    <row r="102" spans="1:15" s="9" customFormat="1" ht="12.75" hidden="1">
      <c r="A102" s="111"/>
      <c r="B102" s="108"/>
      <c r="C102" s="31"/>
      <c r="D102" s="4" t="s">
        <v>74</v>
      </c>
      <c r="E102" s="48">
        <f t="shared" si="9"/>
        <v>323.1</v>
      </c>
      <c r="F102" s="48">
        <f t="shared" si="8"/>
        <v>0</v>
      </c>
      <c r="G102" s="37">
        <v>323.1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98"/>
    </row>
    <row r="103" spans="1:15" s="9" customFormat="1" ht="12.75" customHeight="1" hidden="1">
      <c r="A103" s="109" t="s">
        <v>67</v>
      </c>
      <c r="B103" s="106" t="s">
        <v>68</v>
      </c>
      <c r="C103" s="56"/>
      <c r="D103" s="4" t="s">
        <v>20</v>
      </c>
      <c r="E103" s="50">
        <v>1791.1</v>
      </c>
      <c r="F103" s="50">
        <v>1791.1</v>
      </c>
      <c r="G103" s="36">
        <v>1791.1</v>
      </c>
      <c r="H103" s="36">
        <v>1791.1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96" t="s">
        <v>30</v>
      </c>
    </row>
    <row r="104" spans="1:15" s="9" customFormat="1" ht="12.75" hidden="1">
      <c r="A104" s="110"/>
      <c r="B104" s="107"/>
      <c r="C104" s="31"/>
      <c r="D104" s="4" t="s">
        <v>7</v>
      </c>
      <c r="E104" s="48">
        <v>0</v>
      </c>
      <c r="F104" s="48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97"/>
    </row>
    <row r="105" spans="1:15" s="9" customFormat="1" ht="12.75" hidden="1">
      <c r="A105" s="110"/>
      <c r="B105" s="107"/>
      <c r="C105" s="31"/>
      <c r="D105" s="4" t="s">
        <v>8</v>
      </c>
      <c r="E105" s="48">
        <v>0</v>
      </c>
      <c r="F105" s="48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97"/>
    </row>
    <row r="106" spans="1:15" s="9" customFormat="1" ht="12.75" hidden="1">
      <c r="A106" s="110"/>
      <c r="B106" s="107"/>
      <c r="C106" s="31"/>
      <c r="D106" s="4" t="s">
        <v>9</v>
      </c>
      <c r="E106" s="48">
        <v>1791.1</v>
      </c>
      <c r="F106" s="48">
        <v>1791.1</v>
      </c>
      <c r="G106" s="37">
        <v>1791.1</v>
      </c>
      <c r="H106" s="37">
        <v>1791.1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97"/>
    </row>
    <row r="107" spans="1:15" s="9" customFormat="1" ht="12.75" hidden="1">
      <c r="A107" s="110"/>
      <c r="B107" s="107"/>
      <c r="C107" s="31"/>
      <c r="D107" s="4" t="s">
        <v>10</v>
      </c>
      <c r="E107" s="48">
        <v>0</v>
      </c>
      <c r="F107" s="48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97"/>
    </row>
    <row r="108" spans="1:15" s="9" customFormat="1" ht="12.75" hidden="1">
      <c r="A108" s="110"/>
      <c r="B108" s="107"/>
      <c r="C108" s="31"/>
      <c r="D108" s="4" t="s">
        <v>11</v>
      </c>
      <c r="E108" s="48">
        <v>0</v>
      </c>
      <c r="F108" s="48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97"/>
    </row>
    <row r="109" spans="1:15" s="9" customFormat="1" ht="12.75" hidden="1">
      <c r="A109" s="110"/>
      <c r="B109" s="107"/>
      <c r="C109" s="31"/>
      <c r="D109" s="4" t="s">
        <v>69</v>
      </c>
      <c r="E109" s="48">
        <v>0</v>
      </c>
      <c r="F109" s="48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97"/>
    </row>
    <row r="110" spans="1:15" s="9" customFormat="1" ht="12.75" hidden="1">
      <c r="A110" s="110"/>
      <c r="B110" s="107"/>
      <c r="C110" s="31"/>
      <c r="D110" s="4" t="s">
        <v>70</v>
      </c>
      <c r="E110" s="48">
        <v>0</v>
      </c>
      <c r="F110" s="48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97"/>
    </row>
    <row r="111" spans="1:15" s="9" customFormat="1" ht="12.75" hidden="1">
      <c r="A111" s="110"/>
      <c r="B111" s="107"/>
      <c r="C111" s="31"/>
      <c r="D111" s="4" t="s">
        <v>71</v>
      </c>
      <c r="E111" s="48">
        <v>0</v>
      </c>
      <c r="F111" s="48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97"/>
    </row>
    <row r="112" spans="1:15" s="9" customFormat="1" ht="12.75" hidden="1">
      <c r="A112" s="110"/>
      <c r="B112" s="107"/>
      <c r="C112" s="31"/>
      <c r="D112" s="4" t="s">
        <v>72</v>
      </c>
      <c r="E112" s="48">
        <v>0</v>
      </c>
      <c r="F112" s="48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97"/>
    </row>
    <row r="113" spans="1:15" s="9" customFormat="1" ht="12.75" hidden="1">
      <c r="A113" s="110"/>
      <c r="B113" s="107"/>
      <c r="C113" s="31"/>
      <c r="D113" s="4" t="s">
        <v>73</v>
      </c>
      <c r="E113" s="48">
        <v>0</v>
      </c>
      <c r="F113" s="48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97"/>
    </row>
    <row r="114" spans="1:15" s="9" customFormat="1" ht="12.75" hidden="1">
      <c r="A114" s="111"/>
      <c r="B114" s="108"/>
      <c r="C114" s="31"/>
      <c r="D114" s="4" t="s">
        <v>74</v>
      </c>
      <c r="E114" s="48">
        <v>0</v>
      </c>
      <c r="F114" s="48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98"/>
    </row>
    <row r="115" spans="1:71" s="24" customFormat="1" ht="15">
      <c r="A115" s="63"/>
      <c r="B115" s="80" t="s">
        <v>32</v>
      </c>
      <c r="C115" s="53"/>
      <c r="D115" s="60" t="s">
        <v>20</v>
      </c>
      <c r="E115" s="40">
        <f>SUM(E116:E126)</f>
        <v>389678.5</v>
      </c>
      <c r="F115" s="40">
        <f>SUM(F116:F121)</f>
        <v>215121</v>
      </c>
      <c r="G115" s="40">
        <f>SUM(G116:G126)</f>
        <v>389678.5</v>
      </c>
      <c r="H115" s="40">
        <f>SUM(H116:H121)</f>
        <v>215121</v>
      </c>
      <c r="I115" s="40">
        <f aca="true" t="shared" si="10" ref="I115:N115">SUM(I116:I120)</f>
        <v>0</v>
      </c>
      <c r="J115" s="40">
        <f t="shared" si="10"/>
        <v>0</v>
      </c>
      <c r="K115" s="40">
        <f t="shared" si="10"/>
        <v>0</v>
      </c>
      <c r="L115" s="40">
        <f t="shared" si="10"/>
        <v>0</v>
      </c>
      <c r="M115" s="40">
        <f t="shared" si="10"/>
        <v>0</v>
      </c>
      <c r="N115" s="40">
        <f t="shared" si="10"/>
        <v>0</v>
      </c>
      <c r="O115" s="78" t="s">
        <v>85</v>
      </c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</row>
    <row r="116" spans="1:71" s="24" customFormat="1" ht="15">
      <c r="A116" s="95"/>
      <c r="B116" s="62"/>
      <c r="C116" s="54"/>
      <c r="D116" s="35" t="s">
        <v>7</v>
      </c>
      <c r="E116" s="41">
        <f>G116+I116+K116+M116</f>
        <v>34386.4</v>
      </c>
      <c r="F116" s="41">
        <f>H116+J116+L116+N116</f>
        <v>34386.4</v>
      </c>
      <c r="G116" s="49">
        <f aca="true" t="shared" si="11" ref="G116:N117">G56+G68+G80+G92</f>
        <v>34386.4</v>
      </c>
      <c r="H116" s="49">
        <f t="shared" si="11"/>
        <v>34386.4</v>
      </c>
      <c r="I116" s="49">
        <f t="shared" si="11"/>
        <v>0</v>
      </c>
      <c r="J116" s="49">
        <f t="shared" si="11"/>
        <v>0</v>
      </c>
      <c r="K116" s="49">
        <f t="shared" si="11"/>
        <v>0</v>
      </c>
      <c r="L116" s="49">
        <f t="shared" si="11"/>
        <v>0</v>
      </c>
      <c r="M116" s="49">
        <f t="shared" si="11"/>
        <v>0</v>
      </c>
      <c r="N116" s="49">
        <f t="shared" si="11"/>
        <v>0</v>
      </c>
      <c r="O116" s="79"/>
      <c r="P116" s="23"/>
      <c r="Q116" s="23"/>
      <c r="R116" s="30"/>
      <c r="S116" s="30"/>
      <c r="T116" s="30"/>
      <c r="U116" s="30"/>
      <c r="V116" s="30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</row>
    <row r="117" spans="1:71" s="24" customFormat="1" ht="15">
      <c r="A117" s="95"/>
      <c r="B117" s="62"/>
      <c r="C117" s="54"/>
      <c r="D117" s="35" t="s">
        <v>8</v>
      </c>
      <c r="E117" s="41">
        <f aca="true" t="shared" si="12" ref="E117:E126">G117+I117+K117+M117</f>
        <v>35850.5</v>
      </c>
      <c r="F117" s="41">
        <f>H117+J117+L117+N117</f>
        <v>35850.5</v>
      </c>
      <c r="G117" s="49">
        <f t="shared" si="11"/>
        <v>35850.5</v>
      </c>
      <c r="H117" s="49">
        <f t="shared" si="11"/>
        <v>35850.5</v>
      </c>
      <c r="I117" s="49">
        <f t="shared" si="11"/>
        <v>0</v>
      </c>
      <c r="J117" s="49">
        <f t="shared" si="11"/>
        <v>0</v>
      </c>
      <c r="K117" s="49">
        <f t="shared" si="11"/>
        <v>0</v>
      </c>
      <c r="L117" s="49">
        <f t="shared" si="11"/>
        <v>0</v>
      </c>
      <c r="M117" s="49">
        <f t="shared" si="11"/>
        <v>0</v>
      </c>
      <c r="N117" s="49">
        <f t="shared" si="11"/>
        <v>0</v>
      </c>
      <c r="O117" s="79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</row>
    <row r="118" spans="1:71" s="24" customFormat="1" ht="15">
      <c r="A118" s="95"/>
      <c r="B118" s="62"/>
      <c r="C118" s="54"/>
      <c r="D118" s="35" t="s">
        <v>9</v>
      </c>
      <c r="E118" s="41">
        <f t="shared" si="12"/>
        <v>35928.99999999999</v>
      </c>
      <c r="F118" s="41">
        <f>H118+J118+L118+N118</f>
        <v>35928.99999999999</v>
      </c>
      <c r="G118" s="49">
        <f>G58+G70+G82+G94+G106</f>
        <v>35928.99999999999</v>
      </c>
      <c r="H118" s="49">
        <f>H58+H70+H82+H94+H106</f>
        <v>35928.99999999999</v>
      </c>
      <c r="I118" s="49">
        <f aca="true" t="shared" si="13" ref="I118:N119">I58+I70+I82+I94</f>
        <v>0</v>
      </c>
      <c r="J118" s="49">
        <f t="shared" si="13"/>
        <v>0</v>
      </c>
      <c r="K118" s="49">
        <f t="shared" si="13"/>
        <v>0</v>
      </c>
      <c r="L118" s="49">
        <f t="shared" si="13"/>
        <v>0</v>
      </c>
      <c r="M118" s="49">
        <f t="shared" si="13"/>
        <v>0</v>
      </c>
      <c r="N118" s="49">
        <f t="shared" si="13"/>
        <v>0</v>
      </c>
      <c r="O118" s="79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</row>
    <row r="119" spans="1:71" s="24" customFormat="1" ht="15">
      <c r="A119" s="95"/>
      <c r="B119" s="62"/>
      <c r="C119" s="54"/>
      <c r="D119" s="35" t="s">
        <v>10</v>
      </c>
      <c r="E119" s="41">
        <f>G119+I119+K119+M119</f>
        <v>39132.1</v>
      </c>
      <c r="F119" s="41">
        <f>H119+J119+L119+N119</f>
        <v>39132.1</v>
      </c>
      <c r="G119" s="49">
        <f>36101+3031.1</f>
        <v>39132.1</v>
      </c>
      <c r="H119" s="49">
        <f>36101+3031.1</f>
        <v>39132.1</v>
      </c>
      <c r="I119" s="49">
        <f t="shared" si="13"/>
        <v>0</v>
      </c>
      <c r="J119" s="49">
        <f t="shared" si="13"/>
        <v>0</v>
      </c>
      <c r="K119" s="49">
        <f t="shared" si="13"/>
        <v>0</v>
      </c>
      <c r="L119" s="49">
        <f t="shared" si="13"/>
        <v>0</v>
      </c>
      <c r="M119" s="49">
        <f t="shared" si="13"/>
        <v>0</v>
      </c>
      <c r="N119" s="49">
        <f t="shared" si="13"/>
        <v>0</v>
      </c>
      <c r="O119" s="79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</row>
    <row r="120" spans="1:71" s="24" customFormat="1" ht="15">
      <c r="A120" s="95"/>
      <c r="B120" s="62"/>
      <c r="C120" s="54"/>
      <c r="D120" s="35" t="s">
        <v>11</v>
      </c>
      <c r="E120" s="41">
        <f t="shared" si="12"/>
        <v>34911.5</v>
      </c>
      <c r="F120" s="41">
        <f aca="true" t="shared" si="14" ref="F120:F126">H120+J120+L120+N120</f>
        <v>34911.5</v>
      </c>
      <c r="G120" s="49">
        <f aca="true" t="shared" si="15" ref="G120:N120">G60+G72+G84+G96</f>
        <v>34911.5</v>
      </c>
      <c r="H120" s="49">
        <f t="shared" si="15"/>
        <v>34911.5</v>
      </c>
      <c r="I120" s="49">
        <f t="shared" si="15"/>
        <v>0</v>
      </c>
      <c r="J120" s="49">
        <f t="shared" si="15"/>
        <v>0</v>
      </c>
      <c r="K120" s="49">
        <f t="shared" si="15"/>
        <v>0</v>
      </c>
      <c r="L120" s="49">
        <f t="shared" si="15"/>
        <v>0</v>
      </c>
      <c r="M120" s="49">
        <f t="shared" si="15"/>
        <v>0</v>
      </c>
      <c r="N120" s="49">
        <f t="shared" si="15"/>
        <v>0</v>
      </c>
      <c r="O120" s="79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</row>
    <row r="121" spans="1:71" s="24" customFormat="1" ht="15">
      <c r="A121" s="95"/>
      <c r="B121" s="62"/>
      <c r="C121" s="54"/>
      <c r="D121" s="35" t="s">
        <v>69</v>
      </c>
      <c r="E121" s="41">
        <f t="shared" si="12"/>
        <v>34911.5</v>
      </c>
      <c r="F121" s="41">
        <f t="shared" si="14"/>
        <v>34911.5</v>
      </c>
      <c r="G121" s="49">
        <f aca="true" t="shared" si="16" ref="G121:N121">G61+G73+G85+G97</f>
        <v>34911.5</v>
      </c>
      <c r="H121" s="49">
        <f t="shared" si="16"/>
        <v>34911.5</v>
      </c>
      <c r="I121" s="49">
        <f t="shared" si="16"/>
        <v>0</v>
      </c>
      <c r="J121" s="49">
        <f t="shared" si="16"/>
        <v>0</v>
      </c>
      <c r="K121" s="49">
        <f t="shared" si="16"/>
        <v>0</v>
      </c>
      <c r="L121" s="49">
        <f t="shared" si="16"/>
        <v>0</v>
      </c>
      <c r="M121" s="49">
        <f t="shared" si="16"/>
        <v>0</v>
      </c>
      <c r="N121" s="49">
        <f t="shared" si="16"/>
        <v>0</v>
      </c>
      <c r="O121" s="79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</row>
    <row r="122" spans="1:71" s="24" customFormat="1" ht="15">
      <c r="A122" s="95"/>
      <c r="B122" s="62"/>
      <c r="C122" s="54"/>
      <c r="D122" s="35" t="s">
        <v>70</v>
      </c>
      <c r="E122" s="41">
        <f t="shared" si="12"/>
        <v>34911.5</v>
      </c>
      <c r="F122" s="41">
        <f t="shared" si="14"/>
        <v>34911.5</v>
      </c>
      <c r="G122" s="49">
        <f aca="true" t="shared" si="17" ref="G122:N122">G62+G74+G86+G98</f>
        <v>34911.5</v>
      </c>
      <c r="H122" s="49">
        <v>34911.5</v>
      </c>
      <c r="I122" s="49">
        <f t="shared" si="17"/>
        <v>0</v>
      </c>
      <c r="J122" s="49">
        <f t="shared" si="17"/>
        <v>0</v>
      </c>
      <c r="K122" s="49">
        <f t="shared" si="17"/>
        <v>0</v>
      </c>
      <c r="L122" s="49">
        <f t="shared" si="17"/>
        <v>0</v>
      </c>
      <c r="M122" s="49">
        <f t="shared" si="17"/>
        <v>0</v>
      </c>
      <c r="N122" s="49">
        <f t="shared" si="17"/>
        <v>0</v>
      </c>
      <c r="O122" s="79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</row>
    <row r="123" spans="1:71" s="24" customFormat="1" ht="15">
      <c r="A123" s="95"/>
      <c r="B123" s="62"/>
      <c r="C123" s="54"/>
      <c r="D123" s="35" t="s">
        <v>71</v>
      </c>
      <c r="E123" s="41">
        <f t="shared" si="12"/>
        <v>34911.5</v>
      </c>
      <c r="F123" s="41">
        <f t="shared" si="14"/>
        <v>34911.5</v>
      </c>
      <c r="G123" s="49">
        <f aca="true" t="shared" si="18" ref="G123:N123">G63+G75+G87+G99</f>
        <v>34911.5</v>
      </c>
      <c r="H123" s="49">
        <v>34911.5</v>
      </c>
      <c r="I123" s="49">
        <f t="shared" si="18"/>
        <v>0</v>
      </c>
      <c r="J123" s="49">
        <f t="shared" si="18"/>
        <v>0</v>
      </c>
      <c r="K123" s="49">
        <f t="shared" si="18"/>
        <v>0</v>
      </c>
      <c r="L123" s="49">
        <f t="shared" si="18"/>
        <v>0</v>
      </c>
      <c r="M123" s="49">
        <f t="shared" si="18"/>
        <v>0</v>
      </c>
      <c r="N123" s="49">
        <f t="shared" si="18"/>
        <v>0</v>
      </c>
      <c r="O123" s="79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</row>
    <row r="124" spans="1:71" s="24" customFormat="1" ht="15">
      <c r="A124" s="95"/>
      <c r="B124" s="62"/>
      <c r="C124" s="54"/>
      <c r="D124" s="35" t="s">
        <v>72</v>
      </c>
      <c r="E124" s="41">
        <f t="shared" si="12"/>
        <v>34911.5</v>
      </c>
      <c r="F124" s="41">
        <f t="shared" si="14"/>
        <v>0</v>
      </c>
      <c r="G124" s="49">
        <f aca="true" t="shared" si="19" ref="G124:N124">G64+G76+G88+G100</f>
        <v>34911.5</v>
      </c>
      <c r="H124" s="49">
        <v>0</v>
      </c>
      <c r="I124" s="49">
        <f t="shared" si="19"/>
        <v>0</v>
      </c>
      <c r="J124" s="49">
        <f t="shared" si="19"/>
        <v>0</v>
      </c>
      <c r="K124" s="49">
        <f t="shared" si="19"/>
        <v>0</v>
      </c>
      <c r="L124" s="49">
        <f t="shared" si="19"/>
        <v>0</v>
      </c>
      <c r="M124" s="49">
        <f t="shared" si="19"/>
        <v>0</v>
      </c>
      <c r="N124" s="49">
        <f t="shared" si="19"/>
        <v>0</v>
      </c>
      <c r="O124" s="79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</row>
    <row r="125" spans="1:71" s="24" customFormat="1" ht="15">
      <c r="A125" s="95"/>
      <c r="B125" s="62"/>
      <c r="C125" s="54"/>
      <c r="D125" s="35" t="s">
        <v>73</v>
      </c>
      <c r="E125" s="41">
        <f t="shared" si="12"/>
        <v>34911.5</v>
      </c>
      <c r="F125" s="41">
        <f t="shared" si="14"/>
        <v>0</v>
      </c>
      <c r="G125" s="49">
        <f aca="true" t="shared" si="20" ref="G125:N125">G65+G77+G89+G101</f>
        <v>34911.5</v>
      </c>
      <c r="H125" s="49">
        <f t="shared" si="20"/>
        <v>0</v>
      </c>
      <c r="I125" s="49">
        <f t="shared" si="20"/>
        <v>0</v>
      </c>
      <c r="J125" s="49">
        <f t="shared" si="20"/>
        <v>0</v>
      </c>
      <c r="K125" s="49">
        <f t="shared" si="20"/>
        <v>0</v>
      </c>
      <c r="L125" s="49">
        <f t="shared" si="20"/>
        <v>0</v>
      </c>
      <c r="M125" s="49">
        <f t="shared" si="20"/>
        <v>0</v>
      </c>
      <c r="N125" s="49">
        <f t="shared" si="20"/>
        <v>0</v>
      </c>
      <c r="O125" s="79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</row>
    <row r="126" spans="1:71" s="24" customFormat="1" ht="15">
      <c r="A126" s="116"/>
      <c r="B126" s="99"/>
      <c r="C126" s="70"/>
      <c r="D126" s="35" t="s">
        <v>74</v>
      </c>
      <c r="E126" s="41">
        <f t="shared" si="12"/>
        <v>34911.5</v>
      </c>
      <c r="F126" s="41">
        <f t="shared" si="14"/>
        <v>0</v>
      </c>
      <c r="G126" s="49">
        <f aca="true" t="shared" si="21" ref="G126:N126">G66+G78+G90+G102</f>
        <v>34911.5</v>
      </c>
      <c r="H126" s="49">
        <f t="shared" si="21"/>
        <v>0</v>
      </c>
      <c r="I126" s="49">
        <f t="shared" si="21"/>
        <v>0</v>
      </c>
      <c r="J126" s="49">
        <f t="shared" si="21"/>
        <v>0</v>
      </c>
      <c r="K126" s="49">
        <f t="shared" si="21"/>
        <v>0</v>
      </c>
      <c r="L126" s="49">
        <f t="shared" si="21"/>
        <v>0</v>
      </c>
      <c r="M126" s="49">
        <f t="shared" si="21"/>
        <v>0</v>
      </c>
      <c r="N126" s="49">
        <f t="shared" si="21"/>
        <v>0</v>
      </c>
      <c r="O126" s="117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15" ht="20.25" customHeight="1">
      <c r="A127" s="55" t="s">
        <v>21</v>
      </c>
      <c r="B127" s="88" t="s">
        <v>25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90"/>
    </row>
    <row r="128" spans="2:72" s="8" customFormat="1" ht="12.75">
      <c r="B128" s="94" t="s">
        <v>77</v>
      </c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3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11"/>
    </row>
    <row r="129" spans="1:72" s="8" customFormat="1" ht="12.75" hidden="1">
      <c r="A129" s="109" t="s">
        <v>17</v>
      </c>
      <c r="B129" s="106" t="s">
        <v>44</v>
      </c>
      <c r="C129" s="56"/>
      <c r="D129" s="61" t="s">
        <v>20</v>
      </c>
      <c r="E129" s="36">
        <f>SUM(E130:E140)</f>
        <v>2644453.9500000007</v>
      </c>
      <c r="F129" s="36">
        <f aca="true" t="shared" si="22" ref="F129:N129">SUM(F130:F140)</f>
        <v>608107.7</v>
      </c>
      <c r="G129" s="36">
        <f t="shared" si="22"/>
        <v>2317878.5500000003</v>
      </c>
      <c r="H129" s="36">
        <f t="shared" si="22"/>
        <v>608107.7</v>
      </c>
      <c r="I129" s="36">
        <f t="shared" si="22"/>
        <v>175200</v>
      </c>
      <c r="J129" s="36">
        <f t="shared" si="22"/>
        <v>0</v>
      </c>
      <c r="K129" s="36">
        <f t="shared" si="22"/>
        <v>92975.4</v>
      </c>
      <c r="L129" s="36">
        <f t="shared" si="22"/>
        <v>0</v>
      </c>
      <c r="M129" s="36">
        <f t="shared" si="22"/>
        <v>58400</v>
      </c>
      <c r="N129" s="36">
        <f t="shared" si="22"/>
        <v>0</v>
      </c>
      <c r="O129" s="96" t="s">
        <v>54</v>
      </c>
      <c r="P129" s="1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11"/>
    </row>
    <row r="130" spans="1:72" s="8" customFormat="1" ht="12.75" hidden="1">
      <c r="A130" s="110"/>
      <c r="B130" s="107"/>
      <c r="C130" s="31"/>
      <c r="D130" s="64" t="s">
        <v>7</v>
      </c>
      <c r="E130" s="37">
        <v>73011.20000000001</v>
      </c>
      <c r="F130" s="37">
        <v>73011.20000000001</v>
      </c>
      <c r="G130" s="37">
        <v>73011.20000000001</v>
      </c>
      <c r="H130" s="37">
        <v>73011.20000000001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97"/>
      <c r="P130" s="1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11"/>
    </row>
    <row r="131" spans="1:72" s="8" customFormat="1" ht="25.5" hidden="1">
      <c r="A131" s="110"/>
      <c r="B131" s="107"/>
      <c r="C131" s="31" t="s">
        <v>63</v>
      </c>
      <c r="D131" s="64" t="s">
        <v>8</v>
      </c>
      <c r="E131" s="37">
        <v>162701.40000000002</v>
      </c>
      <c r="F131" s="37">
        <v>162701.40000000002</v>
      </c>
      <c r="G131" s="37">
        <v>162701.40000000002</v>
      </c>
      <c r="H131" s="37">
        <v>162701.40000000002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97"/>
      <c r="P131" s="1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11"/>
    </row>
    <row r="132" spans="1:72" s="8" customFormat="1" ht="12.75" hidden="1">
      <c r="A132" s="110"/>
      <c r="B132" s="107"/>
      <c r="C132" s="31"/>
      <c r="D132" s="64" t="s">
        <v>9</v>
      </c>
      <c r="E132" s="37">
        <v>170455.3</v>
      </c>
      <c r="F132" s="37">
        <v>170455.3</v>
      </c>
      <c r="G132" s="37">
        <v>170455.3</v>
      </c>
      <c r="H132" s="37">
        <v>170455.3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97"/>
      <c r="P132" s="1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11"/>
    </row>
    <row r="133" spans="1:72" s="8" customFormat="1" ht="12.75" hidden="1">
      <c r="A133" s="110"/>
      <c r="B133" s="107"/>
      <c r="C133" s="31"/>
      <c r="D133" s="64" t="s">
        <v>10</v>
      </c>
      <c r="E133" s="37">
        <v>112675.3</v>
      </c>
      <c r="F133" s="37">
        <v>112675.29999999999</v>
      </c>
      <c r="G133" s="37">
        <v>112675.3</v>
      </c>
      <c r="H133" s="37">
        <v>112675.29999999999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97"/>
      <c r="P133" s="1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110"/>
      <c r="B134" s="107"/>
      <c r="C134" s="31"/>
      <c r="D134" s="64" t="s">
        <v>11</v>
      </c>
      <c r="E134" s="37">
        <v>218964.9</v>
      </c>
      <c r="F134" s="37">
        <v>64264.5</v>
      </c>
      <c r="G134" s="37">
        <v>218964.9</v>
      </c>
      <c r="H134" s="37">
        <v>64264.5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97"/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16" s="9" customFormat="1" ht="12.75" hidden="1">
      <c r="A135" s="110"/>
      <c r="B135" s="107"/>
      <c r="C135" s="31"/>
      <c r="D135" s="64" t="s">
        <v>69</v>
      </c>
      <c r="E135" s="37">
        <v>159099</v>
      </c>
      <c r="F135" s="37">
        <v>25000</v>
      </c>
      <c r="G135" s="37">
        <v>139878.7</v>
      </c>
      <c r="H135" s="37">
        <v>25000</v>
      </c>
      <c r="I135" s="37">
        <v>0</v>
      </c>
      <c r="J135" s="37">
        <v>0</v>
      </c>
      <c r="K135" s="37">
        <v>19220.3</v>
      </c>
      <c r="L135" s="37">
        <v>0</v>
      </c>
      <c r="M135" s="37">
        <v>0</v>
      </c>
      <c r="N135" s="37">
        <v>0</v>
      </c>
      <c r="O135" s="97"/>
      <c r="P135" s="1"/>
    </row>
    <row r="136" spans="1:16" s="9" customFormat="1" ht="12.75" hidden="1">
      <c r="A136" s="110"/>
      <c r="B136" s="107"/>
      <c r="C136" s="31"/>
      <c r="D136" s="64" t="s">
        <v>70</v>
      </c>
      <c r="E136" s="37">
        <v>168819.1</v>
      </c>
      <c r="F136" s="37">
        <v>0</v>
      </c>
      <c r="G136" s="37">
        <v>154498.5</v>
      </c>
      <c r="H136" s="37">
        <v>0</v>
      </c>
      <c r="I136" s="37">
        <v>0</v>
      </c>
      <c r="J136" s="37">
        <v>0</v>
      </c>
      <c r="K136" s="37">
        <v>14320.6</v>
      </c>
      <c r="L136" s="37">
        <v>0</v>
      </c>
      <c r="M136" s="37">
        <v>0</v>
      </c>
      <c r="N136" s="37">
        <v>0</v>
      </c>
      <c r="O136" s="97"/>
      <c r="P136" s="1"/>
    </row>
    <row r="137" spans="1:16" s="9" customFormat="1" ht="12.75" hidden="1">
      <c r="A137" s="110"/>
      <c r="B137" s="107"/>
      <c r="C137" s="31"/>
      <c r="D137" s="64" t="s">
        <v>71</v>
      </c>
      <c r="E137" s="37">
        <v>1054615.9500000002</v>
      </c>
      <c r="F137" s="37">
        <v>0</v>
      </c>
      <c r="G137" s="37">
        <v>908645.15</v>
      </c>
      <c r="H137" s="37">
        <v>0</v>
      </c>
      <c r="I137" s="37">
        <v>87600</v>
      </c>
      <c r="J137" s="37">
        <v>0</v>
      </c>
      <c r="K137" s="37">
        <v>29170.8</v>
      </c>
      <c r="L137" s="37">
        <v>0</v>
      </c>
      <c r="M137" s="37">
        <v>29200</v>
      </c>
      <c r="N137" s="37">
        <v>0</v>
      </c>
      <c r="O137" s="97"/>
      <c r="P137" s="1"/>
    </row>
    <row r="138" spans="1:16" s="9" customFormat="1" ht="12.75" hidden="1">
      <c r="A138" s="110"/>
      <c r="B138" s="107"/>
      <c r="C138" s="31"/>
      <c r="D138" s="64" t="s">
        <v>72</v>
      </c>
      <c r="E138" s="37">
        <v>280765.60000000003</v>
      </c>
      <c r="F138" s="37">
        <v>0</v>
      </c>
      <c r="G138" s="37">
        <v>133701.90000000002</v>
      </c>
      <c r="H138" s="37">
        <v>0</v>
      </c>
      <c r="I138" s="37">
        <v>87600</v>
      </c>
      <c r="J138" s="37">
        <v>0</v>
      </c>
      <c r="K138" s="37">
        <v>30263.7</v>
      </c>
      <c r="L138" s="37">
        <v>0</v>
      </c>
      <c r="M138" s="37">
        <v>29200</v>
      </c>
      <c r="N138" s="37">
        <v>0</v>
      </c>
      <c r="O138" s="97"/>
      <c r="P138" s="1"/>
    </row>
    <row r="139" spans="1:16" s="9" customFormat="1" ht="12.75" hidden="1">
      <c r="A139" s="110"/>
      <c r="B139" s="107"/>
      <c r="C139" s="31"/>
      <c r="D139" s="64" t="s">
        <v>73</v>
      </c>
      <c r="E139" s="37">
        <v>199281.6</v>
      </c>
      <c r="F139" s="37">
        <v>0</v>
      </c>
      <c r="G139" s="37">
        <v>199281.6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97"/>
      <c r="P139" s="1"/>
    </row>
    <row r="140" spans="1:16" s="9" customFormat="1" ht="12.75" hidden="1">
      <c r="A140" s="111"/>
      <c r="B140" s="108"/>
      <c r="C140" s="31"/>
      <c r="D140" s="64" t="s">
        <v>74</v>
      </c>
      <c r="E140" s="37">
        <v>44064.6</v>
      </c>
      <c r="F140" s="37">
        <v>0</v>
      </c>
      <c r="G140" s="37">
        <v>44064.6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98"/>
      <c r="P140" s="1"/>
    </row>
    <row r="141" spans="1:16" s="9" customFormat="1" ht="20.25" customHeight="1" hidden="1">
      <c r="A141" s="109" t="s">
        <v>28</v>
      </c>
      <c r="B141" s="106" t="s">
        <v>45</v>
      </c>
      <c r="C141" s="56"/>
      <c r="D141" s="65" t="s">
        <v>20</v>
      </c>
      <c r="E141" s="36">
        <f>SUM(E142:E152)</f>
        <v>662622.53</v>
      </c>
      <c r="F141" s="36">
        <f aca="true" t="shared" si="23" ref="F141:N141">SUM(F142:F152)</f>
        <v>226490.6</v>
      </c>
      <c r="G141" s="36">
        <f t="shared" si="23"/>
        <v>662430.13</v>
      </c>
      <c r="H141" s="36">
        <f t="shared" si="23"/>
        <v>226490.6</v>
      </c>
      <c r="I141" s="36">
        <f t="shared" si="23"/>
        <v>0</v>
      </c>
      <c r="J141" s="36">
        <f t="shared" si="23"/>
        <v>0</v>
      </c>
      <c r="K141" s="36">
        <f t="shared" si="23"/>
        <v>192.4</v>
      </c>
      <c r="L141" s="36">
        <f t="shared" si="23"/>
        <v>0</v>
      </c>
      <c r="M141" s="36">
        <f t="shared" si="23"/>
        <v>0</v>
      </c>
      <c r="N141" s="36">
        <f t="shared" si="23"/>
        <v>0</v>
      </c>
      <c r="O141" s="96" t="s">
        <v>55</v>
      </c>
      <c r="P141" s="1"/>
    </row>
    <row r="142" spans="1:16" s="9" customFormat="1" ht="18.75" customHeight="1" hidden="1">
      <c r="A142" s="110"/>
      <c r="B142" s="107"/>
      <c r="C142" s="31"/>
      <c r="D142" s="52" t="s">
        <v>7</v>
      </c>
      <c r="E142" s="37">
        <v>13984.1</v>
      </c>
      <c r="F142" s="37">
        <v>13984.1</v>
      </c>
      <c r="G142" s="38">
        <v>13984.1</v>
      </c>
      <c r="H142" s="38">
        <v>13984.1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97"/>
      <c r="P142" s="1"/>
    </row>
    <row r="143" spans="1:16" s="9" customFormat="1" ht="25.5" hidden="1">
      <c r="A143" s="110"/>
      <c r="B143" s="107"/>
      <c r="C143" s="31" t="s">
        <v>64</v>
      </c>
      <c r="D143" s="52" t="s">
        <v>8</v>
      </c>
      <c r="E143" s="37">
        <v>74641.3</v>
      </c>
      <c r="F143" s="37">
        <v>74641.3</v>
      </c>
      <c r="G143" s="38">
        <v>74641.3</v>
      </c>
      <c r="H143" s="38">
        <v>74641.3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97"/>
      <c r="P143" s="1"/>
    </row>
    <row r="144" spans="1:16" s="9" customFormat="1" ht="21" customHeight="1" hidden="1">
      <c r="A144" s="110"/>
      <c r="B144" s="107"/>
      <c r="C144" s="31"/>
      <c r="D144" s="52" t="s">
        <v>9</v>
      </c>
      <c r="E144" s="37">
        <v>37865.2</v>
      </c>
      <c r="F144" s="37">
        <v>37865.2</v>
      </c>
      <c r="G144" s="38">
        <v>37865.2</v>
      </c>
      <c r="H144" s="38">
        <v>37865.2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97"/>
      <c r="P144" s="1"/>
    </row>
    <row r="145" spans="1:16" s="9" customFormat="1" ht="18" customHeight="1" hidden="1">
      <c r="A145" s="110"/>
      <c r="B145" s="107"/>
      <c r="C145" s="31"/>
      <c r="D145" s="52" t="s">
        <v>10</v>
      </c>
      <c r="E145" s="37">
        <v>100000</v>
      </c>
      <c r="F145" s="37">
        <v>100000</v>
      </c>
      <c r="G145" s="38">
        <v>100000</v>
      </c>
      <c r="H145" s="38">
        <v>100000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97"/>
      <c r="P145" s="1"/>
    </row>
    <row r="146" spans="1:16" s="9" customFormat="1" ht="17.25" customHeight="1" hidden="1">
      <c r="A146" s="110"/>
      <c r="B146" s="107"/>
      <c r="C146" s="31"/>
      <c r="D146" s="52" t="s">
        <v>11</v>
      </c>
      <c r="E146" s="37">
        <v>41800.100000000006</v>
      </c>
      <c r="F146" s="37">
        <v>0</v>
      </c>
      <c r="G146" s="38">
        <v>41800.100000000006</v>
      </c>
      <c r="H146" s="38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97"/>
      <c r="P146" s="1"/>
    </row>
    <row r="147" spans="1:16" s="9" customFormat="1" ht="17.25" customHeight="1" hidden="1">
      <c r="A147" s="110"/>
      <c r="B147" s="107"/>
      <c r="C147" s="31"/>
      <c r="D147" s="52" t="s">
        <v>69</v>
      </c>
      <c r="E147" s="37">
        <v>29851.93</v>
      </c>
      <c r="F147" s="37">
        <v>0</v>
      </c>
      <c r="G147" s="38">
        <v>29851.93</v>
      </c>
      <c r="H147" s="38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97"/>
      <c r="P147" s="1"/>
    </row>
    <row r="148" spans="1:16" s="9" customFormat="1" ht="17.25" customHeight="1" hidden="1">
      <c r="A148" s="110"/>
      <c r="B148" s="107"/>
      <c r="C148" s="31"/>
      <c r="D148" s="52" t="s">
        <v>70</v>
      </c>
      <c r="E148" s="37">
        <v>83600.29999999999</v>
      </c>
      <c r="F148" s="37">
        <v>0</v>
      </c>
      <c r="G148" s="38">
        <v>83407.9</v>
      </c>
      <c r="H148" s="38">
        <v>0</v>
      </c>
      <c r="I148" s="37">
        <v>0</v>
      </c>
      <c r="J148" s="37">
        <v>0</v>
      </c>
      <c r="K148" s="37">
        <v>192.4</v>
      </c>
      <c r="L148" s="37">
        <v>0</v>
      </c>
      <c r="M148" s="37">
        <v>0</v>
      </c>
      <c r="N148" s="37">
        <v>0</v>
      </c>
      <c r="O148" s="97"/>
      <c r="P148" s="1"/>
    </row>
    <row r="149" spans="1:16" s="9" customFormat="1" ht="17.25" customHeight="1" hidden="1">
      <c r="A149" s="110"/>
      <c r="B149" s="107"/>
      <c r="C149" s="31"/>
      <c r="D149" s="52" t="s">
        <v>71</v>
      </c>
      <c r="E149" s="37">
        <v>280879.6</v>
      </c>
      <c r="F149" s="37">
        <v>0</v>
      </c>
      <c r="G149" s="38">
        <v>280879.6</v>
      </c>
      <c r="H149" s="38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97"/>
      <c r="P149" s="1"/>
    </row>
    <row r="150" spans="1:16" s="9" customFormat="1" ht="17.25" customHeight="1" hidden="1">
      <c r="A150" s="110"/>
      <c r="B150" s="107"/>
      <c r="C150" s="31"/>
      <c r="D150" s="52" t="s">
        <v>72</v>
      </c>
      <c r="E150" s="37">
        <v>0</v>
      </c>
      <c r="F150" s="37">
        <v>0</v>
      </c>
      <c r="G150" s="38">
        <v>0</v>
      </c>
      <c r="H150" s="38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97"/>
      <c r="P150" s="1"/>
    </row>
    <row r="151" spans="1:16" s="9" customFormat="1" ht="17.25" customHeight="1" hidden="1">
      <c r="A151" s="110"/>
      <c r="B151" s="107"/>
      <c r="C151" s="31"/>
      <c r="D151" s="52" t="s">
        <v>73</v>
      </c>
      <c r="E151" s="37">
        <v>0</v>
      </c>
      <c r="F151" s="37">
        <v>0</v>
      </c>
      <c r="G151" s="38">
        <v>0</v>
      </c>
      <c r="H151" s="38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97"/>
      <c r="P151" s="1"/>
    </row>
    <row r="152" spans="1:16" s="9" customFormat="1" ht="17.25" customHeight="1" hidden="1">
      <c r="A152" s="111"/>
      <c r="B152" s="108"/>
      <c r="C152" s="73"/>
      <c r="D152" s="52" t="s">
        <v>74</v>
      </c>
      <c r="E152" s="37">
        <v>0</v>
      </c>
      <c r="F152" s="37">
        <v>0</v>
      </c>
      <c r="G152" s="38">
        <v>0</v>
      </c>
      <c r="H152" s="38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98"/>
      <c r="P152" s="1"/>
    </row>
    <row r="153" spans="1:15" s="9" customFormat="1" ht="12.75" customHeight="1" hidden="1">
      <c r="A153" s="109" t="s">
        <v>29</v>
      </c>
      <c r="B153" s="106" t="s">
        <v>46</v>
      </c>
      <c r="C153" s="31"/>
      <c r="D153" s="6" t="s">
        <v>20</v>
      </c>
      <c r="E153" s="36">
        <f>SUM(E154:E164)</f>
        <v>30767.2</v>
      </c>
      <c r="F153" s="36">
        <f aca="true" t="shared" si="24" ref="F153:N153">SUM(F154:F164)</f>
        <v>10620.2</v>
      </c>
      <c r="G153" s="36">
        <f t="shared" si="24"/>
        <v>30289.800000000003</v>
      </c>
      <c r="H153" s="36">
        <f t="shared" si="24"/>
        <v>10620.2</v>
      </c>
      <c r="I153" s="36">
        <f t="shared" si="24"/>
        <v>0</v>
      </c>
      <c r="J153" s="36">
        <f t="shared" si="24"/>
        <v>0</v>
      </c>
      <c r="K153" s="36">
        <f t="shared" si="24"/>
        <v>477.4</v>
      </c>
      <c r="L153" s="36">
        <f t="shared" si="24"/>
        <v>0</v>
      </c>
      <c r="M153" s="36">
        <f t="shared" si="24"/>
        <v>0</v>
      </c>
      <c r="N153" s="36">
        <f t="shared" si="24"/>
        <v>0</v>
      </c>
      <c r="O153" s="96" t="s">
        <v>33</v>
      </c>
    </row>
    <row r="154" spans="1:15" s="9" customFormat="1" ht="12.75" hidden="1">
      <c r="A154" s="110"/>
      <c r="B154" s="107"/>
      <c r="C154" s="31"/>
      <c r="D154" s="5" t="s">
        <v>7</v>
      </c>
      <c r="E154" s="76">
        <v>10620.2</v>
      </c>
      <c r="F154" s="76">
        <v>10620.2</v>
      </c>
      <c r="G154" s="75">
        <v>10620.2</v>
      </c>
      <c r="H154" s="75">
        <v>10620.2</v>
      </c>
      <c r="I154" s="75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97"/>
    </row>
    <row r="155" spans="1:15" s="9" customFormat="1" ht="12.75" hidden="1">
      <c r="A155" s="110"/>
      <c r="B155" s="107"/>
      <c r="C155" s="31"/>
      <c r="D155" s="5" t="s">
        <v>8</v>
      </c>
      <c r="E155" s="76">
        <v>0</v>
      </c>
      <c r="F155" s="76">
        <v>0</v>
      </c>
      <c r="G155" s="75">
        <v>0</v>
      </c>
      <c r="H155" s="75">
        <v>0</v>
      </c>
      <c r="I155" s="75">
        <v>0</v>
      </c>
      <c r="J155" s="75">
        <v>0</v>
      </c>
      <c r="K155" s="75">
        <v>0</v>
      </c>
      <c r="L155" s="75">
        <v>0</v>
      </c>
      <c r="M155" s="75">
        <v>0</v>
      </c>
      <c r="N155" s="75">
        <v>0</v>
      </c>
      <c r="O155" s="97"/>
    </row>
    <row r="156" spans="1:15" s="9" customFormat="1" ht="12.75" hidden="1">
      <c r="A156" s="110"/>
      <c r="B156" s="107"/>
      <c r="C156" s="31"/>
      <c r="D156" s="5" t="s">
        <v>9</v>
      </c>
      <c r="E156" s="76">
        <v>0</v>
      </c>
      <c r="F156" s="76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97"/>
    </row>
    <row r="157" spans="1:15" s="9" customFormat="1" ht="12.75" hidden="1">
      <c r="A157" s="110"/>
      <c r="B157" s="107"/>
      <c r="C157" s="31"/>
      <c r="D157" s="5" t="s">
        <v>10</v>
      </c>
      <c r="E157" s="76">
        <v>0</v>
      </c>
      <c r="F157" s="76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97"/>
    </row>
    <row r="158" spans="1:15" s="9" customFormat="1" ht="12.75" hidden="1">
      <c r="A158" s="110"/>
      <c r="B158" s="107"/>
      <c r="C158" s="31"/>
      <c r="D158" s="5" t="s">
        <v>11</v>
      </c>
      <c r="E158" s="76">
        <v>0</v>
      </c>
      <c r="F158" s="76">
        <v>0</v>
      </c>
      <c r="G158" s="75">
        <v>0</v>
      </c>
      <c r="H158" s="75">
        <v>0</v>
      </c>
      <c r="I158" s="75">
        <v>0</v>
      </c>
      <c r="J158" s="75">
        <v>0</v>
      </c>
      <c r="K158" s="75">
        <v>0</v>
      </c>
      <c r="L158" s="75">
        <v>0</v>
      </c>
      <c r="M158" s="75">
        <v>0</v>
      </c>
      <c r="N158" s="75">
        <v>0</v>
      </c>
      <c r="O158" s="97"/>
    </row>
    <row r="159" spans="1:15" s="9" customFormat="1" ht="12.75" hidden="1">
      <c r="A159" s="110"/>
      <c r="B159" s="107"/>
      <c r="C159" s="31"/>
      <c r="D159" s="5" t="s">
        <v>69</v>
      </c>
      <c r="E159" s="76">
        <v>360.5</v>
      </c>
      <c r="F159" s="76">
        <v>0</v>
      </c>
      <c r="G159" s="75">
        <v>3.6</v>
      </c>
      <c r="H159" s="75">
        <v>0</v>
      </c>
      <c r="I159" s="75">
        <v>0</v>
      </c>
      <c r="J159" s="75">
        <v>0</v>
      </c>
      <c r="K159" s="75">
        <v>356.9</v>
      </c>
      <c r="L159" s="75">
        <v>0</v>
      </c>
      <c r="M159" s="75">
        <v>0</v>
      </c>
      <c r="N159" s="75">
        <v>0</v>
      </c>
      <c r="O159" s="97"/>
    </row>
    <row r="160" spans="1:15" s="9" customFormat="1" ht="12.75" hidden="1">
      <c r="A160" s="110"/>
      <c r="B160" s="107"/>
      <c r="C160" s="31"/>
      <c r="D160" s="5" t="s">
        <v>70</v>
      </c>
      <c r="E160" s="75">
        <v>2091.7</v>
      </c>
      <c r="F160" s="75">
        <v>0</v>
      </c>
      <c r="G160" s="75">
        <v>1971.2</v>
      </c>
      <c r="H160" s="75">
        <v>0</v>
      </c>
      <c r="I160" s="75">
        <v>0</v>
      </c>
      <c r="J160" s="75">
        <v>0</v>
      </c>
      <c r="K160" s="75">
        <v>120.5</v>
      </c>
      <c r="L160" s="75">
        <v>0</v>
      </c>
      <c r="M160" s="75">
        <v>0</v>
      </c>
      <c r="N160" s="75">
        <v>0</v>
      </c>
      <c r="O160" s="97"/>
    </row>
    <row r="161" spans="1:15" s="9" customFormat="1" ht="12.75" hidden="1">
      <c r="A161" s="110"/>
      <c r="B161" s="107"/>
      <c r="C161" s="31"/>
      <c r="D161" s="5" t="s">
        <v>71</v>
      </c>
      <c r="E161" s="75">
        <v>17694.8</v>
      </c>
      <c r="F161" s="75">
        <v>0</v>
      </c>
      <c r="G161" s="75">
        <v>17694.8</v>
      </c>
      <c r="H161" s="75">
        <v>0</v>
      </c>
      <c r="I161" s="75">
        <v>0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97"/>
    </row>
    <row r="162" spans="1:15" s="9" customFormat="1" ht="12.75" hidden="1">
      <c r="A162" s="110"/>
      <c r="B162" s="107"/>
      <c r="C162" s="31"/>
      <c r="D162" s="5" t="s">
        <v>72</v>
      </c>
      <c r="E162" s="75">
        <v>0</v>
      </c>
      <c r="F162" s="75">
        <v>0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97"/>
    </row>
    <row r="163" spans="1:15" s="9" customFormat="1" ht="12.75" hidden="1">
      <c r="A163" s="110"/>
      <c r="B163" s="107"/>
      <c r="C163" s="31"/>
      <c r="D163" s="5" t="s">
        <v>73</v>
      </c>
      <c r="E163" s="75">
        <v>0</v>
      </c>
      <c r="F163" s="75">
        <v>0</v>
      </c>
      <c r="G163" s="75">
        <v>0</v>
      </c>
      <c r="H163" s="75">
        <v>0</v>
      </c>
      <c r="I163" s="75">
        <v>0</v>
      </c>
      <c r="J163" s="75">
        <v>0</v>
      </c>
      <c r="K163" s="75">
        <v>0</v>
      </c>
      <c r="L163" s="75">
        <v>0</v>
      </c>
      <c r="M163" s="75">
        <v>0</v>
      </c>
      <c r="N163" s="75">
        <v>0</v>
      </c>
      <c r="O163" s="97"/>
    </row>
    <row r="164" spans="1:15" s="9" customFormat="1" ht="12.75" hidden="1">
      <c r="A164" s="111"/>
      <c r="B164" s="108"/>
      <c r="C164" s="31"/>
      <c r="D164" s="5" t="s">
        <v>74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98"/>
    </row>
    <row r="165" spans="1:71" s="24" customFormat="1" ht="21" customHeight="1">
      <c r="A165" s="63"/>
      <c r="B165" s="80" t="s">
        <v>34</v>
      </c>
      <c r="C165" s="53"/>
      <c r="D165" s="34" t="s">
        <v>20</v>
      </c>
      <c r="E165" s="40">
        <f aca="true" t="shared" si="25" ref="E165:N165">SUM(E166:E176)</f>
        <v>3518068.95</v>
      </c>
      <c r="F165" s="40">
        <f t="shared" si="25"/>
        <v>991163.7999999999</v>
      </c>
      <c r="G165" s="40">
        <f t="shared" si="25"/>
        <v>3012740.45</v>
      </c>
      <c r="H165" s="40">
        <f t="shared" si="25"/>
        <v>991163.7999999999</v>
      </c>
      <c r="I165" s="40">
        <f t="shared" si="25"/>
        <v>175200</v>
      </c>
      <c r="J165" s="40">
        <f t="shared" si="25"/>
        <v>0</v>
      </c>
      <c r="K165" s="40">
        <f t="shared" si="25"/>
        <v>271728.5</v>
      </c>
      <c r="L165" s="40">
        <f t="shared" si="25"/>
        <v>0</v>
      </c>
      <c r="M165" s="40">
        <f t="shared" si="25"/>
        <v>58400</v>
      </c>
      <c r="N165" s="40">
        <f t="shared" si="25"/>
        <v>0</v>
      </c>
      <c r="O165" s="112" t="s">
        <v>84</v>
      </c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</row>
    <row r="166" spans="1:71" s="24" customFormat="1" ht="21" customHeight="1">
      <c r="A166" s="95"/>
      <c r="B166" s="62"/>
      <c r="C166" s="54"/>
      <c r="D166" s="35" t="s">
        <v>7</v>
      </c>
      <c r="E166" s="41">
        <v>97615.50000000001</v>
      </c>
      <c r="F166" s="41">
        <v>97615.50000000001</v>
      </c>
      <c r="G166" s="49">
        <v>97615.50000000001</v>
      </c>
      <c r="H166" s="49">
        <v>97615.50000000001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112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</row>
    <row r="167" spans="1:71" s="24" customFormat="1" ht="21" customHeight="1">
      <c r="A167" s="95"/>
      <c r="B167" s="62"/>
      <c r="C167" s="54"/>
      <c r="D167" s="35" t="s">
        <v>8</v>
      </c>
      <c r="E167" s="41">
        <v>237342.7</v>
      </c>
      <c r="F167" s="41">
        <v>237342.7</v>
      </c>
      <c r="G167" s="49">
        <v>237342.7</v>
      </c>
      <c r="H167" s="49">
        <v>237342.7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112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</row>
    <row r="168" spans="1:71" s="24" customFormat="1" ht="21" customHeight="1">
      <c r="A168" s="95"/>
      <c r="B168" s="62"/>
      <c r="C168" s="54"/>
      <c r="D168" s="35" t="s">
        <v>9</v>
      </c>
      <c r="E168" s="41">
        <v>208320.5</v>
      </c>
      <c r="F168" s="41">
        <v>208320.5</v>
      </c>
      <c r="G168" s="49">
        <v>208320.5</v>
      </c>
      <c r="H168" s="49">
        <v>208320.5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112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</row>
    <row r="169" spans="1:71" s="24" customFormat="1" ht="21" customHeight="1">
      <c r="A169" s="95"/>
      <c r="B169" s="62"/>
      <c r="C169" s="54"/>
      <c r="D169" s="35" t="s">
        <v>10</v>
      </c>
      <c r="E169" s="41">
        <v>199866.5</v>
      </c>
      <c r="F169" s="41">
        <v>199866.5</v>
      </c>
      <c r="G169" s="49">
        <v>199866.5</v>
      </c>
      <c r="H169" s="49">
        <v>199866.5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112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</row>
    <row r="170" spans="1:71" s="24" customFormat="1" ht="21" customHeight="1">
      <c r="A170" s="95"/>
      <c r="B170" s="62"/>
      <c r="C170" s="54"/>
      <c r="D170" s="35" t="s">
        <v>11</v>
      </c>
      <c r="E170" s="41">
        <v>377808.50000000006</v>
      </c>
      <c r="F170" s="41">
        <v>93941.6</v>
      </c>
      <c r="G170" s="49">
        <v>331204.80000000005</v>
      </c>
      <c r="H170" s="49">
        <v>93941.6</v>
      </c>
      <c r="I170" s="49">
        <v>0</v>
      </c>
      <c r="J170" s="49">
        <v>0</v>
      </c>
      <c r="K170" s="49">
        <v>46603.7</v>
      </c>
      <c r="L170" s="49">
        <v>0</v>
      </c>
      <c r="M170" s="49">
        <v>0</v>
      </c>
      <c r="N170" s="49">
        <v>0</v>
      </c>
      <c r="O170" s="112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</row>
    <row r="171" spans="1:71" s="24" customFormat="1" ht="29.25" customHeight="1">
      <c r="A171" s="95"/>
      <c r="B171" s="62"/>
      <c r="C171" s="54"/>
      <c r="D171" s="35" t="s">
        <v>69</v>
      </c>
      <c r="E171" s="41">
        <v>254694.5</v>
      </c>
      <c r="F171" s="41">
        <v>25000</v>
      </c>
      <c r="G171" s="49">
        <v>126592.3</v>
      </c>
      <c r="H171" s="49">
        <v>25000</v>
      </c>
      <c r="I171" s="49">
        <v>0</v>
      </c>
      <c r="J171" s="49">
        <v>0</v>
      </c>
      <c r="K171" s="49">
        <v>128102.20000000001</v>
      </c>
      <c r="L171" s="49">
        <v>0</v>
      </c>
      <c r="M171" s="49">
        <v>0</v>
      </c>
      <c r="N171" s="49">
        <v>0</v>
      </c>
      <c r="O171" s="112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</row>
    <row r="172" spans="1:71" s="24" customFormat="1" ht="21" customHeight="1">
      <c r="A172" s="95"/>
      <c r="B172" s="62"/>
      <c r="C172" s="54"/>
      <c r="D172" s="35" t="s">
        <v>70</v>
      </c>
      <c r="E172" s="41">
        <v>284174.5</v>
      </c>
      <c r="F172" s="41">
        <v>62188.5</v>
      </c>
      <c r="G172" s="49">
        <v>245493.49999999997</v>
      </c>
      <c r="H172" s="49">
        <v>62188.5</v>
      </c>
      <c r="I172" s="49">
        <v>0</v>
      </c>
      <c r="J172" s="49">
        <v>0</v>
      </c>
      <c r="K172" s="49">
        <v>38681</v>
      </c>
      <c r="L172" s="49">
        <v>0</v>
      </c>
      <c r="M172" s="49">
        <v>0</v>
      </c>
      <c r="N172" s="49">
        <v>0</v>
      </c>
      <c r="O172" s="112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</row>
    <row r="173" spans="1:71" s="24" customFormat="1" ht="21" customHeight="1">
      <c r="A173" s="95"/>
      <c r="B173" s="62"/>
      <c r="C173" s="54"/>
      <c r="D173" s="35" t="s">
        <v>71</v>
      </c>
      <c r="E173" s="41">
        <v>1352038.35</v>
      </c>
      <c r="F173" s="41">
        <v>66888.5</v>
      </c>
      <c r="G173" s="49">
        <v>1206067.55</v>
      </c>
      <c r="H173" s="49">
        <v>66888.5</v>
      </c>
      <c r="I173" s="49">
        <v>87600</v>
      </c>
      <c r="J173" s="49">
        <v>0</v>
      </c>
      <c r="K173" s="49">
        <v>29170.8</v>
      </c>
      <c r="L173" s="49">
        <v>0</v>
      </c>
      <c r="M173" s="49">
        <v>29200</v>
      </c>
      <c r="N173" s="49">
        <v>0</v>
      </c>
      <c r="O173" s="112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</row>
    <row r="174" spans="1:71" s="24" customFormat="1" ht="21" customHeight="1">
      <c r="A174" s="95"/>
      <c r="B174" s="62"/>
      <c r="C174" s="54"/>
      <c r="D174" s="35" t="s">
        <v>72</v>
      </c>
      <c r="E174" s="41">
        <v>262861.7</v>
      </c>
      <c r="F174" s="41">
        <v>0</v>
      </c>
      <c r="G174" s="49">
        <v>116890.90000000001</v>
      </c>
      <c r="H174" s="49">
        <v>0</v>
      </c>
      <c r="I174" s="49">
        <v>87600</v>
      </c>
      <c r="J174" s="49">
        <v>0</v>
      </c>
      <c r="K174" s="49">
        <v>29170.8</v>
      </c>
      <c r="L174" s="49">
        <v>0</v>
      </c>
      <c r="M174" s="49">
        <v>29200</v>
      </c>
      <c r="N174" s="49">
        <v>0</v>
      </c>
      <c r="O174" s="112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</row>
    <row r="175" spans="1:71" s="24" customFormat="1" ht="21" customHeight="1">
      <c r="A175" s="95"/>
      <c r="B175" s="62"/>
      <c r="C175" s="54"/>
      <c r="D175" s="35" t="s">
        <v>73</v>
      </c>
      <c r="E175" s="41">
        <v>199281.6</v>
      </c>
      <c r="F175" s="41">
        <v>0</v>
      </c>
      <c r="G175" s="49">
        <v>199281.6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112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</row>
    <row r="176" spans="1:71" s="24" customFormat="1" ht="21" customHeight="1">
      <c r="A176" s="116"/>
      <c r="B176" s="99"/>
      <c r="C176" s="70"/>
      <c r="D176" s="35" t="s">
        <v>74</v>
      </c>
      <c r="E176" s="41">
        <v>44064.6</v>
      </c>
      <c r="F176" s="41">
        <v>0</v>
      </c>
      <c r="G176" s="49">
        <v>44064.6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112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</row>
    <row r="177" spans="1:15" ht="15.75">
      <c r="A177" s="20" t="s">
        <v>22</v>
      </c>
      <c r="B177" s="91" t="s">
        <v>24</v>
      </c>
      <c r="C177" s="89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3"/>
    </row>
    <row r="178" spans="2:72" s="8" customFormat="1" ht="12.75">
      <c r="B178" s="94" t="s">
        <v>78</v>
      </c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3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11"/>
    </row>
    <row r="179" spans="1:15" s="9" customFormat="1" ht="18" customHeight="1" hidden="1">
      <c r="A179" s="109" t="s">
        <v>17</v>
      </c>
      <c r="B179" s="106" t="s">
        <v>53</v>
      </c>
      <c r="C179" s="56"/>
      <c r="D179" s="65" t="s">
        <v>6</v>
      </c>
      <c r="E179" s="36">
        <f>SUM(E180:E190)</f>
        <v>1924071.9</v>
      </c>
      <c r="F179" s="36">
        <f aca="true" t="shared" si="26" ref="F179:N179">SUM(F180:F190)</f>
        <v>210044.2</v>
      </c>
      <c r="G179" s="36">
        <f t="shared" si="26"/>
        <v>97924.29999999999</v>
      </c>
      <c r="H179" s="36">
        <f t="shared" si="26"/>
        <v>38017.1</v>
      </c>
      <c r="I179" s="36">
        <f t="shared" si="26"/>
        <v>0</v>
      </c>
      <c r="J179" s="36">
        <f t="shared" si="26"/>
        <v>0</v>
      </c>
      <c r="K179" s="36">
        <f t="shared" si="26"/>
        <v>653698.1</v>
      </c>
      <c r="L179" s="36">
        <f t="shared" si="26"/>
        <v>172027.1</v>
      </c>
      <c r="M179" s="36">
        <f t="shared" si="26"/>
        <v>1172449.5</v>
      </c>
      <c r="N179" s="36">
        <f t="shared" si="26"/>
        <v>0</v>
      </c>
      <c r="O179" s="96" t="s">
        <v>55</v>
      </c>
    </row>
    <row r="180" spans="1:15" s="9" customFormat="1" ht="24.75" customHeight="1" hidden="1">
      <c r="A180" s="110"/>
      <c r="B180" s="107"/>
      <c r="C180" s="51"/>
      <c r="D180" s="52" t="s">
        <v>7</v>
      </c>
      <c r="E180" s="37">
        <v>114280</v>
      </c>
      <c r="F180" s="37">
        <v>114264.1</v>
      </c>
      <c r="G180" s="38">
        <v>4274.7</v>
      </c>
      <c r="H180" s="38">
        <v>4258.8</v>
      </c>
      <c r="I180" s="38">
        <v>0</v>
      </c>
      <c r="J180" s="38">
        <v>0</v>
      </c>
      <c r="K180" s="38">
        <v>110005.3</v>
      </c>
      <c r="L180" s="38">
        <v>110005.3</v>
      </c>
      <c r="M180" s="38">
        <v>0</v>
      </c>
      <c r="N180" s="38">
        <v>0</v>
      </c>
      <c r="O180" s="97"/>
    </row>
    <row r="181" spans="1:15" s="9" customFormat="1" ht="38.25" hidden="1">
      <c r="A181" s="110"/>
      <c r="B181" s="107"/>
      <c r="C181" s="66" t="s">
        <v>65</v>
      </c>
      <c r="D181" s="52" t="s">
        <v>8</v>
      </c>
      <c r="E181" s="37">
        <v>50480.6</v>
      </c>
      <c r="F181" s="37">
        <v>50480.6</v>
      </c>
      <c r="G181" s="38">
        <v>1230.4</v>
      </c>
      <c r="H181" s="38">
        <v>1230.4</v>
      </c>
      <c r="I181" s="38">
        <v>0</v>
      </c>
      <c r="J181" s="38">
        <v>0</v>
      </c>
      <c r="K181" s="38">
        <v>49250.2</v>
      </c>
      <c r="L181" s="38">
        <v>49250.2</v>
      </c>
      <c r="M181" s="38">
        <v>0</v>
      </c>
      <c r="N181" s="38">
        <v>0</v>
      </c>
      <c r="O181" s="97"/>
    </row>
    <row r="182" spans="1:15" s="9" customFormat="1" ht="15" hidden="1">
      <c r="A182" s="110"/>
      <c r="B182" s="107"/>
      <c r="C182" s="51"/>
      <c r="D182" s="52" t="s">
        <v>9</v>
      </c>
      <c r="E182" s="37">
        <v>14079.4</v>
      </c>
      <c r="F182" s="37">
        <v>14079.4</v>
      </c>
      <c r="G182" s="38">
        <v>1307.8</v>
      </c>
      <c r="H182" s="38">
        <v>1307.8</v>
      </c>
      <c r="I182" s="38">
        <v>0</v>
      </c>
      <c r="J182" s="38">
        <v>0</v>
      </c>
      <c r="K182" s="38">
        <v>12771.6</v>
      </c>
      <c r="L182" s="38">
        <v>12771.6</v>
      </c>
      <c r="M182" s="38">
        <v>0</v>
      </c>
      <c r="N182" s="38">
        <v>0</v>
      </c>
      <c r="O182" s="97"/>
    </row>
    <row r="183" spans="1:15" s="9" customFormat="1" ht="15" hidden="1">
      <c r="A183" s="110"/>
      <c r="B183" s="107"/>
      <c r="C183" s="51"/>
      <c r="D183" s="52" t="s">
        <v>10</v>
      </c>
      <c r="E183" s="37">
        <v>124880.6</v>
      </c>
      <c r="F183" s="37">
        <v>31220.1</v>
      </c>
      <c r="G183" s="38">
        <v>31220.1</v>
      </c>
      <c r="H183" s="38">
        <v>31220.1</v>
      </c>
      <c r="I183" s="38">
        <v>0</v>
      </c>
      <c r="J183" s="38">
        <v>0</v>
      </c>
      <c r="K183" s="38">
        <v>93660.5</v>
      </c>
      <c r="L183" s="38">
        <v>0</v>
      </c>
      <c r="M183" s="38">
        <v>0</v>
      </c>
      <c r="N183" s="38">
        <v>0</v>
      </c>
      <c r="O183" s="97"/>
    </row>
    <row r="184" spans="1:15" s="9" customFormat="1" ht="15" hidden="1">
      <c r="A184" s="110"/>
      <c r="B184" s="107"/>
      <c r="C184" s="51"/>
      <c r="D184" s="52" t="s">
        <v>11</v>
      </c>
      <c r="E184" s="37">
        <v>390751</v>
      </c>
      <c r="F184" s="37">
        <v>0</v>
      </c>
      <c r="G184" s="37">
        <v>52487.4</v>
      </c>
      <c r="H184" s="37">
        <v>0</v>
      </c>
      <c r="I184" s="37">
        <v>0</v>
      </c>
      <c r="J184" s="37">
        <v>0</v>
      </c>
      <c r="K184" s="37">
        <v>217350.1</v>
      </c>
      <c r="L184" s="37">
        <v>0</v>
      </c>
      <c r="M184" s="37">
        <v>120913.5</v>
      </c>
      <c r="N184" s="37">
        <v>0</v>
      </c>
      <c r="O184" s="97"/>
    </row>
    <row r="185" spans="1:15" s="9" customFormat="1" ht="15" hidden="1">
      <c r="A185" s="110"/>
      <c r="B185" s="107"/>
      <c r="C185" s="51"/>
      <c r="D185" s="52" t="s">
        <v>69</v>
      </c>
      <c r="E185" s="37">
        <v>335328.3</v>
      </c>
      <c r="F185" s="37">
        <v>0</v>
      </c>
      <c r="G185" s="37">
        <v>7403.9</v>
      </c>
      <c r="H185" s="37">
        <v>0</v>
      </c>
      <c r="I185" s="37">
        <v>0</v>
      </c>
      <c r="J185" s="37">
        <v>0</v>
      </c>
      <c r="K185" s="37">
        <v>170660.4</v>
      </c>
      <c r="L185" s="37">
        <v>0</v>
      </c>
      <c r="M185" s="37">
        <v>157264</v>
      </c>
      <c r="N185" s="37">
        <v>0</v>
      </c>
      <c r="O185" s="97"/>
    </row>
    <row r="186" spans="1:15" s="9" customFormat="1" ht="15" hidden="1">
      <c r="A186" s="110"/>
      <c r="B186" s="107"/>
      <c r="C186" s="51"/>
      <c r="D186" s="52" t="s">
        <v>70</v>
      </c>
      <c r="E186" s="37">
        <v>161492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161492</v>
      </c>
      <c r="N186" s="37">
        <v>0</v>
      </c>
      <c r="O186" s="97"/>
    </row>
    <row r="187" spans="1:15" s="9" customFormat="1" ht="15" hidden="1">
      <c r="A187" s="110"/>
      <c r="B187" s="107"/>
      <c r="C187" s="51"/>
      <c r="D187" s="52" t="s">
        <v>71</v>
      </c>
      <c r="E187" s="37">
        <v>172925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172925</v>
      </c>
      <c r="N187" s="37">
        <v>0</v>
      </c>
      <c r="O187" s="97"/>
    </row>
    <row r="188" spans="1:15" s="9" customFormat="1" ht="15" hidden="1">
      <c r="A188" s="110"/>
      <c r="B188" s="107"/>
      <c r="C188" s="51"/>
      <c r="D188" s="52" t="s">
        <v>72</v>
      </c>
      <c r="E188" s="37">
        <v>206635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206635</v>
      </c>
      <c r="N188" s="37">
        <v>0</v>
      </c>
      <c r="O188" s="97"/>
    </row>
    <row r="189" spans="1:15" s="9" customFormat="1" ht="15" hidden="1">
      <c r="A189" s="110"/>
      <c r="B189" s="107"/>
      <c r="C189" s="51"/>
      <c r="D189" s="52" t="s">
        <v>73</v>
      </c>
      <c r="E189" s="37">
        <v>175614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175614</v>
      </c>
      <c r="N189" s="37">
        <v>0</v>
      </c>
      <c r="O189" s="97"/>
    </row>
    <row r="190" spans="1:15" s="9" customFormat="1" ht="15" hidden="1">
      <c r="A190" s="111"/>
      <c r="B190" s="108"/>
      <c r="C190" s="51"/>
      <c r="D190" s="52" t="s">
        <v>74</v>
      </c>
      <c r="E190" s="37">
        <v>177606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177606</v>
      </c>
      <c r="N190" s="37">
        <v>0</v>
      </c>
      <c r="O190" s="98"/>
    </row>
    <row r="191" spans="1:71" s="24" customFormat="1" ht="15">
      <c r="A191" s="114"/>
      <c r="B191" s="113" t="s">
        <v>35</v>
      </c>
      <c r="C191" s="80"/>
      <c r="D191" s="59" t="s">
        <v>6</v>
      </c>
      <c r="E191" s="40">
        <f>SUM(E192:E202)</f>
        <v>1920400.8</v>
      </c>
      <c r="F191" s="40">
        <f aca="true" t="shared" si="27" ref="F191:N191">SUM(F192:F202)</f>
        <v>298365.7</v>
      </c>
      <c r="G191" s="40">
        <f t="shared" si="27"/>
        <v>96121.4</v>
      </c>
      <c r="H191" s="40">
        <f t="shared" si="27"/>
        <v>13259.7</v>
      </c>
      <c r="I191" s="40">
        <f t="shared" si="27"/>
        <v>0</v>
      </c>
      <c r="J191" s="40">
        <f t="shared" si="27"/>
        <v>0</v>
      </c>
      <c r="K191" s="40">
        <f t="shared" si="27"/>
        <v>652945</v>
      </c>
      <c r="L191" s="40">
        <f t="shared" si="27"/>
        <v>192691.6</v>
      </c>
      <c r="M191" s="40">
        <f t="shared" si="27"/>
        <v>1171334.4</v>
      </c>
      <c r="N191" s="40">
        <f t="shared" si="27"/>
        <v>92414.4</v>
      </c>
      <c r="O191" s="112" t="s">
        <v>83</v>
      </c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</row>
    <row r="192" spans="1:71" s="24" customFormat="1" ht="15">
      <c r="A192" s="114"/>
      <c r="B192" s="113"/>
      <c r="C192" s="62"/>
      <c r="D192" s="25" t="s">
        <v>7</v>
      </c>
      <c r="E192" s="41">
        <v>114280</v>
      </c>
      <c r="F192" s="41">
        <v>114264.1</v>
      </c>
      <c r="G192" s="41">
        <v>4274.7</v>
      </c>
      <c r="H192" s="41">
        <v>4258.8</v>
      </c>
      <c r="I192" s="41">
        <v>0</v>
      </c>
      <c r="J192" s="41">
        <v>0</v>
      </c>
      <c r="K192" s="41">
        <v>110005.3</v>
      </c>
      <c r="L192" s="41">
        <v>110005.3</v>
      </c>
      <c r="M192" s="41">
        <v>0</v>
      </c>
      <c r="N192" s="41">
        <v>0</v>
      </c>
      <c r="O192" s="112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</row>
    <row r="193" spans="1:71" s="24" customFormat="1" ht="15">
      <c r="A193" s="114"/>
      <c r="B193" s="113"/>
      <c r="C193" s="62"/>
      <c r="D193" s="25" t="s">
        <v>8</v>
      </c>
      <c r="E193" s="41">
        <v>50480.6</v>
      </c>
      <c r="F193" s="41">
        <v>50480.6</v>
      </c>
      <c r="G193" s="41">
        <v>1230.4</v>
      </c>
      <c r="H193" s="41">
        <v>1230.4</v>
      </c>
      <c r="I193" s="41">
        <v>0</v>
      </c>
      <c r="J193" s="41">
        <v>0</v>
      </c>
      <c r="K193" s="41">
        <v>49250.2</v>
      </c>
      <c r="L193" s="41">
        <v>49250.2</v>
      </c>
      <c r="M193" s="41">
        <v>0</v>
      </c>
      <c r="N193" s="41">
        <v>0</v>
      </c>
      <c r="O193" s="112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</row>
    <row r="194" spans="1:71" s="24" customFormat="1" ht="15">
      <c r="A194" s="114"/>
      <c r="B194" s="113"/>
      <c r="C194" s="62"/>
      <c r="D194" s="25" t="s">
        <v>9</v>
      </c>
      <c r="E194" s="41">
        <v>14079.4</v>
      </c>
      <c r="F194" s="41">
        <v>14079.4</v>
      </c>
      <c r="G194" s="41">
        <v>1307.8</v>
      </c>
      <c r="H194" s="41">
        <v>1307.8</v>
      </c>
      <c r="I194" s="41">
        <v>0</v>
      </c>
      <c r="J194" s="41">
        <v>0</v>
      </c>
      <c r="K194" s="41">
        <v>12771.6</v>
      </c>
      <c r="L194" s="41">
        <v>12771.6</v>
      </c>
      <c r="M194" s="41">
        <v>0</v>
      </c>
      <c r="N194" s="41">
        <v>0</v>
      </c>
      <c r="O194" s="112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</row>
    <row r="195" spans="1:71" s="24" customFormat="1" ht="15">
      <c r="A195" s="114"/>
      <c r="B195" s="113"/>
      <c r="C195" s="62"/>
      <c r="D195" s="25" t="s">
        <v>10</v>
      </c>
      <c r="E195" s="41">
        <v>86856.7</v>
      </c>
      <c r="F195" s="41">
        <v>86856.7</v>
      </c>
      <c r="G195" s="41">
        <v>6462.7</v>
      </c>
      <c r="H195" s="41">
        <v>6462.7</v>
      </c>
      <c r="I195" s="41">
        <v>0</v>
      </c>
      <c r="J195" s="41">
        <v>0</v>
      </c>
      <c r="K195" s="41">
        <v>20664.5</v>
      </c>
      <c r="L195" s="41">
        <v>20664.5</v>
      </c>
      <c r="M195" s="41">
        <v>59729.5</v>
      </c>
      <c r="N195" s="41">
        <v>59729.5</v>
      </c>
      <c r="O195" s="112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</row>
    <row r="196" spans="1:71" s="24" customFormat="1" ht="15">
      <c r="A196" s="114"/>
      <c r="B196" s="113"/>
      <c r="C196" s="62"/>
      <c r="D196" s="25" t="s">
        <v>11</v>
      </c>
      <c r="E196" s="41">
        <v>219307.1</v>
      </c>
      <c r="F196" s="41">
        <v>32684.9</v>
      </c>
      <c r="G196" s="41">
        <v>39320.2</v>
      </c>
      <c r="H196" s="41">
        <v>0</v>
      </c>
      <c r="I196" s="41">
        <v>0</v>
      </c>
      <c r="J196" s="41">
        <v>0</v>
      </c>
      <c r="K196" s="41">
        <v>119918</v>
      </c>
      <c r="L196" s="41">
        <v>0</v>
      </c>
      <c r="M196" s="41">
        <v>60068.9</v>
      </c>
      <c r="N196" s="41">
        <v>32684.9</v>
      </c>
      <c r="O196" s="112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</row>
    <row r="197" spans="1:71" s="24" customFormat="1" ht="15">
      <c r="A197" s="114"/>
      <c r="B197" s="113"/>
      <c r="C197" s="62"/>
      <c r="D197" s="25" t="s">
        <v>69</v>
      </c>
      <c r="E197" s="41">
        <v>409568.1</v>
      </c>
      <c r="F197" s="41">
        <v>0</v>
      </c>
      <c r="G197" s="41">
        <v>37504.2</v>
      </c>
      <c r="H197" s="41">
        <v>0</v>
      </c>
      <c r="I197" s="41">
        <v>0</v>
      </c>
      <c r="J197" s="41">
        <v>0</v>
      </c>
      <c r="K197" s="41">
        <v>214799.9</v>
      </c>
      <c r="L197" s="41">
        <v>0</v>
      </c>
      <c r="M197" s="41">
        <v>157264</v>
      </c>
      <c r="N197" s="41">
        <v>0</v>
      </c>
      <c r="O197" s="112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</row>
    <row r="198" spans="1:71" s="24" customFormat="1" ht="15">
      <c r="A198" s="114"/>
      <c r="B198" s="113"/>
      <c r="C198" s="62"/>
      <c r="D198" s="25" t="s">
        <v>70</v>
      </c>
      <c r="E198" s="41">
        <v>293048.9</v>
      </c>
      <c r="F198" s="41">
        <v>0</v>
      </c>
      <c r="G198" s="41">
        <v>6021.4</v>
      </c>
      <c r="H198" s="41">
        <v>0</v>
      </c>
      <c r="I198" s="41">
        <v>0</v>
      </c>
      <c r="J198" s="41">
        <v>0</v>
      </c>
      <c r="K198" s="41">
        <v>125535.5</v>
      </c>
      <c r="L198" s="41">
        <v>0</v>
      </c>
      <c r="M198" s="41">
        <v>161492</v>
      </c>
      <c r="N198" s="41">
        <v>0</v>
      </c>
      <c r="O198" s="112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</row>
    <row r="199" spans="1:71" s="24" customFormat="1" ht="15">
      <c r="A199" s="114"/>
      <c r="B199" s="113"/>
      <c r="C199" s="62"/>
      <c r="D199" s="25" t="s">
        <v>71</v>
      </c>
      <c r="E199" s="41">
        <v>172925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172925</v>
      </c>
      <c r="N199" s="41">
        <v>0</v>
      </c>
      <c r="O199" s="112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</row>
    <row r="200" spans="1:71" s="24" customFormat="1" ht="15">
      <c r="A200" s="114"/>
      <c r="B200" s="113"/>
      <c r="C200" s="62"/>
      <c r="D200" s="25" t="s">
        <v>72</v>
      </c>
      <c r="E200" s="41">
        <v>206635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206635</v>
      </c>
      <c r="N200" s="41">
        <v>0</v>
      </c>
      <c r="O200" s="112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</row>
    <row r="201" spans="1:71" s="24" customFormat="1" ht="15">
      <c r="A201" s="114"/>
      <c r="B201" s="113"/>
      <c r="C201" s="62"/>
      <c r="D201" s="25" t="s">
        <v>73</v>
      </c>
      <c r="E201" s="41">
        <v>175614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175614</v>
      </c>
      <c r="N201" s="41">
        <v>0</v>
      </c>
      <c r="O201" s="112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</row>
    <row r="202" spans="1:71" s="24" customFormat="1" ht="15">
      <c r="A202" s="114"/>
      <c r="B202" s="113"/>
      <c r="C202" s="99"/>
      <c r="D202" s="25" t="s">
        <v>74</v>
      </c>
      <c r="E202" s="41">
        <v>177606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177606</v>
      </c>
      <c r="N202" s="41">
        <v>0</v>
      </c>
      <c r="O202" s="112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</row>
    <row r="203" spans="1:15" ht="21" customHeight="1">
      <c r="A203" s="55" t="s">
        <v>23</v>
      </c>
      <c r="B203" s="88" t="s">
        <v>52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90"/>
    </row>
    <row r="204" spans="2:72" s="8" customFormat="1" ht="12.75">
      <c r="B204" s="94" t="s">
        <v>87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3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11"/>
    </row>
    <row r="205" spans="1:15" s="9" customFormat="1" ht="12.75" customHeight="1" hidden="1">
      <c r="A205" s="109" t="s">
        <v>17</v>
      </c>
      <c r="B205" s="106" t="s">
        <v>47</v>
      </c>
      <c r="C205" s="56"/>
      <c r="D205" s="65" t="s">
        <v>6</v>
      </c>
      <c r="E205" s="36">
        <f>SUM(E206:E216)</f>
        <v>787883.61</v>
      </c>
      <c r="F205" s="36">
        <f aca="true" t="shared" si="28" ref="F205:N205">SUM(F206:F216)</f>
        <v>261115.8</v>
      </c>
      <c r="G205" s="36">
        <f t="shared" si="28"/>
        <v>258449.31</v>
      </c>
      <c r="H205" s="36">
        <f t="shared" si="28"/>
        <v>9030.2</v>
      </c>
      <c r="I205" s="36">
        <f t="shared" si="28"/>
        <v>155734.5</v>
      </c>
      <c r="J205" s="36">
        <f t="shared" si="28"/>
        <v>155734.5</v>
      </c>
      <c r="K205" s="36">
        <f t="shared" si="28"/>
        <v>373699.8</v>
      </c>
      <c r="L205" s="36">
        <f t="shared" si="28"/>
        <v>96351.1</v>
      </c>
      <c r="M205" s="36">
        <f t="shared" si="28"/>
        <v>0</v>
      </c>
      <c r="N205" s="36">
        <f t="shared" si="28"/>
        <v>0</v>
      </c>
      <c r="O205" s="96" t="s">
        <v>33</v>
      </c>
    </row>
    <row r="206" spans="1:15" s="9" customFormat="1" ht="12.75" hidden="1">
      <c r="A206" s="110"/>
      <c r="B206" s="107"/>
      <c r="C206" s="31"/>
      <c r="D206" s="67" t="s">
        <v>7</v>
      </c>
      <c r="E206" s="37">
        <v>201081.1</v>
      </c>
      <c r="F206" s="37">
        <v>201081.1</v>
      </c>
      <c r="G206" s="38">
        <v>1140.1000000000008</v>
      </c>
      <c r="H206" s="38">
        <v>1140.1000000000008</v>
      </c>
      <c r="I206" s="38">
        <v>155734.5</v>
      </c>
      <c r="J206" s="38">
        <v>155734.5</v>
      </c>
      <c r="K206" s="38">
        <v>44206.49999999999</v>
      </c>
      <c r="L206" s="38">
        <v>44206.49999999999</v>
      </c>
      <c r="M206" s="39">
        <v>0</v>
      </c>
      <c r="N206" s="38">
        <v>0</v>
      </c>
      <c r="O206" s="97"/>
    </row>
    <row r="207" spans="1:15" s="9" customFormat="1" ht="25.5" hidden="1">
      <c r="A207" s="110"/>
      <c r="B207" s="107"/>
      <c r="C207" s="31" t="s">
        <v>66</v>
      </c>
      <c r="D207" s="67" t="s">
        <v>8</v>
      </c>
      <c r="E207" s="37">
        <v>34024</v>
      </c>
      <c r="F207" s="37">
        <v>34024</v>
      </c>
      <c r="G207" s="38">
        <v>4364.799999999999</v>
      </c>
      <c r="H207" s="38">
        <v>4364.799999999999</v>
      </c>
      <c r="I207" s="38">
        <v>0</v>
      </c>
      <c r="J207" s="38">
        <v>0</v>
      </c>
      <c r="K207" s="38">
        <v>29659.2</v>
      </c>
      <c r="L207" s="38">
        <v>29659.2</v>
      </c>
      <c r="M207" s="39">
        <v>0</v>
      </c>
      <c r="N207" s="38">
        <v>0</v>
      </c>
      <c r="O207" s="97"/>
    </row>
    <row r="208" spans="1:15" s="9" customFormat="1" ht="12.75" hidden="1">
      <c r="A208" s="110"/>
      <c r="B208" s="107"/>
      <c r="C208" s="31"/>
      <c r="D208" s="67" t="s">
        <v>9</v>
      </c>
      <c r="E208" s="37">
        <v>22930.4</v>
      </c>
      <c r="F208" s="37">
        <v>22930.4</v>
      </c>
      <c r="G208" s="38">
        <v>445</v>
      </c>
      <c r="H208" s="38">
        <v>445</v>
      </c>
      <c r="I208" s="38">
        <v>0</v>
      </c>
      <c r="J208" s="38">
        <v>0</v>
      </c>
      <c r="K208" s="38">
        <v>22485.4</v>
      </c>
      <c r="L208" s="38">
        <v>22485.4</v>
      </c>
      <c r="M208" s="39">
        <v>0</v>
      </c>
      <c r="N208" s="38">
        <v>0</v>
      </c>
      <c r="O208" s="97"/>
    </row>
    <row r="209" spans="1:15" s="9" customFormat="1" ht="12.75" hidden="1">
      <c r="A209" s="110"/>
      <c r="B209" s="107"/>
      <c r="C209" s="31"/>
      <c r="D209" s="67" t="s">
        <v>10</v>
      </c>
      <c r="E209" s="37">
        <v>3080.3</v>
      </c>
      <c r="F209" s="37">
        <v>3080.3</v>
      </c>
      <c r="G209" s="38">
        <v>3080.3</v>
      </c>
      <c r="H209" s="38">
        <v>3080.3</v>
      </c>
      <c r="I209" s="38">
        <v>0</v>
      </c>
      <c r="J209" s="38">
        <v>0</v>
      </c>
      <c r="K209" s="38">
        <v>0</v>
      </c>
      <c r="L209" s="38">
        <v>0</v>
      </c>
      <c r="M209" s="39">
        <v>0</v>
      </c>
      <c r="N209" s="38">
        <v>0</v>
      </c>
      <c r="O209" s="97"/>
    </row>
    <row r="210" spans="1:15" s="9" customFormat="1" ht="12.75" hidden="1">
      <c r="A210" s="110"/>
      <c r="B210" s="107"/>
      <c r="C210" s="31"/>
      <c r="D210" s="67" t="s">
        <v>11</v>
      </c>
      <c r="E210" s="37">
        <v>276592.41000000003</v>
      </c>
      <c r="F210" s="37">
        <v>0</v>
      </c>
      <c r="G210" s="38">
        <v>110318.41</v>
      </c>
      <c r="H210" s="38">
        <v>0</v>
      </c>
      <c r="I210" s="38">
        <v>0</v>
      </c>
      <c r="J210" s="38">
        <v>0</v>
      </c>
      <c r="K210" s="38">
        <v>166274</v>
      </c>
      <c r="L210" s="38">
        <v>0</v>
      </c>
      <c r="M210" s="39">
        <v>0</v>
      </c>
      <c r="N210" s="38">
        <v>0</v>
      </c>
      <c r="O210" s="97"/>
    </row>
    <row r="211" spans="1:15" s="9" customFormat="1" ht="12.75" hidden="1">
      <c r="A211" s="110"/>
      <c r="B211" s="107"/>
      <c r="C211" s="31"/>
      <c r="D211" s="67" t="s">
        <v>69</v>
      </c>
      <c r="E211" s="37">
        <v>250175.40000000002</v>
      </c>
      <c r="F211" s="37">
        <v>0</v>
      </c>
      <c r="G211" s="38">
        <v>139100.7</v>
      </c>
      <c r="H211" s="38">
        <v>0</v>
      </c>
      <c r="I211" s="38">
        <v>0</v>
      </c>
      <c r="J211" s="38">
        <v>0</v>
      </c>
      <c r="K211" s="38">
        <v>111074.70000000001</v>
      </c>
      <c r="L211" s="38">
        <v>0</v>
      </c>
      <c r="M211" s="39">
        <v>0</v>
      </c>
      <c r="N211" s="38">
        <v>0</v>
      </c>
      <c r="O211" s="97"/>
    </row>
    <row r="212" spans="1:15" s="9" customFormat="1" ht="12.75" hidden="1">
      <c r="A212" s="110"/>
      <c r="B212" s="107"/>
      <c r="C212" s="31"/>
      <c r="D212" s="67" t="s">
        <v>70</v>
      </c>
      <c r="E212" s="37">
        <v>0</v>
      </c>
      <c r="F212" s="37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9">
        <v>0</v>
      </c>
      <c r="N212" s="38">
        <v>0</v>
      </c>
      <c r="O212" s="97"/>
    </row>
    <row r="213" spans="1:15" s="9" customFormat="1" ht="12.75" hidden="1">
      <c r="A213" s="110"/>
      <c r="B213" s="107"/>
      <c r="C213" s="31"/>
      <c r="D213" s="67" t="s">
        <v>71</v>
      </c>
      <c r="E213" s="37">
        <v>0</v>
      </c>
      <c r="F213" s="37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9">
        <v>0</v>
      </c>
      <c r="N213" s="38">
        <v>0</v>
      </c>
      <c r="O213" s="97"/>
    </row>
    <row r="214" spans="1:15" s="9" customFormat="1" ht="12.75" hidden="1">
      <c r="A214" s="110"/>
      <c r="B214" s="107"/>
      <c r="C214" s="31"/>
      <c r="D214" s="67" t="s">
        <v>72</v>
      </c>
      <c r="E214" s="37">
        <v>0</v>
      </c>
      <c r="F214" s="37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9">
        <v>0</v>
      </c>
      <c r="N214" s="38">
        <v>0</v>
      </c>
      <c r="O214" s="97"/>
    </row>
    <row r="215" spans="1:15" s="9" customFormat="1" ht="12.75" hidden="1">
      <c r="A215" s="110"/>
      <c r="B215" s="107"/>
      <c r="C215" s="31"/>
      <c r="D215" s="67" t="s">
        <v>73</v>
      </c>
      <c r="E215" s="37">
        <v>0</v>
      </c>
      <c r="F215" s="37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9">
        <v>0</v>
      </c>
      <c r="N215" s="38">
        <v>0</v>
      </c>
      <c r="O215" s="97"/>
    </row>
    <row r="216" spans="1:15" s="9" customFormat="1" ht="12.75" hidden="1">
      <c r="A216" s="111"/>
      <c r="B216" s="108"/>
      <c r="C216" s="73"/>
      <c r="D216" s="67" t="s">
        <v>74</v>
      </c>
      <c r="E216" s="37">
        <v>0</v>
      </c>
      <c r="F216" s="37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9">
        <v>0</v>
      </c>
      <c r="N216" s="38">
        <v>0</v>
      </c>
      <c r="O216" s="98"/>
    </row>
    <row r="217" spans="1:15" s="9" customFormat="1" ht="12.75" customHeight="1" hidden="1">
      <c r="A217" s="109" t="s">
        <v>28</v>
      </c>
      <c r="B217" s="106" t="s">
        <v>48</v>
      </c>
      <c r="C217" s="31"/>
      <c r="D217" s="6" t="s">
        <v>6</v>
      </c>
      <c r="E217" s="36">
        <f>SUM(E218:E228)</f>
        <v>852806.8</v>
      </c>
      <c r="F217" s="36">
        <f aca="true" t="shared" si="29" ref="F217:N217">SUM(F218:F228)</f>
        <v>0</v>
      </c>
      <c r="G217" s="36">
        <f t="shared" si="29"/>
        <v>852806.8</v>
      </c>
      <c r="H217" s="36">
        <f t="shared" si="29"/>
        <v>0</v>
      </c>
      <c r="I217" s="36">
        <f t="shared" si="29"/>
        <v>0</v>
      </c>
      <c r="J217" s="36">
        <f t="shared" si="29"/>
        <v>0</v>
      </c>
      <c r="K217" s="36">
        <f t="shared" si="29"/>
        <v>0</v>
      </c>
      <c r="L217" s="36">
        <f t="shared" si="29"/>
        <v>0</v>
      </c>
      <c r="M217" s="36">
        <f t="shared" si="29"/>
        <v>0</v>
      </c>
      <c r="N217" s="36">
        <f t="shared" si="29"/>
        <v>0</v>
      </c>
      <c r="O217" s="96" t="s">
        <v>33</v>
      </c>
    </row>
    <row r="218" spans="1:15" s="9" customFormat="1" ht="12.75" hidden="1">
      <c r="A218" s="110"/>
      <c r="B218" s="107"/>
      <c r="C218" s="31"/>
      <c r="D218" s="10" t="s">
        <v>7</v>
      </c>
      <c r="E218" s="37">
        <v>0</v>
      </c>
      <c r="F218" s="37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97"/>
    </row>
    <row r="219" spans="1:15" s="9" customFormat="1" ht="12.75" hidden="1">
      <c r="A219" s="110"/>
      <c r="B219" s="107"/>
      <c r="C219" s="31"/>
      <c r="D219" s="10" t="s">
        <v>8</v>
      </c>
      <c r="E219" s="37">
        <v>0</v>
      </c>
      <c r="F219" s="37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97"/>
    </row>
    <row r="220" spans="1:15" s="9" customFormat="1" ht="12.75" hidden="1">
      <c r="A220" s="110"/>
      <c r="B220" s="107"/>
      <c r="C220" s="31"/>
      <c r="D220" s="10" t="s">
        <v>9</v>
      </c>
      <c r="E220" s="37">
        <v>0</v>
      </c>
      <c r="F220" s="37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97"/>
    </row>
    <row r="221" spans="1:15" s="9" customFormat="1" ht="12.75" hidden="1">
      <c r="A221" s="110"/>
      <c r="B221" s="107"/>
      <c r="C221" s="31"/>
      <c r="D221" s="10" t="s">
        <v>10</v>
      </c>
      <c r="E221" s="37">
        <v>0</v>
      </c>
      <c r="F221" s="37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97"/>
    </row>
    <row r="222" spans="1:15" s="9" customFormat="1" ht="12.75" hidden="1">
      <c r="A222" s="110"/>
      <c r="B222" s="107"/>
      <c r="C222" s="31"/>
      <c r="D222" s="10" t="s">
        <v>11</v>
      </c>
      <c r="E222" s="37">
        <v>29038.4</v>
      </c>
      <c r="F222" s="37">
        <v>0</v>
      </c>
      <c r="G222" s="38">
        <v>29038.4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97"/>
    </row>
    <row r="223" spans="1:15" s="9" customFormat="1" ht="12.75" hidden="1">
      <c r="A223" s="110"/>
      <c r="B223" s="107"/>
      <c r="C223" s="31"/>
      <c r="D223" s="10" t="s">
        <v>69</v>
      </c>
      <c r="E223" s="37">
        <v>823768.4</v>
      </c>
      <c r="F223" s="37">
        <v>0</v>
      </c>
      <c r="G223" s="38">
        <v>823768.4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97"/>
    </row>
    <row r="224" spans="1:15" s="9" customFormat="1" ht="12.75" hidden="1">
      <c r="A224" s="110"/>
      <c r="B224" s="107"/>
      <c r="C224" s="31"/>
      <c r="D224" s="10" t="s">
        <v>70</v>
      </c>
      <c r="E224" s="37">
        <v>0</v>
      </c>
      <c r="F224" s="37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97"/>
    </row>
    <row r="225" spans="1:15" s="9" customFormat="1" ht="12.75" hidden="1">
      <c r="A225" s="110"/>
      <c r="B225" s="107"/>
      <c r="C225" s="31"/>
      <c r="D225" s="10" t="s">
        <v>71</v>
      </c>
      <c r="E225" s="37">
        <v>0</v>
      </c>
      <c r="F225" s="37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97"/>
    </row>
    <row r="226" spans="1:15" s="9" customFormat="1" ht="12.75" hidden="1">
      <c r="A226" s="110"/>
      <c r="B226" s="107"/>
      <c r="C226" s="31"/>
      <c r="D226" s="10" t="s">
        <v>72</v>
      </c>
      <c r="E226" s="37">
        <v>0</v>
      </c>
      <c r="F226" s="37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97"/>
    </row>
    <row r="227" spans="1:15" s="9" customFormat="1" ht="12.75" hidden="1">
      <c r="A227" s="110"/>
      <c r="B227" s="107"/>
      <c r="C227" s="31"/>
      <c r="D227" s="10" t="s">
        <v>73</v>
      </c>
      <c r="E227" s="37">
        <v>0</v>
      </c>
      <c r="F227" s="37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97"/>
    </row>
    <row r="228" spans="1:15" s="9" customFormat="1" ht="12.75" hidden="1">
      <c r="A228" s="111"/>
      <c r="B228" s="108"/>
      <c r="C228" s="31"/>
      <c r="D228" s="10" t="s">
        <v>74</v>
      </c>
      <c r="E228" s="37">
        <v>0</v>
      </c>
      <c r="F228" s="37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98"/>
    </row>
    <row r="229" spans="1:71" s="24" customFormat="1" ht="15" customHeight="1">
      <c r="A229" s="63"/>
      <c r="B229" s="80" t="s">
        <v>36</v>
      </c>
      <c r="C229" s="80"/>
      <c r="D229" s="34" t="s">
        <v>6</v>
      </c>
      <c r="E229" s="40">
        <f aca="true" t="shared" si="30" ref="E229:N229">SUM(E230:E235)</f>
        <v>1646015.68</v>
      </c>
      <c r="F229" s="40">
        <f t="shared" si="30"/>
        <v>260219.1</v>
      </c>
      <c r="G229" s="40">
        <f t="shared" si="30"/>
        <v>1114279.78</v>
      </c>
      <c r="H229" s="40">
        <f t="shared" si="30"/>
        <v>8133.5</v>
      </c>
      <c r="I229" s="40">
        <f t="shared" si="30"/>
        <v>155734.5</v>
      </c>
      <c r="J229" s="40">
        <f t="shared" si="30"/>
        <v>155734.5</v>
      </c>
      <c r="K229" s="40">
        <f t="shared" si="30"/>
        <v>376001.4</v>
      </c>
      <c r="L229" s="40">
        <f t="shared" si="30"/>
        <v>96351.1</v>
      </c>
      <c r="M229" s="40">
        <f t="shared" si="30"/>
        <v>0</v>
      </c>
      <c r="N229" s="40">
        <f t="shared" si="30"/>
        <v>0</v>
      </c>
      <c r="O229" s="78" t="s">
        <v>33</v>
      </c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</row>
    <row r="230" spans="1:71" s="24" customFormat="1" ht="15">
      <c r="A230" s="95"/>
      <c r="B230" s="62"/>
      <c r="C230" s="62"/>
      <c r="D230" s="35" t="s">
        <v>7</v>
      </c>
      <c r="E230" s="41">
        <v>201081.1</v>
      </c>
      <c r="F230" s="41">
        <v>201081.1</v>
      </c>
      <c r="G230" s="41">
        <v>1140.1000000000008</v>
      </c>
      <c r="H230" s="41">
        <v>1140.1000000000008</v>
      </c>
      <c r="I230" s="41">
        <v>155734.5</v>
      </c>
      <c r="J230" s="41">
        <v>155734.5</v>
      </c>
      <c r="K230" s="41">
        <v>44206.49999999999</v>
      </c>
      <c r="L230" s="41">
        <v>44206.49999999999</v>
      </c>
      <c r="M230" s="41">
        <v>0</v>
      </c>
      <c r="N230" s="41">
        <v>0</v>
      </c>
      <c r="O230" s="79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</row>
    <row r="231" spans="1:71" s="24" customFormat="1" ht="15">
      <c r="A231" s="95"/>
      <c r="B231" s="62"/>
      <c r="C231" s="62"/>
      <c r="D231" s="35" t="s">
        <v>8</v>
      </c>
      <c r="E231" s="41">
        <v>34024</v>
      </c>
      <c r="F231" s="41">
        <v>34024</v>
      </c>
      <c r="G231" s="41">
        <v>4364.799999999999</v>
      </c>
      <c r="H231" s="41">
        <v>4364.799999999999</v>
      </c>
      <c r="I231" s="41">
        <v>0</v>
      </c>
      <c r="J231" s="41">
        <v>0</v>
      </c>
      <c r="K231" s="41">
        <v>29659.2</v>
      </c>
      <c r="L231" s="41">
        <v>29659.2</v>
      </c>
      <c r="M231" s="41">
        <v>0</v>
      </c>
      <c r="N231" s="41">
        <v>0</v>
      </c>
      <c r="O231" s="79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</row>
    <row r="232" spans="1:71" s="24" customFormat="1" ht="15">
      <c r="A232" s="95"/>
      <c r="B232" s="62"/>
      <c r="C232" s="62"/>
      <c r="D232" s="35" t="s">
        <v>9</v>
      </c>
      <c r="E232" s="41">
        <v>22930.4</v>
      </c>
      <c r="F232" s="41">
        <v>22930.4</v>
      </c>
      <c r="G232" s="41">
        <v>445</v>
      </c>
      <c r="H232" s="41">
        <v>445</v>
      </c>
      <c r="I232" s="41">
        <v>0</v>
      </c>
      <c r="J232" s="41">
        <v>0</v>
      </c>
      <c r="K232" s="41">
        <v>22485.4</v>
      </c>
      <c r="L232" s="41">
        <v>22485.4</v>
      </c>
      <c r="M232" s="41">
        <v>0</v>
      </c>
      <c r="N232" s="41">
        <v>0</v>
      </c>
      <c r="O232" s="79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</row>
    <row r="233" spans="1:71" s="24" customFormat="1" ht="15">
      <c r="A233" s="95"/>
      <c r="B233" s="62"/>
      <c r="C233" s="62"/>
      <c r="D233" s="35" t="s">
        <v>10</v>
      </c>
      <c r="E233" s="41">
        <v>2183.6000000000004</v>
      </c>
      <c r="F233" s="41">
        <v>2183.6000000000004</v>
      </c>
      <c r="G233" s="41">
        <v>2183.6000000000004</v>
      </c>
      <c r="H233" s="41">
        <v>2183.6000000000004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79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</row>
    <row r="234" spans="1:71" s="24" customFormat="1" ht="15">
      <c r="A234" s="95"/>
      <c r="B234" s="62"/>
      <c r="C234" s="62"/>
      <c r="D234" s="25" t="s">
        <v>11</v>
      </c>
      <c r="E234" s="41">
        <v>272175.88</v>
      </c>
      <c r="F234" s="41">
        <v>0</v>
      </c>
      <c r="G234" s="41">
        <v>133357.88</v>
      </c>
      <c r="H234" s="41">
        <v>0</v>
      </c>
      <c r="I234" s="41">
        <v>0</v>
      </c>
      <c r="J234" s="41">
        <v>0</v>
      </c>
      <c r="K234" s="41">
        <v>138818</v>
      </c>
      <c r="L234" s="41">
        <v>0</v>
      </c>
      <c r="M234" s="41">
        <v>0</v>
      </c>
      <c r="N234" s="41">
        <v>0</v>
      </c>
      <c r="O234" s="79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</row>
    <row r="235" spans="1:71" s="24" customFormat="1" ht="15">
      <c r="A235" s="95"/>
      <c r="B235" s="62"/>
      <c r="C235" s="68"/>
      <c r="D235" s="35" t="s">
        <v>69</v>
      </c>
      <c r="E235" s="41">
        <v>1113620.7</v>
      </c>
      <c r="F235" s="41">
        <v>0</v>
      </c>
      <c r="G235" s="41">
        <v>972788.4</v>
      </c>
      <c r="H235" s="41">
        <v>0</v>
      </c>
      <c r="I235" s="41">
        <v>0</v>
      </c>
      <c r="J235" s="41">
        <v>0</v>
      </c>
      <c r="K235" s="41">
        <v>140832.3</v>
      </c>
      <c r="L235" s="41">
        <v>0</v>
      </c>
      <c r="M235" s="41">
        <v>0</v>
      </c>
      <c r="N235" s="41">
        <v>0</v>
      </c>
      <c r="O235" s="79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</row>
    <row r="236" spans="1:71" s="27" customFormat="1" ht="15" customHeight="1">
      <c r="A236" s="118"/>
      <c r="B236" s="119" t="s">
        <v>80</v>
      </c>
      <c r="C236" s="120"/>
      <c r="D236" s="121" t="s">
        <v>6</v>
      </c>
      <c r="E236" s="122">
        <f aca="true" t="shared" si="31" ref="E236:K236">SUM(E237:E247)</f>
        <v>8269722.63</v>
      </c>
      <c r="F236" s="122">
        <f t="shared" si="31"/>
        <v>2146185.8</v>
      </c>
      <c r="G236" s="122">
        <f t="shared" si="31"/>
        <v>5385308.93</v>
      </c>
      <c r="H236" s="122">
        <f t="shared" si="31"/>
        <v>1596447.3</v>
      </c>
      <c r="I236" s="122">
        <f t="shared" si="31"/>
        <v>330934.5</v>
      </c>
      <c r="J236" s="122">
        <f t="shared" si="31"/>
        <v>155734.5</v>
      </c>
      <c r="K236" s="122">
        <f t="shared" si="31"/>
        <v>1323744.8</v>
      </c>
      <c r="L236" s="122">
        <f>SUM(L237:L247)</f>
        <v>301589.6</v>
      </c>
      <c r="M236" s="122">
        <f>SUM(M237:M247)</f>
        <v>1229734.4</v>
      </c>
      <c r="N236" s="122">
        <f>SUM(N237:N247)</f>
        <v>92414.4</v>
      </c>
      <c r="O236" s="123"/>
      <c r="P236" s="29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</row>
    <row r="237" spans="1:71" s="27" customFormat="1" ht="15">
      <c r="A237" s="124"/>
      <c r="B237" s="119"/>
      <c r="C237" s="125"/>
      <c r="D237" s="126" t="s">
        <v>7</v>
      </c>
      <c r="E237" s="127">
        <f>G237+I237+K237+M237</f>
        <v>565438</v>
      </c>
      <c r="F237" s="127">
        <f>H237+J237+L237+N237</f>
        <v>490376.3999999999</v>
      </c>
      <c r="G237" s="127">
        <f aca="true" t="shared" si="32" ref="G237:N242">G47+G116+G166+G192+G230</f>
        <v>250023.30000000002</v>
      </c>
      <c r="H237" s="127">
        <f t="shared" si="32"/>
        <v>174961.69999999998</v>
      </c>
      <c r="I237" s="127">
        <f t="shared" si="32"/>
        <v>155734.5</v>
      </c>
      <c r="J237" s="127">
        <f t="shared" si="32"/>
        <v>155734.5</v>
      </c>
      <c r="K237" s="127">
        <f t="shared" si="32"/>
        <v>159680.19999999998</v>
      </c>
      <c r="L237" s="127">
        <f t="shared" si="32"/>
        <v>159680.19999999998</v>
      </c>
      <c r="M237" s="127">
        <f t="shared" si="32"/>
        <v>0</v>
      </c>
      <c r="N237" s="127">
        <f t="shared" si="32"/>
        <v>0</v>
      </c>
      <c r="O237" s="128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</row>
    <row r="238" spans="1:71" s="27" customFormat="1" ht="15">
      <c r="A238" s="124"/>
      <c r="B238" s="119"/>
      <c r="C238" s="125"/>
      <c r="D238" s="126" t="s">
        <v>8</v>
      </c>
      <c r="E238" s="127">
        <f>G238+I238+K238+M238</f>
        <v>494639.7</v>
      </c>
      <c r="F238" s="127">
        <f aca="true" t="shared" si="33" ref="F238:F247">H238+J238+L238+N238</f>
        <v>416995.6</v>
      </c>
      <c r="G238" s="127">
        <f t="shared" si="32"/>
        <v>412058.9</v>
      </c>
      <c r="H238" s="127">
        <f t="shared" si="32"/>
        <v>334414.8</v>
      </c>
      <c r="I238" s="127">
        <f t="shared" si="32"/>
        <v>0</v>
      </c>
      <c r="J238" s="127">
        <f t="shared" si="32"/>
        <v>0</v>
      </c>
      <c r="K238" s="127">
        <f t="shared" si="32"/>
        <v>82580.8</v>
      </c>
      <c r="L238" s="127">
        <f t="shared" si="32"/>
        <v>82580.8</v>
      </c>
      <c r="M238" s="127">
        <f t="shared" si="32"/>
        <v>0</v>
      </c>
      <c r="N238" s="127">
        <f t="shared" si="32"/>
        <v>0</v>
      </c>
      <c r="O238" s="128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</row>
    <row r="239" spans="1:71" s="27" customFormat="1" ht="15">
      <c r="A239" s="124"/>
      <c r="B239" s="119"/>
      <c r="C239" s="125"/>
      <c r="D239" s="126" t="s">
        <v>9</v>
      </c>
      <c r="E239" s="127">
        <f aca="true" t="shared" si="34" ref="E239:E247">G239+I239+K239+M239</f>
        <v>422684.9</v>
      </c>
      <c r="F239" s="127">
        <f t="shared" si="33"/>
        <v>328977.1</v>
      </c>
      <c r="G239" s="127">
        <f t="shared" si="32"/>
        <v>384020.8</v>
      </c>
      <c r="H239" s="127">
        <f t="shared" si="32"/>
        <v>290312.99999999994</v>
      </c>
      <c r="I239" s="127">
        <f t="shared" si="32"/>
        <v>0</v>
      </c>
      <c r="J239" s="127">
        <f t="shared" si="32"/>
        <v>0</v>
      </c>
      <c r="K239" s="127">
        <f t="shared" si="32"/>
        <v>38664.100000000006</v>
      </c>
      <c r="L239" s="127">
        <f t="shared" si="32"/>
        <v>38664.100000000006</v>
      </c>
      <c r="M239" s="127">
        <f t="shared" si="32"/>
        <v>0</v>
      </c>
      <c r="N239" s="127">
        <f t="shared" si="32"/>
        <v>0</v>
      </c>
      <c r="O239" s="128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</row>
    <row r="240" spans="1:71" s="27" customFormat="1" ht="15">
      <c r="A240" s="124"/>
      <c r="B240" s="119"/>
      <c r="C240" s="125"/>
      <c r="D240" s="126" t="s">
        <v>10</v>
      </c>
      <c r="E240" s="127">
        <f t="shared" si="34"/>
        <v>462322.39999999997</v>
      </c>
      <c r="F240" s="127">
        <f>H240+J240+L240+N240</f>
        <v>389562</v>
      </c>
      <c r="G240" s="127">
        <f t="shared" si="32"/>
        <v>381405.39999999997</v>
      </c>
      <c r="H240" s="127">
        <f t="shared" si="32"/>
        <v>309168</v>
      </c>
      <c r="I240" s="127">
        <f t="shared" si="32"/>
        <v>0</v>
      </c>
      <c r="J240" s="127">
        <f t="shared" si="32"/>
        <v>0</v>
      </c>
      <c r="K240" s="127">
        <f t="shared" si="32"/>
        <v>21187.5</v>
      </c>
      <c r="L240" s="127">
        <f t="shared" si="32"/>
        <v>20664.5</v>
      </c>
      <c r="M240" s="127">
        <f t="shared" si="32"/>
        <v>59729.5</v>
      </c>
      <c r="N240" s="127">
        <f t="shared" si="32"/>
        <v>59729.5</v>
      </c>
      <c r="O240" s="128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</row>
    <row r="241" spans="1:71" s="27" customFormat="1" ht="15">
      <c r="A241" s="124"/>
      <c r="B241" s="119"/>
      <c r="C241" s="125"/>
      <c r="D241" s="126" t="s">
        <v>11</v>
      </c>
      <c r="E241" s="127">
        <f>G241+I241+K241+M241</f>
        <v>1034451.58</v>
      </c>
      <c r="F241" s="127">
        <f t="shared" si="33"/>
        <v>211500.6</v>
      </c>
      <c r="G241" s="127">
        <f t="shared" si="32"/>
        <v>664042.98</v>
      </c>
      <c r="H241" s="127">
        <f t="shared" si="32"/>
        <v>178815.7</v>
      </c>
      <c r="I241" s="127">
        <f t="shared" si="32"/>
        <v>0</v>
      </c>
      <c r="J241" s="127">
        <f t="shared" si="32"/>
        <v>0</v>
      </c>
      <c r="K241" s="127">
        <f t="shared" si="32"/>
        <v>310339.7</v>
      </c>
      <c r="L241" s="127">
        <f t="shared" si="32"/>
        <v>0</v>
      </c>
      <c r="M241" s="127">
        <f t="shared" si="32"/>
        <v>60068.9</v>
      </c>
      <c r="N241" s="127">
        <f t="shared" si="32"/>
        <v>32684.9</v>
      </c>
      <c r="O241" s="128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</row>
    <row r="242" spans="1:71" s="27" customFormat="1" ht="15">
      <c r="A242" s="124"/>
      <c r="B242" s="119"/>
      <c r="C242" s="125"/>
      <c r="D242" s="126" t="s">
        <v>69</v>
      </c>
      <c r="E242" s="127">
        <f t="shared" si="34"/>
        <v>1947378.9</v>
      </c>
      <c r="F242" s="127">
        <f>H242+J242+L242+N242</f>
        <v>109874.1</v>
      </c>
      <c r="G242" s="127">
        <f t="shared" si="32"/>
        <v>1301380.5</v>
      </c>
      <c r="H242" s="127">
        <f t="shared" si="32"/>
        <v>109874.1</v>
      </c>
      <c r="I242" s="127">
        <f t="shared" si="32"/>
        <v>0</v>
      </c>
      <c r="J242" s="127">
        <f t="shared" si="32"/>
        <v>0</v>
      </c>
      <c r="K242" s="127">
        <f t="shared" si="32"/>
        <v>488734.39999999997</v>
      </c>
      <c r="L242" s="127">
        <f t="shared" si="32"/>
        <v>0</v>
      </c>
      <c r="M242" s="127">
        <f t="shared" si="32"/>
        <v>157264</v>
      </c>
      <c r="N242" s="127">
        <f t="shared" si="32"/>
        <v>0</v>
      </c>
      <c r="O242" s="128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</row>
    <row r="243" spans="1:71" s="27" customFormat="1" ht="15">
      <c r="A243" s="124"/>
      <c r="B243" s="119"/>
      <c r="C243" s="125"/>
      <c r="D243" s="126" t="s">
        <v>70</v>
      </c>
      <c r="E243" s="127">
        <f t="shared" si="34"/>
        <v>612134.9</v>
      </c>
      <c r="F243" s="127">
        <f t="shared" si="33"/>
        <v>97100</v>
      </c>
      <c r="G243" s="127">
        <f>G122+G172+G198</f>
        <v>286426.4</v>
      </c>
      <c r="H243" s="127">
        <f aca="true" t="shared" si="35" ref="H243:N243">H122+H172+H198</f>
        <v>97100</v>
      </c>
      <c r="I243" s="127">
        <f t="shared" si="35"/>
        <v>0</v>
      </c>
      <c r="J243" s="127">
        <f t="shared" si="35"/>
        <v>0</v>
      </c>
      <c r="K243" s="127">
        <f t="shared" si="35"/>
        <v>164216.5</v>
      </c>
      <c r="L243" s="127">
        <f t="shared" si="35"/>
        <v>0</v>
      </c>
      <c r="M243" s="127">
        <f t="shared" si="35"/>
        <v>161492</v>
      </c>
      <c r="N243" s="127">
        <f t="shared" si="35"/>
        <v>0</v>
      </c>
      <c r="O243" s="128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</row>
    <row r="244" spans="1:71" s="27" customFormat="1" ht="15">
      <c r="A244" s="124"/>
      <c r="B244" s="119"/>
      <c r="C244" s="125"/>
      <c r="D244" s="126" t="s">
        <v>71</v>
      </c>
      <c r="E244" s="127">
        <f t="shared" si="34"/>
        <v>1559874.85</v>
      </c>
      <c r="F244" s="127">
        <f t="shared" si="33"/>
        <v>101800</v>
      </c>
      <c r="G244" s="127">
        <f aca="true" t="shared" si="36" ref="G244:N247">G123+G173+G199</f>
        <v>1240979.05</v>
      </c>
      <c r="H244" s="127">
        <f t="shared" si="36"/>
        <v>101800</v>
      </c>
      <c r="I244" s="127">
        <f t="shared" si="36"/>
        <v>87600</v>
      </c>
      <c r="J244" s="127">
        <f t="shared" si="36"/>
        <v>0</v>
      </c>
      <c r="K244" s="127">
        <f t="shared" si="36"/>
        <v>29170.8</v>
      </c>
      <c r="L244" s="127">
        <f t="shared" si="36"/>
        <v>0</v>
      </c>
      <c r="M244" s="127">
        <f t="shared" si="36"/>
        <v>202125</v>
      </c>
      <c r="N244" s="127">
        <f t="shared" si="36"/>
        <v>0</v>
      </c>
      <c r="O244" s="128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</row>
    <row r="245" spans="1:71" s="27" customFormat="1" ht="15">
      <c r="A245" s="124"/>
      <c r="B245" s="119"/>
      <c r="C245" s="125"/>
      <c r="D245" s="126" t="s">
        <v>72</v>
      </c>
      <c r="E245" s="127">
        <f t="shared" si="34"/>
        <v>504408.2</v>
      </c>
      <c r="F245" s="127">
        <f t="shared" si="33"/>
        <v>0</v>
      </c>
      <c r="G245" s="127">
        <f t="shared" si="36"/>
        <v>151802.40000000002</v>
      </c>
      <c r="H245" s="127">
        <f t="shared" si="36"/>
        <v>0</v>
      </c>
      <c r="I245" s="127">
        <f t="shared" si="36"/>
        <v>87600</v>
      </c>
      <c r="J245" s="127">
        <f t="shared" si="36"/>
        <v>0</v>
      </c>
      <c r="K245" s="127">
        <f t="shared" si="36"/>
        <v>29170.8</v>
      </c>
      <c r="L245" s="127">
        <f t="shared" si="36"/>
        <v>0</v>
      </c>
      <c r="M245" s="127">
        <f t="shared" si="36"/>
        <v>235835</v>
      </c>
      <c r="N245" s="127">
        <f t="shared" si="36"/>
        <v>0</v>
      </c>
      <c r="O245" s="128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</row>
    <row r="246" spans="1:71" s="27" customFormat="1" ht="15">
      <c r="A246" s="124"/>
      <c r="B246" s="119"/>
      <c r="C246" s="125"/>
      <c r="D246" s="126" t="s">
        <v>73</v>
      </c>
      <c r="E246" s="127">
        <f t="shared" si="34"/>
        <v>409807.1</v>
      </c>
      <c r="F246" s="127">
        <f t="shared" si="33"/>
        <v>0</v>
      </c>
      <c r="G246" s="127">
        <f t="shared" si="36"/>
        <v>234193.1</v>
      </c>
      <c r="H246" s="127">
        <f t="shared" si="36"/>
        <v>0</v>
      </c>
      <c r="I246" s="127">
        <f t="shared" si="36"/>
        <v>0</v>
      </c>
      <c r="J246" s="127">
        <f t="shared" si="36"/>
        <v>0</v>
      </c>
      <c r="K246" s="127">
        <f t="shared" si="36"/>
        <v>0</v>
      </c>
      <c r="L246" s="127">
        <f t="shared" si="36"/>
        <v>0</v>
      </c>
      <c r="M246" s="127">
        <f t="shared" si="36"/>
        <v>175614</v>
      </c>
      <c r="N246" s="127">
        <f t="shared" si="36"/>
        <v>0</v>
      </c>
      <c r="O246" s="128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</row>
    <row r="247" spans="1:71" s="27" customFormat="1" ht="15">
      <c r="A247" s="129"/>
      <c r="B247" s="119"/>
      <c r="C247" s="130"/>
      <c r="D247" s="126" t="s">
        <v>74</v>
      </c>
      <c r="E247" s="127">
        <f t="shared" si="34"/>
        <v>256582.1</v>
      </c>
      <c r="F247" s="127">
        <f t="shared" si="33"/>
        <v>0</v>
      </c>
      <c r="G247" s="127">
        <f t="shared" si="36"/>
        <v>78976.1</v>
      </c>
      <c r="H247" s="127">
        <f t="shared" si="36"/>
        <v>0</v>
      </c>
      <c r="I247" s="127">
        <f t="shared" si="36"/>
        <v>0</v>
      </c>
      <c r="J247" s="127">
        <f t="shared" si="36"/>
        <v>0</v>
      </c>
      <c r="K247" s="127">
        <f t="shared" si="36"/>
        <v>0</v>
      </c>
      <c r="L247" s="127">
        <f t="shared" si="36"/>
        <v>0</v>
      </c>
      <c r="M247" s="127">
        <f t="shared" si="36"/>
        <v>177606</v>
      </c>
      <c r="N247" s="127">
        <f t="shared" si="36"/>
        <v>0</v>
      </c>
      <c r="O247" s="131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</row>
    <row r="248" spans="1:15" ht="15">
      <c r="A248" s="84"/>
      <c r="B248" s="85"/>
      <c r="C248" s="86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7"/>
    </row>
    <row r="249" ht="15">
      <c r="G249" s="19"/>
    </row>
    <row r="250" ht="15">
      <c r="G250" s="19"/>
    </row>
    <row r="252" ht="15">
      <c r="G252" s="19"/>
    </row>
  </sheetData>
  <sheetProtection/>
  <mergeCells count="88">
    <mergeCell ref="B165:B176"/>
    <mergeCell ref="A165:A176"/>
    <mergeCell ref="O165:O176"/>
    <mergeCell ref="C229:C234"/>
    <mergeCell ref="B205:B216"/>
    <mergeCell ref="A205:A216"/>
    <mergeCell ref="O205:O216"/>
    <mergeCell ref="O217:O228"/>
    <mergeCell ref="B217:B228"/>
    <mergeCell ref="O141:O152"/>
    <mergeCell ref="B141:B152"/>
    <mergeCell ref="A141:A152"/>
    <mergeCell ref="B236:B247"/>
    <mergeCell ref="A236:A247"/>
    <mergeCell ref="O236:O247"/>
    <mergeCell ref="C236:C247"/>
    <mergeCell ref="O153:O164"/>
    <mergeCell ref="B153:B164"/>
    <mergeCell ref="A153:A164"/>
    <mergeCell ref="A103:A114"/>
    <mergeCell ref="B129:B140"/>
    <mergeCell ref="A129:A140"/>
    <mergeCell ref="O129:O140"/>
    <mergeCell ref="O67:O78"/>
    <mergeCell ref="B67:B78"/>
    <mergeCell ref="A67:A78"/>
    <mergeCell ref="A115:A126"/>
    <mergeCell ref="O115:O126"/>
    <mergeCell ref="B79:B90"/>
    <mergeCell ref="A79:A90"/>
    <mergeCell ref="B91:B102"/>
    <mergeCell ref="A91:A102"/>
    <mergeCell ref="B103:B114"/>
    <mergeCell ref="O46:O52"/>
    <mergeCell ref="O55:O66"/>
    <mergeCell ref="B55:B66"/>
    <mergeCell ref="A55:A66"/>
    <mergeCell ref="A34:A45"/>
    <mergeCell ref="B34:B45"/>
    <mergeCell ref="B46:B52"/>
    <mergeCell ref="A46:A52"/>
    <mergeCell ref="O191:O202"/>
    <mergeCell ref="C191:C202"/>
    <mergeCell ref="B191:B202"/>
    <mergeCell ref="A191:A202"/>
    <mergeCell ref="A10:A21"/>
    <mergeCell ref="B22:B33"/>
    <mergeCell ref="A22:A33"/>
    <mergeCell ref="O10:O21"/>
    <mergeCell ref="O22:O33"/>
    <mergeCell ref="O34:O45"/>
    <mergeCell ref="B7:O7"/>
    <mergeCell ref="B8:O8"/>
    <mergeCell ref="B10:B21"/>
    <mergeCell ref="C4:C6"/>
    <mergeCell ref="I5:J5"/>
    <mergeCell ref="M5:N5"/>
    <mergeCell ref="B9:O9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B53:O53"/>
    <mergeCell ref="B204:O204"/>
    <mergeCell ref="B54:O54"/>
    <mergeCell ref="B178:O178"/>
    <mergeCell ref="B203:O203"/>
    <mergeCell ref="O79:O90"/>
    <mergeCell ref="O91:O102"/>
    <mergeCell ref="O103:O114"/>
    <mergeCell ref="B115:B126"/>
    <mergeCell ref="O179:O190"/>
    <mergeCell ref="A248:O248"/>
    <mergeCell ref="B127:O127"/>
    <mergeCell ref="B177:O177"/>
    <mergeCell ref="B128:O128"/>
    <mergeCell ref="O229:O235"/>
    <mergeCell ref="B229:B235"/>
    <mergeCell ref="A229:A235"/>
    <mergeCell ref="A217:A228"/>
    <mergeCell ref="B179:B190"/>
    <mergeCell ref="A179:A190"/>
  </mergeCells>
  <printOptions/>
  <pageMargins left="0.31496062992125984" right="0.3937007874015748" top="0.35433070866141736" bottom="0.31496062992125984" header="0.31496062992125984" footer="0.31496062992125984"/>
  <pageSetup fitToHeight="0" fitToWidth="1" horizontalDpi="600" verticalDpi="600" orientation="landscape" paperSize="9" scale="72" r:id="rId1"/>
  <rowBreaks count="1" manualBreakCount="1">
    <brk id="1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2018-12-20T08:00:01Z</cp:lastPrinted>
  <dcterms:created xsi:type="dcterms:W3CDTF">2014-08-20T07:30:27Z</dcterms:created>
  <dcterms:modified xsi:type="dcterms:W3CDTF">2018-12-20T08:00:47Z</dcterms:modified>
  <cp:category/>
  <cp:version/>
  <cp:contentType/>
  <cp:contentStatus/>
</cp:coreProperties>
</file>