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5.9 (обеспеч.авар)" sheetId="1" r:id="rId1"/>
  </sheets>
  <definedNames>
    <definedName name="_xlnm.Print_Area" localSheetId="0">'Прил 5.9 (обеспеч.авар)'!$A$1:$P$91</definedName>
  </definedNames>
  <calcPr fullCalcOnLoad="1"/>
</workbook>
</file>

<file path=xl/sharedStrings.xml><?xml version="1.0" encoding="utf-8"?>
<sst xmlns="http://schemas.openxmlformats.org/spreadsheetml/2006/main" count="90" uniqueCount="62">
  <si>
    <t>ПЕРЕЧЕНЬ</t>
  </si>
  <si>
    <t>МЕРОПРИЯТИЙ И РЕСУРСНОЕ ОБЕСПЕЧЕНИЕ ПОДПРОГРАММЫ</t>
  </si>
  <si>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</si>
  <si>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</si>
  <si>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</si>
  <si>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</si>
  <si>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</si>
  <si>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</si>
  <si>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</si>
  <si>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</si>
  <si>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</si>
  <si>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</si>
  <si>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</si>
  <si>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</si>
  <si>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</si>
  <si>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Подпрограммы: расселение аварийного жилищного фонда</t>
  </si>
  <si>
    <r>
      <t>Укрупненное (основное) мероприятие: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Расселение жилых помещений аварийного жилищного фонда Города Томска (решается в рамках задач 1, 2, 3 Подпрограммы)</t>
    </r>
  </si>
  <si>
    <t>всего</t>
  </si>
  <si>
    <t>Задача 1 Подпрограммы.</t>
  </si>
  <si>
    <t>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</si>
  <si>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</si>
  <si>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Администрация Города Томска (комитет жилищной политики)</t>
  </si>
  <si>
    <t>Итого по задаче 1</t>
  </si>
  <si>
    <t>Задача 2 Подпрограммы.</t>
  </si>
  <si>
    <t>Повышение качества условий проживания граждан путем переселения их из аварийного жилищного фонда Города Томска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</si>
  <si>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</t>
  </si>
  <si>
    <t>Итого по задаче 2</t>
  </si>
  <si>
    <t>Задача 3 Подпрограммы.</t>
  </si>
  <si>
    <t>Развитие территорий, занятых аварийным жилищным фондом Города Томска</t>
  </si>
  <si>
    <t>Мероприятие 3.1. Расселение домов в рамках заключенных договоров развития территории</t>
  </si>
  <si>
    <t>Администрация Города Томска (комитет жилищной политики), департамент архитектуры и градостроительства</t>
  </si>
  <si>
    <t>Мероприятие 3.2.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</si>
  <si>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Итого по задаче 3</t>
  </si>
  <si>
    <t>ВСЕГО ПО ПОДПРОГРАММЕ</t>
  </si>
  <si>
    <t>№</t>
  </si>
  <si>
    <t>1.1.</t>
  </si>
  <si>
    <t>1.1.1.</t>
  </si>
  <si>
    <t>1.2.</t>
  </si>
  <si>
    <t>1.2.1.</t>
  </si>
  <si>
    <t>1.2.2.</t>
  </si>
  <si>
    <t>1.2.3.</t>
  </si>
  <si>
    <t>1.2.4.</t>
  </si>
  <si>
    <t>1.3.</t>
  </si>
  <si>
    <t>1.3.1.</t>
  </si>
  <si>
    <t>1.3.2.</t>
  </si>
  <si>
    <t xml:space="preserve"> 05 0121 2 01 40010 414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</si>
  <si>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сносу, реконструкции или признанных непригодными для проживания и расположенных на территории муниципального образования  «Город Томск», приобретенных для указанных целей жилых помещений</t>
  </si>
  <si>
    <t xml:space="preserve"> 05 01 21 2 01 20540, 40010 412</t>
  </si>
  <si>
    <t>Итого в 2018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</si>
  <si>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</si>
  <si>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</si>
  <si>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</si>
  <si>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1.2.5.</t>
  </si>
  <si>
    <t>администрация Кировского района Города Томска</t>
  </si>
  <si>
    <t>01 13 21 2 01 99990 244</t>
  </si>
  <si>
    <t>05 01 21 2 01 99990 853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</si>
  <si>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</t>
  </si>
  <si>
    <t>«РАССЕЛЕНИЕ АВАРИЙНОГО ЖИЛЬЯ» НА 2017 - 2020 ГОДЫ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</si>
  <si>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</si>
  <si>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</si>
  <si>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Приложение 11 к подпрограмме «Расселение аварийного жилья»  на 2017 - 2020 годы</t>
  </si>
  <si>
    <t>Приложение 4 к постановлению администрации Города Томска от 27.12.2018 № 1258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</si>
</sst>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</numFmts>
  <fonts count="2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Alignment="1">
      <alignment horizontal="center"/>
    </xf>
    <xf numFmtId="0" fontId="4" fillId="24" borderId="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/>
    </xf>
    <xf numFmtId="193" fontId="4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vertical="center" wrapText="1"/>
    </xf>
    <xf numFmtId="193" fontId="4" fillId="24" borderId="11" xfId="0" applyNumberFormat="1" applyFont="1" applyFill="1" applyBorder="1" applyAlignment="1">
      <alignment horizontal="center" vertical="center" wrapText="1"/>
    </xf>
    <xf numFmtId="193" fontId="4" fillId="24" borderId="12" xfId="0" applyNumberFormat="1" applyFont="1" applyFill="1" applyBorder="1" applyAlignment="1">
      <alignment horizontal="center" vertical="center" wrapText="1"/>
    </xf>
    <xf numFmtId="193" fontId="0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center" vertical="top" wrapText="1"/>
    </xf>
    <xf numFmtId="0" fontId="8" fillId="24" borderId="0" xfId="42" applyFont="1" applyFill="1" applyBorder="1" applyAlignment="1" applyProtection="1">
      <alignment wrapText="1"/>
      <protection/>
    </xf>
    <xf numFmtId="193" fontId="4" fillId="24" borderId="1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wrapText="1"/>
    </xf>
    <xf numFmtId="193" fontId="4" fillId="24" borderId="0" xfId="0" applyNumberFormat="1" applyFont="1" applyFill="1" applyAlignment="1">
      <alignment horizontal="center" vertical="center"/>
    </xf>
    <xf numFmtId="14" fontId="4" fillId="24" borderId="12" xfId="0" applyNumberFormat="1" applyFont="1" applyFill="1" applyBorder="1" applyAlignment="1">
      <alignment horizontal="center" vertical="center" wrapText="1"/>
    </xf>
    <xf numFmtId="14" fontId="4" fillId="24" borderId="14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right" vertical="center"/>
    </xf>
    <xf numFmtId="0" fontId="0" fillId="24" borderId="0" xfId="0" applyFont="1" applyFill="1" applyAlignment="1">
      <alignment vertical="center"/>
    </xf>
    <xf numFmtId="0" fontId="4" fillId="24" borderId="0" xfId="0" applyFont="1" applyFill="1" applyBorder="1" applyAlignment="1">
      <alignment wrapText="1"/>
    </xf>
    <xf numFmtId="0" fontId="0" fillId="24" borderId="10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4" fillId="24" borderId="20" xfId="0" applyFont="1" applyFill="1" applyBorder="1" applyAlignment="1">
      <alignment horizontal="left" vertical="center" wrapText="1"/>
    </xf>
    <xf numFmtId="0" fontId="4" fillId="24" borderId="22" xfId="0" applyFont="1" applyFill="1" applyBorder="1" applyAlignment="1">
      <alignment horizontal="left" vertical="center" wrapText="1"/>
    </xf>
    <xf numFmtId="0" fontId="4" fillId="24" borderId="21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center" wrapText="1"/>
    </xf>
    <xf numFmtId="16" fontId="4" fillId="24" borderId="15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horizontal="center"/>
    </xf>
    <xf numFmtId="0" fontId="7" fillId="2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1"/>
  <sheetViews>
    <sheetView tabSelected="1" view="pageBreakPreview" zoomScaleNormal="70" zoomScaleSheetLayoutView="100" zoomScalePageLayoutView="0" workbookViewId="0" topLeftCell="A1">
      <selection activeCell="G1" sqref="G1:P1"/>
    </sheetView>
  </sheetViews>
  <sheetFormatPr defaultColWidth="9.140625" defaultRowHeight="12.75"/>
  <cols>
    <col min="1" max="1" width="5.7109375" style="1" customWidth="1"/>
    <col min="2" max="2" width="30.28125" style="1" customWidth="1"/>
    <col min="3" max="3" width="9.140625" style="1" customWidth="1"/>
    <col min="4" max="4" width="8.421875" style="1" customWidth="1"/>
    <col min="5" max="5" width="12.57421875" style="1" bestFit="1" customWidth="1"/>
    <col min="6" max="6" width="9.8515625" style="1" bestFit="1" customWidth="1"/>
    <col min="7" max="7" width="11.421875" style="1" bestFit="1" customWidth="1"/>
    <col min="8" max="8" width="9.8515625" style="1" bestFit="1" customWidth="1"/>
    <col min="9" max="10" width="7.57421875" style="1" customWidth="1"/>
    <col min="11" max="11" width="8.00390625" style="1" customWidth="1"/>
    <col min="12" max="12" width="7.28125" style="1" customWidth="1"/>
    <col min="13" max="13" width="11.8515625" style="1" customWidth="1"/>
    <col min="14" max="14" width="9.140625" style="1" bestFit="1" customWidth="1"/>
    <col min="15" max="15" width="7.28125" style="1" customWidth="1"/>
    <col min="16" max="16" width="7.421875" style="1" customWidth="1"/>
    <col min="17" max="17" width="9.140625" style="1" customWidth="1"/>
    <col min="18" max="18" width="9.140625" style="1" bestFit="1" customWidth="1"/>
    <col min="19" max="16384" width="9.140625" style="1" customWidth="1"/>
  </cols>
  <sheetData>
    <row r="1" spans="7:16" ht="18" customHeight="1">
      <c r="G1" s="37" t="s">
        <v>61</v>
      </c>
      <c r="H1" s="38"/>
      <c r="I1" s="38"/>
      <c r="J1" s="38"/>
      <c r="K1" s="38"/>
      <c r="L1" s="38"/>
      <c r="M1" s="38"/>
      <c r="N1" s="38"/>
      <c r="O1" s="38"/>
      <c r="P1" s="38"/>
    </row>
    <row r="2" spans="7:16" ht="20.25" customHeight="1">
      <c r="G2" s="58" t="s">
        <v>60</v>
      </c>
      <c r="H2" s="38"/>
      <c r="I2" s="38"/>
      <c r="J2" s="38"/>
      <c r="K2" s="38"/>
      <c r="L2" s="38"/>
      <c r="M2" s="38"/>
      <c r="N2" s="38"/>
      <c r="O2" s="38"/>
      <c r="P2" s="38"/>
    </row>
    <row r="3" spans="9:16" ht="6" customHeight="1">
      <c r="I3" s="2"/>
      <c r="J3" s="3"/>
      <c r="K3" s="3"/>
      <c r="L3" s="3"/>
      <c r="M3" s="3"/>
      <c r="N3" s="3"/>
      <c r="O3" s="3"/>
      <c r="P3" s="3"/>
    </row>
    <row r="4" spans="1:16" ht="15.75">
      <c r="A4" s="59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15.75">
      <c r="A5" s="59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8" ht="15.75">
      <c r="A6" s="59" t="s">
        <v>57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4"/>
      <c r="R6" s="4"/>
    </row>
    <row r="7" spans="1:26" ht="7.5" customHeight="1">
      <c r="A7" s="5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" customHeight="1">
      <c r="A8" s="24" t="s">
        <v>34</v>
      </c>
      <c r="B8" s="24" t="s">
        <v>2</v>
      </c>
      <c r="C8" s="24" t="s">
        <v>3</v>
      </c>
      <c r="D8" s="24" t="s">
        <v>4</v>
      </c>
      <c r="E8" s="24" t="s">
        <v>5</v>
      </c>
      <c r="F8" s="25"/>
      <c r="G8" s="24" t="s">
        <v>6</v>
      </c>
      <c r="H8" s="24"/>
      <c r="I8" s="52"/>
      <c r="J8" s="24"/>
      <c r="K8" s="24"/>
      <c r="L8" s="24"/>
      <c r="M8" s="24"/>
      <c r="N8" s="24"/>
      <c r="O8" s="24" t="s">
        <v>7</v>
      </c>
      <c r="P8" s="24"/>
      <c r="Q8" s="6"/>
      <c r="R8" s="6"/>
      <c r="S8" s="6"/>
      <c r="T8" s="6"/>
      <c r="U8" s="6"/>
      <c r="V8" s="6"/>
      <c r="W8" s="6"/>
      <c r="X8" s="4"/>
      <c r="Y8" s="4"/>
      <c r="Z8" s="4"/>
    </row>
    <row r="9" spans="1:26" ht="21.75" customHeight="1">
      <c r="A9" s="24"/>
      <c r="B9" s="24"/>
      <c r="C9" s="24"/>
      <c r="D9" s="24"/>
      <c r="E9" s="25"/>
      <c r="F9" s="25"/>
      <c r="G9" s="24" t="s">
        <v>8</v>
      </c>
      <c r="H9" s="24"/>
      <c r="I9" s="24" t="s">
        <v>9</v>
      </c>
      <c r="J9" s="25"/>
      <c r="K9" s="24" t="s">
        <v>10</v>
      </c>
      <c r="L9" s="25"/>
      <c r="M9" s="24" t="s">
        <v>11</v>
      </c>
      <c r="N9" s="24"/>
      <c r="O9" s="24"/>
      <c r="P9" s="24"/>
      <c r="Q9" s="4"/>
      <c r="R9" s="6"/>
      <c r="S9" s="6"/>
      <c r="T9" s="4"/>
      <c r="U9" s="6"/>
      <c r="V9" s="6"/>
      <c r="W9" s="6"/>
      <c r="X9" s="4"/>
      <c r="Y9" s="4"/>
      <c r="Z9" s="4"/>
    </row>
    <row r="10" spans="1:26" ht="23.25" customHeight="1">
      <c r="A10" s="24"/>
      <c r="B10" s="24"/>
      <c r="C10" s="24"/>
      <c r="D10" s="24"/>
      <c r="E10" s="19" t="s">
        <v>12</v>
      </c>
      <c r="F10" s="7" t="s">
        <v>13</v>
      </c>
      <c r="G10" s="19" t="s">
        <v>12</v>
      </c>
      <c r="H10" s="7" t="s">
        <v>13</v>
      </c>
      <c r="I10" s="19" t="s">
        <v>12</v>
      </c>
      <c r="J10" s="19" t="s">
        <v>13</v>
      </c>
      <c r="K10" s="19" t="s">
        <v>12</v>
      </c>
      <c r="L10" s="19" t="s">
        <v>13</v>
      </c>
      <c r="M10" s="19" t="s">
        <v>12</v>
      </c>
      <c r="N10" s="19" t="s">
        <v>14</v>
      </c>
      <c r="O10" s="24"/>
      <c r="P10" s="24"/>
      <c r="Q10" s="4"/>
      <c r="R10" s="6"/>
      <c r="S10" s="6"/>
      <c r="T10" s="4"/>
      <c r="U10" s="6"/>
      <c r="V10" s="4"/>
      <c r="W10" s="6"/>
      <c r="X10" s="4"/>
      <c r="Y10" s="4"/>
      <c r="Z10" s="4"/>
    </row>
    <row r="11" spans="1:26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24">
        <v>15</v>
      </c>
      <c r="P11" s="24"/>
      <c r="Q11" s="4"/>
      <c r="R11" s="6"/>
      <c r="S11" s="6"/>
      <c r="T11" s="4"/>
      <c r="U11" s="6"/>
      <c r="V11" s="4"/>
      <c r="W11" s="6"/>
      <c r="X11" s="4"/>
      <c r="Y11" s="4"/>
      <c r="Z11" s="4"/>
    </row>
    <row r="12" spans="1:26" ht="15" customHeight="1">
      <c r="A12" s="26">
        <v>1</v>
      </c>
      <c r="B12" s="24" t="s">
        <v>15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0"/>
      <c r="R12" s="20"/>
      <c r="S12" s="20"/>
      <c r="T12" s="20"/>
      <c r="U12" s="20"/>
      <c r="V12" s="20"/>
      <c r="W12" s="20"/>
      <c r="X12" s="20"/>
      <c r="Y12" s="20"/>
      <c r="Z12" s="4"/>
    </row>
    <row r="13" spans="1:26" ht="15" customHeight="1">
      <c r="A13" s="27"/>
      <c r="B13" s="24" t="s">
        <v>16</v>
      </c>
      <c r="C13" s="24"/>
      <c r="D13" s="18" t="s">
        <v>17</v>
      </c>
      <c r="E13" s="8">
        <f>G13+I13+K13+M13</f>
        <v>6079351.8</v>
      </c>
      <c r="F13" s="8">
        <f>H13+J13+L13+N13</f>
        <v>1024143.7</v>
      </c>
      <c r="G13" s="8">
        <f>SUM(G14:G17)</f>
        <v>2479351.8</v>
      </c>
      <c r="H13" s="8">
        <f aca="true" t="shared" si="0" ref="H13:N13">SUM(H14:H17)</f>
        <v>424143.69999999995</v>
      </c>
      <c r="I13" s="8">
        <f t="shared" si="0"/>
        <v>0</v>
      </c>
      <c r="J13" s="8">
        <f t="shared" si="0"/>
        <v>0</v>
      </c>
      <c r="K13" s="8">
        <f t="shared" si="0"/>
        <v>0</v>
      </c>
      <c r="L13" s="8">
        <f t="shared" si="0"/>
        <v>0</v>
      </c>
      <c r="M13" s="8">
        <f t="shared" si="0"/>
        <v>3600000</v>
      </c>
      <c r="N13" s="8">
        <f t="shared" si="0"/>
        <v>600000</v>
      </c>
      <c r="O13" s="24"/>
      <c r="P13" s="25"/>
      <c r="Q13" s="6"/>
      <c r="R13" s="6"/>
      <c r="S13" s="4"/>
      <c r="T13" s="6"/>
      <c r="U13" s="4"/>
      <c r="V13" s="6"/>
      <c r="W13" s="4"/>
      <c r="X13" s="39"/>
      <c r="Y13" s="9"/>
      <c r="Z13" s="4"/>
    </row>
    <row r="14" spans="1:26" ht="15" customHeight="1">
      <c r="A14" s="27"/>
      <c r="B14" s="24"/>
      <c r="C14" s="24"/>
      <c r="D14" s="18">
        <v>2017</v>
      </c>
      <c r="E14" s="8">
        <f>E88</f>
        <v>600000</v>
      </c>
      <c r="F14" s="8">
        <f aca="true" t="shared" si="1" ref="F14:N14">F88</f>
        <v>88298.3</v>
      </c>
      <c r="G14" s="8">
        <f t="shared" si="1"/>
        <v>400000</v>
      </c>
      <c r="H14" s="8">
        <f t="shared" si="1"/>
        <v>88298.3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 t="shared" si="1"/>
        <v>0</v>
      </c>
      <c r="M14" s="8">
        <f t="shared" si="1"/>
        <v>200000</v>
      </c>
      <c r="N14" s="8">
        <f t="shared" si="1"/>
        <v>0</v>
      </c>
      <c r="O14" s="25"/>
      <c r="P14" s="25"/>
      <c r="Q14" s="6"/>
      <c r="R14" s="6"/>
      <c r="S14" s="4"/>
      <c r="T14" s="6"/>
      <c r="U14" s="4"/>
      <c r="V14" s="6"/>
      <c r="W14" s="4"/>
      <c r="X14" s="39"/>
      <c r="Y14" s="9"/>
      <c r="Z14" s="4"/>
    </row>
    <row r="15" spans="1:26" ht="15" customHeight="1">
      <c r="A15" s="27"/>
      <c r="B15" s="24"/>
      <c r="C15" s="24"/>
      <c r="D15" s="18">
        <v>2018</v>
      </c>
      <c r="E15" s="8">
        <f>E89</f>
        <v>679351.8</v>
      </c>
      <c r="F15" s="8">
        <f aca="true" t="shared" si="2" ref="F15:N15">F89</f>
        <v>392029.6</v>
      </c>
      <c r="G15" s="8">
        <f t="shared" si="2"/>
        <v>479351.8</v>
      </c>
      <c r="H15" s="8">
        <f t="shared" si="2"/>
        <v>192029.59999999998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8">
        <f t="shared" si="2"/>
        <v>0</v>
      </c>
      <c r="M15" s="8">
        <f t="shared" si="2"/>
        <v>200000</v>
      </c>
      <c r="N15" s="8">
        <f t="shared" si="2"/>
        <v>200000</v>
      </c>
      <c r="O15" s="25"/>
      <c r="P15" s="25"/>
      <c r="Q15" s="6"/>
      <c r="R15" s="6"/>
      <c r="S15" s="4"/>
      <c r="T15" s="6"/>
      <c r="U15" s="4"/>
      <c r="V15" s="6"/>
      <c r="W15" s="4"/>
      <c r="X15" s="39"/>
      <c r="Y15" s="9"/>
      <c r="Z15" s="4"/>
    </row>
    <row r="16" spans="1:26" ht="15" customHeight="1">
      <c r="A16" s="27"/>
      <c r="B16" s="24"/>
      <c r="C16" s="24"/>
      <c r="D16" s="18">
        <v>2019</v>
      </c>
      <c r="E16" s="8">
        <f>E90</f>
        <v>2400000</v>
      </c>
      <c r="F16" s="8">
        <f aca="true" t="shared" si="3" ref="F16:N16">F90</f>
        <v>271907.9</v>
      </c>
      <c r="G16" s="8">
        <f t="shared" si="3"/>
        <v>800000</v>
      </c>
      <c r="H16" s="8">
        <f t="shared" si="3"/>
        <v>71907.9</v>
      </c>
      <c r="I16" s="8">
        <f t="shared" si="3"/>
        <v>0</v>
      </c>
      <c r="J16" s="8">
        <f t="shared" si="3"/>
        <v>0</v>
      </c>
      <c r="K16" s="8">
        <f t="shared" si="3"/>
        <v>0</v>
      </c>
      <c r="L16" s="8">
        <f t="shared" si="3"/>
        <v>0</v>
      </c>
      <c r="M16" s="8">
        <f t="shared" si="3"/>
        <v>1600000</v>
      </c>
      <c r="N16" s="8">
        <f t="shared" si="3"/>
        <v>200000</v>
      </c>
      <c r="O16" s="25"/>
      <c r="P16" s="25"/>
      <c r="Q16" s="6"/>
      <c r="R16" s="6"/>
      <c r="S16" s="4"/>
      <c r="T16" s="6"/>
      <c r="U16" s="4"/>
      <c r="V16" s="6"/>
      <c r="W16" s="4"/>
      <c r="X16" s="39"/>
      <c r="Y16" s="9"/>
      <c r="Z16" s="4"/>
    </row>
    <row r="17" spans="1:26" ht="15" customHeight="1">
      <c r="A17" s="27"/>
      <c r="B17" s="24"/>
      <c r="C17" s="24"/>
      <c r="D17" s="18">
        <v>2020</v>
      </c>
      <c r="E17" s="8">
        <f>E91</f>
        <v>2400000</v>
      </c>
      <c r="F17" s="8">
        <f aca="true" t="shared" si="4" ref="F17:N17">F91</f>
        <v>271907.9</v>
      </c>
      <c r="G17" s="8">
        <f t="shared" si="4"/>
        <v>800000</v>
      </c>
      <c r="H17" s="8">
        <f t="shared" si="4"/>
        <v>71907.9</v>
      </c>
      <c r="I17" s="8">
        <f t="shared" si="4"/>
        <v>0</v>
      </c>
      <c r="J17" s="8">
        <f t="shared" si="4"/>
        <v>0</v>
      </c>
      <c r="K17" s="8">
        <f t="shared" si="4"/>
        <v>0</v>
      </c>
      <c r="L17" s="8">
        <f t="shared" si="4"/>
        <v>0</v>
      </c>
      <c r="M17" s="8">
        <f t="shared" si="4"/>
        <v>1600000</v>
      </c>
      <c r="N17" s="8">
        <f t="shared" si="4"/>
        <v>200000</v>
      </c>
      <c r="O17" s="25"/>
      <c r="P17" s="25"/>
      <c r="Q17" s="6"/>
      <c r="R17" s="6"/>
      <c r="S17" s="4"/>
      <c r="T17" s="6"/>
      <c r="U17" s="4"/>
      <c r="V17" s="6"/>
      <c r="W17" s="4"/>
      <c r="X17" s="39"/>
      <c r="Y17" s="9"/>
      <c r="Z17" s="4"/>
    </row>
    <row r="18" spans="1:26" ht="19.5" customHeight="1">
      <c r="A18" s="51" t="s">
        <v>35</v>
      </c>
      <c r="B18" s="48" t="s">
        <v>18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0"/>
      <c r="Q18" s="20"/>
      <c r="R18" s="20"/>
      <c r="S18" s="20"/>
      <c r="T18" s="20"/>
      <c r="U18" s="20"/>
      <c r="V18" s="20"/>
      <c r="W18" s="20"/>
      <c r="X18" s="20"/>
      <c r="Y18" s="20"/>
      <c r="Z18" s="4"/>
    </row>
    <row r="19" spans="1:26" ht="17.25" customHeight="1">
      <c r="A19" s="51"/>
      <c r="B19" s="45" t="s">
        <v>19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Q19" s="20"/>
      <c r="R19" s="20"/>
      <c r="S19" s="20"/>
      <c r="T19" s="20"/>
      <c r="U19" s="20"/>
      <c r="V19" s="20"/>
      <c r="W19" s="20"/>
      <c r="X19" s="20"/>
      <c r="Y19" s="20"/>
      <c r="Z19" s="4"/>
    </row>
    <row r="20" spans="1:26" ht="15" customHeight="1">
      <c r="A20" s="22" t="s">
        <v>36</v>
      </c>
      <c r="B20" s="26" t="s">
        <v>20</v>
      </c>
      <c r="C20" s="26"/>
      <c r="D20" s="10" t="s">
        <v>17</v>
      </c>
      <c r="E20" s="11">
        <f aca="true" t="shared" si="5" ref="E20:F24">G20+I20+K20+M20</f>
        <v>0</v>
      </c>
      <c r="F20" s="11">
        <f t="shared" si="5"/>
        <v>0</v>
      </c>
      <c r="G20" s="11">
        <f>SUM(G21:G24)</f>
        <v>0</v>
      </c>
      <c r="H20" s="11">
        <f aca="true" t="shared" si="6" ref="H20:N20">SUM(H21:H24)</f>
        <v>0</v>
      </c>
      <c r="I20" s="11">
        <f t="shared" si="6"/>
        <v>0</v>
      </c>
      <c r="J20" s="11">
        <f t="shared" si="6"/>
        <v>0</v>
      </c>
      <c r="K20" s="11">
        <f t="shared" si="6"/>
        <v>0</v>
      </c>
      <c r="L20" s="11">
        <f t="shared" si="6"/>
        <v>0</v>
      </c>
      <c r="M20" s="11">
        <f t="shared" si="6"/>
        <v>0</v>
      </c>
      <c r="N20" s="11">
        <f t="shared" si="6"/>
        <v>0</v>
      </c>
      <c r="O20" s="24" t="s">
        <v>21</v>
      </c>
      <c r="P20" s="24"/>
      <c r="Q20" s="4"/>
      <c r="R20" s="4"/>
      <c r="S20" s="6"/>
      <c r="T20" s="4"/>
      <c r="U20" s="6"/>
      <c r="V20" s="4"/>
      <c r="W20" s="6"/>
      <c r="X20" s="4"/>
      <c r="Y20" s="4"/>
      <c r="Z20" s="4"/>
    </row>
    <row r="21" spans="1:25" ht="15" customHeight="1">
      <c r="A21" s="23"/>
      <c r="B21" s="27"/>
      <c r="C21" s="27"/>
      <c r="D21" s="19">
        <v>2017</v>
      </c>
      <c r="E21" s="8">
        <f t="shared" si="5"/>
        <v>0</v>
      </c>
      <c r="F21" s="8">
        <f t="shared" si="5"/>
        <v>0</v>
      </c>
      <c r="G21" s="12">
        <v>0</v>
      </c>
      <c r="H21" s="12">
        <v>0</v>
      </c>
      <c r="I21" s="12">
        <v>0</v>
      </c>
      <c r="J21" s="12">
        <v>0</v>
      </c>
      <c r="K21" s="8">
        <v>0</v>
      </c>
      <c r="L21" s="8">
        <v>0</v>
      </c>
      <c r="M21" s="8">
        <v>0</v>
      </c>
      <c r="N21" s="8">
        <v>0</v>
      </c>
      <c r="O21" s="24"/>
      <c r="P21" s="24"/>
      <c r="R21" s="4"/>
      <c r="S21" s="6"/>
      <c r="T21" s="4"/>
      <c r="U21" s="6"/>
      <c r="V21" s="4"/>
      <c r="W21" s="6"/>
      <c r="X21" s="4"/>
      <c r="Y21" s="4"/>
    </row>
    <row r="22" spans="1:25" ht="15" customHeight="1">
      <c r="A22" s="23"/>
      <c r="B22" s="27"/>
      <c r="C22" s="27"/>
      <c r="D22" s="19">
        <v>2018</v>
      </c>
      <c r="E22" s="8">
        <f t="shared" si="5"/>
        <v>0</v>
      </c>
      <c r="F22" s="8">
        <f t="shared" si="5"/>
        <v>0</v>
      </c>
      <c r="G22" s="12">
        <v>0</v>
      </c>
      <c r="H22" s="12">
        <v>0</v>
      </c>
      <c r="I22" s="12">
        <v>0</v>
      </c>
      <c r="J22" s="12">
        <v>0</v>
      </c>
      <c r="K22" s="8">
        <v>0</v>
      </c>
      <c r="L22" s="8">
        <v>0</v>
      </c>
      <c r="M22" s="8">
        <v>0</v>
      </c>
      <c r="N22" s="8">
        <v>0</v>
      </c>
      <c r="O22" s="24"/>
      <c r="P22" s="24"/>
      <c r="R22" s="4"/>
      <c r="S22" s="6"/>
      <c r="T22" s="4"/>
      <c r="U22" s="6"/>
      <c r="V22" s="4"/>
      <c r="W22" s="6"/>
      <c r="X22" s="4"/>
      <c r="Y22" s="4"/>
    </row>
    <row r="23" spans="1:25" ht="15" customHeight="1">
      <c r="A23" s="23"/>
      <c r="B23" s="27"/>
      <c r="C23" s="27"/>
      <c r="D23" s="19">
        <v>2019</v>
      </c>
      <c r="E23" s="8">
        <f t="shared" si="5"/>
        <v>0</v>
      </c>
      <c r="F23" s="8">
        <f t="shared" si="5"/>
        <v>0</v>
      </c>
      <c r="G23" s="12">
        <v>0</v>
      </c>
      <c r="H23" s="12">
        <v>0</v>
      </c>
      <c r="I23" s="12">
        <v>0</v>
      </c>
      <c r="J23" s="12">
        <v>0</v>
      </c>
      <c r="K23" s="8">
        <v>0</v>
      </c>
      <c r="L23" s="8">
        <v>0</v>
      </c>
      <c r="M23" s="8">
        <v>0</v>
      </c>
      <c r="N23" s="8">
        <v>0</v>
      </c>
      <c r="O23" s="24"/>
      <c r="P23" s="24"/>
      <c r="R23" s="4"/>
      <c r="S23" s="6"/>
      <c r="T23" s="4"/>
      <c r="U23" s="6"/>
      <c r="V23" s="4"/>
      <c r="W23" s="6"/>
      <c r="X23" s="4"/>
      <c r="Y23" s="4"/>
    </row>
    <row r="24" spans="1:25" ht="15" customHeight="1">
      <c r="A24" s="23"/>
      <c r="B24" s="27"/>
      <c r="C24" s="27"/>
      <c r="D24" s="19">
        <v>2020</v>
      </c>
      <c r="E24" s="8">
        <f t="shared" si="5"/>
        <v>0</v>
      </c>
      <c r="F24" s="8">
        <f t="shared" si="5"/>
        <v>0</v>
      </c>
      <c r="G24" s="12">
        <v>0</v>
      </c>
      <c r="H24" s="12">
        <v>0</v>
      </c>
      <c r="I24" s="12">
        <v>0</v>
      </c>
      <c r="J24" s="12">
        <v>0</v>
      </c>
      <c r="K24" s="8">
        <v>0</v>
      </c>
      <c r="L24" s="8">
        <v>0</v>
      </c>
      <c r="M24" s="8">
        <v>0</v>
      </c>
      <c r="N24" s="8">
        <v>0</v>
      </c>
      <c r="O24" s="24"/>
      <c r="P24" s="24"/>
      <c r="R24" s="4"/>
      <c r="S24" s="6"/>
      <c r="T24" s="4"/>
      <c r="U24" s="6"/>
      <c r="V24" s="4"/>
      <c r="W24" s="6"/>
      <c r="X24" s="4"/>
      <c r="Y24" s="4"/>
    </row>
    <row r="25" spans="1:25" ht="15" customHeight="1">
      <c r="A25" s="24"/>
      <c r="B25" s="24" t="s">
        <v>22</v>
      </c>
      <c r="C25" s="24"/>
      <c r="D25" s="19" t="s">
        <v>17</v>
      </c>
      <c r="E25" s="8">
        <f>E20</f>
        <v>0</v>
      </c>
      <c r="F25" s="8">
        <f aca="true" t="shared" si="7" ref="F25:N25">F20</f>
        <v>0</v>
      </c>
      <c r="G25" s="8">
        <f t="shared" si="7"/>
        <v>0</v>
      </c>
      <c r="H25" s="8">
        <f t="shared" si="7"/>
        <v>0</v>
      </c>
      <c r="I25" s="8">
        <f t="shared" si="7"/>
        <v>0</v>
      </c>
      <c r="J25" s="8">
        <f t="shared" si="7"/>
        <v>0</v>
      </c>
      <c r="K25" s="8">
        <f t="shared" si="7"/>
        <v>0</v>
      </c>
      <c r="L25" s="8">
        <f t="shared" si="7"/>
        <v>0</v>
      </c>
      <c r="M25" s="8">
        <f t="shared" si="7"/>
        <v>0</v>
      </c>
      <c r="N25" s="8">
        <f t="shared" si="7"/>
        <v>0</v>
      </c>
      <c r="O25" s="24"/>
      <c r="P25" s="24"/>
      <c r="R25" s="4"/>
      <c r="S25" s="6"/>
      <c r="T25" s="4"/>
      <c r="U25" s="6"/>
      <c r="V25" s="4"/>
      <c r="W25" s="6"/>
      <c r="X25" s="4"/>
      <c r="Y25" s="4"/>
    </row>
    <row r="26" spans="1:25" ht="15" customHeight="1">
      <c r="A26" s="24"/>
      <c r="B26" s="24"/>
      <c r="C26" s="24"/>
      <c r="D26" s="19">
        <v>2017</v>
      </c>
      <c r="E26" s="8">
        <f aca="true" t="shared" si="8" ref="E26:N26">E21</f>
        <v>0</v>
      </c>
      <c r="F26" s="8">
        <f t="shared" si="8"/>
        <v>0</v>
      </c>
      <c r="G26" s="8">
        <f t="shared" si="8"/>
        <v>0</v>
      </c>
      <c r="H26" s="8">
        <f t="shared" si="8"/>
        <v>0</v>
      </c>
      <c r="I26" s="8">
        <f t="shared" si="8"/>
        <v>0</v>
      </c>
      <c r="J26" s="8">
        <f t="shared" si="8"/>
        <v>0</v>
      </c>
      <c r="K26" s="8">
        <f t="shared" si="8"/>
        <v>0</v>
      </c>
      <c r="L26" s="8">
        <f t="shared" si="8"/>
        <v>0</v>
      </c>
      <c r="M26" s="8">
        <f t="shared" si="8"/>
        <v>0</v>
      </c>
      <c r="N26" s="8">
        <f t="shared" si="8"/>
        <v>0</v>
      </c>
      <c r="O26" s="24"/>
      <c r="P26" s="24"/>
      <c r="R26" s="4"/>
      <c r="S26" s="6"/>
      <c r="T26" s="4"/>
      <c r="U26" s="6"/>
      <c r="V26" s="4"/>
      <c r="W26" s="6"/>
      <c r="X26" s="4"/>
      <c r="Y26" s="4"/>
    </row>
    <row r="27" spans="1:25" ht="15" customHeight="1">
      <c r="A27" s="24"/>
      <c r="B27" s="24"/>
      <c r="C27" s="24"/>
      <c r="D27" s="19">
        <v>2018</v>
      </c>
      <c r="E27" s="8">
        <f aca="true" t="shared" si="9" ref="E27:N27">E22</f>
        <v>0</v>
      </c>
      <c r="F27" s="8">
        <f t="shared" si="9"/>
        <v>0</v>
      </c>
      <c r="G27" s="8">
        <f t="shared" si="9"/>
        <v>0</v>
      </c>
      <c r="H27" s="8">
        <f t="shared" si="9"/>
        <v>0</v>
      </c>
      <c r="I27" s="8">
        <f t="shared" si="9"/>
        <v>0</v>
      </c>
      <c r="J27" s="8">
        <f t="shared" si="9"/>
        <v>0</v>
      </c>
      <c r="K27" s="8">
        <f t="shared" si="9"/>
        <v>0</v>
      </c>
      <c r="L27" s="8">
        <f t="shared" si="9"/>
        <v>0</v>
      </c>
      <c r="M27" s="8">
        <f t="shared" si="9"/>
        <v>0</v>
      </c>
      <c r="N27" s="8">
        <f t="shared" si="9"/>
        <v>0</v>
      </c>
      <c r="O27" s="24"/>
      <c r="P27" s="24"/>
      <c r="R27" s="4"/>
      <c r="S27" s="6"/>
      <c r="T27" s="4"/>
      <c r="U27" s="6"/>
      <c r="V27" s="4"/>
      <c r="W27" s="6"/>
      <c r="X27" s="4"/>
      <c r="Y27" s="4"/>
    </row>
    <row r="28" spans="1:25" ht="15" customHeight="1">
      <c r="A28" s="24"/>
      <c r="B28" s="24"/>
      <c r="C28" s="24"/>
      <c r="D28" s="19">
        <v>2019</v>
      </c>
      <c r="E28" s="8">
        <f aca="true" t="shared" si="10" ref="E28:N28">E23</f>
        <v>0</v>
      </c>
      <c r="F28" s="8">
        <f t="shared" si="10"/>
        <v>0</v>
      </c>
      <c r="G28" s="8">
        <f t="shared" si="10"/>
        <v>0</v>
      </c>
      <c r="H28" s="8">
        <f t="shared" si="10"/>
        <v>0</v>
      </c>
      <c r="I28" s="8">
        <f t="shared" si="10"/>
        <v>0</v>
      </c>
      <c r="J28" s="8">
        <f t="shared" si="10"/>
        <v>0</v>
      </c>
      <c r="K28" s="8">
        <f t="shared" si="10"/>
        <v>0</v>
      </c>
      <c r="L28" s="8">
        <f t="shared" si="10"/>
        <v>0</v>
      </c>
      <c r="M28" s="8">
        <f t="shared" si="10"/>
        <v>0</v>
      </c>
      <c r="N28" s="8">
        <f t="shared" si="10"/>
        <v>0</v>
      </c>
      <c r="O28" s="24"/>
      <c r="P28" s="24"/>
      <c r="R28" s="4"/>
      <c r="S28" s="6"/>
      <c r="T28" s="4"/>
      <c r="U28" s="6"/>
      <c r="V28" s="4"/>
      <c r="W28" s="6"/>
      <c r="X28" s="4"/>
      <c r="Y28" s="4"/>
    </row>
    <row r="29" spans="1:25" ht="15" customHeight="1">
      <c r="A29" s="24"/>
      <c r="B29" s="24"/>
      <c r="C29" s="24"/>
      <c r="D29" s="19">
        <v>2020</v>
      </c>
      <c r="E29" s="8">
        <f aca="true" t="shared" si="11" ref="E29:N29">E24</f>
        <v>0</v>
      </c>
      <c r="F29" s="8">
        <f t="shared" si="11"/>
        <v>0</v>
      </c>
      <c r="G29" s="8">
        <f t="shared" si="11"/>
        <v>0</v>
      </c>
      <c r="H29" s="8">
        <f t="shared" si="11"/>
        <v>0</v>
      </c>
      <c r="I29" s="8">
        <f t="shared" si="11"/>
        <v>0</v>
      </c>
      <c r="J29" s="8">
        <f t="shared" si="11"/>
        <v>0</v>
      </c>
      <c r="K29" s="8">
        <f t="shared" si="11"/>
        <v>0</v>
      </c>
      <c r="L29" s="8">
        <f t="shared" si="11"/>
        <v>0</v>
      </c>
      <c r="M29" s="8">
        <f t="shared" si="11"/>
        <v>0</v>
      </c>
      <c r="N29" s="8">
        <f t="shared" si="11"/>
        <v>0</v>
      </c>
      <c r="O29" s="24"/>
      <c r="P29" s="24"/>
      <c r="R29" s="4"/>
      <c r="S29" s="6"/>
      <c r="T29" s="4"/>
      <c r="U29" s="6"/>
      <c r="V29" s="4"/>
      <c r="W29" s="6"/>
      <c r="X29" s="4"/>
      <c r="Y29" s="4"/>
    </row>
    <row r="30" spans="1:25" ht="11.25" customHeight="1">
      <c r="A30" s="51" t="s">
        <v>37</v>
      </c>
      <c r="B30" s="48" t="s">
        <v>23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5" customHeight="1">
      <c r="A31" s="51"/>
      <c r="B31" s="45" t="s">
        <v>24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7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38.25" customHeight="1">
      <c r="A32" s="22" t="s">
        <v>38</v>
      </c>
      <c r="B32" s="26" t="s">
        <v>58</v>
      </c>
      <c r="C32" s="26" t="s">
        <v>45</v>
      </c>
      <c r="D32" s="10" t="s">
        <v>17</v>
      </c>
      <c r="E32" s="11">
        <f>G32+I32+K32+M32</f>
        <v>309350.9</v>
      </c>
      <c r="F32" s="11">
        <f>H32+J32+L32+N32</f>
        <v>0</v>
      </c>
      <c r="G32" s="11">
        <f>SUM(G33:G36)</f>
        <v>309350.9</v>
      </c>
      <c r="H32" s="11">
        <f aca="true" t="shared" si="12" ref="H32:N32">SUM(H33:H36)</f>
        <v>0</v>
      </c>
      <c r="I32" s="11">
        <f t="shared" si="12"/>
        <v>0</v>
      </c>
      <c r="J32" s="11">
        <f t="shared" si="12"/>
        <v>0</v>
      </c>
      <c r="K32" s="11">
        <f t="shared" si="12"/>
        <v>0</v>
      </c>
      <c r="L32" s="11">
        <f t="shared" si="12"/>
        <v>0</v>
      </c>
      <c r="M32" s="11">
        <f t="shared" si="12"/>
        <v>0</v>
      </c>
      <c r="N32" s="11">
        <f t="shared" si="12"/>
        <v>0</v>
      </c>
      <c r="O32" s="24" t="s">
        <v>21</v>
      </c>
      <c r="P32" s="52"/>
      <c r="Q32" s="6"/>
      <c r="R32" s="6"/>
      <c r="S32" s="6"/>
      <c r="T32" s="6"/>
      <c r="U32" s="6"/>
      <c r="V32" s="6"/>
      <c r="W32" s="6"/>
      <c r="X32" s="6"/>
      <c r="Y32" s="6"/>
    </row>
    <row r="33" spans="1:25" ht="43.5" customHeight="1">
      <c r="A33" s="23"/>
      <c r="B33" s="27"/>
      <c r="C33" s="53"/>
      <c r="D33" s="19">
        <v>2017</v>
      </c>
      <c r="E33" s="8">
        <v>309350.9</v>
      </c>
      <c r="F33" s="8">
        <f aca="true" t="shared" si="13" ref="F33:F47">H33+J33+L33+N33</f>
        <v>0</v>
      </c>
      <c r="G33" s="8">
        <v>309350.9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52"/>
      <c r="P33" s="52"/>
      <c r="Q33" s="4"/>
      <c r="R33" s="4"/>
      <c r="S33" s="6"/>
      <c r="T33" s="4"/>
      <c r="U33" s="6"/>
      <c r="V33" s="4"/>
      <c r="W33" s="6"/>
      <c r="X33" s="6"/>
      <c r="Y33" s="6"/>
    </row>
    <row r="34" spans="1:25" ht="43.5" customHeight="1">
      <c r="A34" s="23"/>
      <c r="B34" s="27"/>
      <c r="C34" s="53"/>
      <c r="D34" s="19">
        <v>2018</v>
      </c>
      <c r="E34" s="8">
        <f aca="true" t="shared" si="14" ref="E34:E42">G34+I34+K34+M34</f>
        <v>0</v>
      </c>
      <c r="F34" s="8">
        <f t="shared" si="13"/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52"/>
      <c r="P34" s="52"/>
      <c r="Q34" s="4"/>
      <c r="R34" s="4"/>
      <c r="S34" s="6"/>
      <c r="T34" s="4"/>
      <c r="U34" s="6"/>
      <c r="V34" s="4"/>
      <c r="W34" s="6"/>
      <c r="X34" s="6"/>
      <c r="Y34" s="6"/>
    </row>
    <row r="35" spans="1:25" ht="35.25" customHeight="1">
      <c r="A35" s="23"/>
      <c r="B35" s="27"/>
      <c r="C35" s="53"/>
      <c r="D35" s="19">
        <v>2019</v>
      </c>
      <c r="E35" s="12">
        <f t="shared" si="14"/>
        <v>0</v>
      </c>
      <c r="F35" s="12">
        <f t="shared" si="13"/>
        <v>0</v>
      </c>
      <c r="G35" s="12">
        <v>0</v>
      </c>
      <c r="H35" s="12">
        <v>0</v>
      </c>
      <c r="I35" s="12">
        <v>0</v>
      </c>
      <c r="J35" s="12">
        <v>0</v>
      </c>
      <c r="K35" s="8">
        <v>0</v>
      </c>
      <c r="L35" s="8">
        <v>0</v>
      </c>
      <c r="M35" s="8">
        <v>0</v>
      </c>
      <c r="N35" s="8">
        <v>0</v>
      </c>
      <c r="O35" s="52"/>
      <c r="P35" s="52"/>
      <c r="Q35" s="4"/>
      <c r="R35" s="4"/>
      <c r="S35" s="6"/>
      <c r="T35" s="4"/>
      <c r="U35" s="6"/>
      <c r="V35" s="4"/>
      <c r="W35" s="6"/>
      <c r="X35" s="6"/>
      <c r="Y35" s="6"/>
    </row>
    <row r="36" spans="1:30" ht="27.75" customHeight="1">
      <c r="A36" s="23"/>
      <c r="B36" s="27"/>
      <c r="C36" s="53"/>
      <c r="D36" s="19">
        <v>2020</v>
      </c>
      <c r="E36" s="8">
        <f t="shared" si="14"/>
        <v>0</v>
      </c>
      <c r="F36" s="8">
        <f t="shared" si="13"/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52"/>
      <c r="P36" s="52"/>
      <c r="Q36" s="4"/>
      <c r="R36" s="4"/>
      <c r="S36" s="6"/>
      <c r="T36" s="4"/>
      <c r="U36" s="6"/>
      <c r="V36" s="4"/>
      <c r="W36" s="6"/>
      <c r="X36" s="6"/>
      <c r="Y36" s="6"/>
      <c r="Z36" s="4"/>
      <c r="AA36" s="4"/>
      <c r="AB36" s="4"/>
      <c r="AC36" s="4"/>
      <c r="AD36" s="4"/>
    </row>
    <row r="37" spans="1:30" ht="16.5" customHeight="1">
      <c r="A37" s="22" t="s">
        <v>39</v>
      </c>
      <c r="B37" s="26" t="s">
        <v>25</v>
      </c>
      <c r="C37" s="26" t="s">
        <v>47</v>
      </c>
      <c r="D37" s="19" t="s">
        <v>17</v>
      </c>
      <c r="E37" s="8">
        <f t="shared" si="14"/>
        <v>2090649.1</v>
      </c>
      <c r="F37" s="8">
        <f t="shared" si="13"/>
        <v>348347</v>
      </c>
      <c r="G37" s="8">
        <f>SUM(G38:G41)</f>
        <v>2090649.1</v>
      </c>
      <c r="H37" s="8">
        <f aca="true" t="shared" si="15" ref="H37:N37">SUM(H38:H41)</f>
        <v>348347</v>
      </c>
      <c r="I37" s="8">
        <f t="shared" si="15"/>
        <v>0</v>
      </c>
      <c r="J37" s="8">
        <f t="shared" si="15"/>
        <v>0</v>
      </c>
      <c r="K37" s="8">
        <f t="shared" si="15"/>
        <v>0</v>
      </c>
      <c r="L37" s="8">
        <f t="shared" si="15"/>
        <v>0</v>
      </c>
      <c r="M37" s="8">
        <f t="shared" si="15"/>
        <v>0</v>
      </c>
      <c r="N37" s="8">
        <f t="shared" si="15"/>
        <v>0</v>
      </c>
      <c r="O37" s="24" t="s">
        <v>21</v>
      </c>
      <c r="P37" s="25"/>
      <c r="R37" s="4"/>
      <c r="S37" s="6"/>
      <c r="T37" s="4"/>
      <c r="U37" s="6"/>
      <c r="V37" s="4"/>
      <c r="W37" s="6"/>
      <c r="X37" s="4"/>
      <c r="Y37" s="6"/>
      <c r="Z37" s="4"/>
      <c r="AA37" s="4"/>
      <c r="AB37" s="4"/>
      <c r="AC37" s="4"/>
      <c r="AD37" s="4"/>
    </row>
    <row r="38" spans="1:30" ht="16.5" customHeight="1">
      <c r="A38" s="23"/>
      <c r="B38" s="27"/>
      <c r="C38" s="53"/>
      <c r="D38" s="19">
        <v>2017</v>
      </c>
      <c r="E38" s="8">
        <f t="shared" si="14"/>
        <v>90649.1</v>
      </c>
      <c r="F38" s="8">
        <f t="shared" si="13"/>
        <v>88298.3</v>
      </c>
      <c r="G38" s="8">
        <v>90649.1</v>
      </c>
      <c r="H38" s="8">
        <v>88298.3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25"/>
      <c r="P38" s="25"/>
      <c r="R38" s="4"/>
      <c r="S38" s="6"/>
      <c r="T38" s="4"/>
      <c r="U38" s="6"/>
      <c r="V38" s="4"/>
      <c r="W38" s="6"/>
      <c r="X38" s="6"/>
      <c r="Y38" s="6"/>
      <c r="Z38" s="4"/>
      <c r="AA38" s="4"/>
      <c r="AB38" s="4"/>
      <c r="AC38" s="4"/>
      <c r="AD38" s="4"/>
    </row>
    <row r="39" spans="1:30" ht="16.5" customHeight="1">
      <c r="A39" s="23"/>
      <c r="B39" s="27"/>
      <c r="C39" s="53"/>
      <c r="D39" s="19">
        <v>2018</v>
      </c>
      <c r="E39" s="8">
        <f t="shared" si="14"/>
        <v>400000</v>
      </c>
      <c r="F39" s="8">
        <f t="shared" si="13"/>
        <v>116232.9</v>
      </c>
      <c r="G39" s="8">
        <v>400000</v>
      </c>
      <c r="H39" s="21">
        <v>116232.9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25"/>
      <c r="P39" s="25"/>
      <c r="R39" s="13"/>
      <c r="S39" s="6"/>
      <c r="T39" s="4"/>
      <c r="U39" s="6"/>
      <c r="V39" s="4"/>
      <c r="W39" s="6"/>
      <c r="X39" s="6"/>
      <c r="Y39" s="6"/>
      <c r="Z39" s="4"/>
      <c r="AA39" s="4"/>
      <c r="AB39" s="4"/>
      <c r="AC39" s="4"/>
      <c r="AD39" s="4"/>
    </row>
    <row r="40" spans="1:30" ht="16.5" customHeight="1">
      <c r="A40" s="23"/>
      <c r="B40" s="27"/>
      <c r="C40" s="53"/>
      <c r="D40" s="19">
        <v>2019</v>
      </c>
      <c r="E40" s="8">
        <f t="shared" si="14"/>
        <v>800000</v>
      </c>
      <c r="F40" s="8">
        <f t="shared" si="13"/>
        <v>71907.9</v>
      </c>
      <c r="G40" s="8">
        <v>800000</v>
      </c>
      <c r="H40" s="8">
        <v>71907.9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25"/>
      <c r="P40" s="25"/>
      <c r="R40" s="4"/>
      <c r="S40" s="6"/>
      <c r="T40" s="4"/>
      <c r="U40" s="6"/>
      <c r="V40" s="4"/>
      <c r="W40" s="6"/>
      <c r="X40" s="6"/>
      <c r="Y40" s="6"/>
      <c r="Z40" s="4"/>
      <c r="AA40" s="4"/>
      <c r="AB40" s="4"/>
      <c r="AC40" s="4"/>
      <c r="AD40" s="4"/>
    </row>
    <row r="41" spans="1:30" ht="16.5" customHeight="1">
      <c r="A41" s="23"/>
      <c r="B41" s="27"/>
      <c r="C41" s="53"/>
      <c r="D41" s="19">
        <v>2020</v>
      </c>
      <c r="E41" s="8">
        <f t="shared" si="14"/>
        <v>800000</v>
      </c>
      <c r="F41" s="8">
        <f t="shared" si="13"/>
        <v>71907.9</v>
      </c>
      <c r="G41" s="8">
        <v>800000</v>
      </c>
      <c r="H41" s="8">
        <v>71907.9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25"/>
      <c r="P41" s="25"/>
      <c r="R41" s="4"/>
      <c r="S41" s="6"/>
      <c r="T41" s="4"/>
      <c r="U41" s="6"/>
      <c r="V41" s="4"/>
      <c r="W41" s="6"/>
      <c r="X41" s="6"/>
      <c r="Y41" s="6"/>
      <c r="Z41" s="4"/>
      <c r="AA41" s="4"/>
      <c r="AB41" s="4"/>
      <c r="AC41" s="4"/>
      <c r="AD41" s="4"/>
    </row>
    <row r="42" spans="1:30" ht="27.75" customHeight="1">
      <c r="A42" s="22" t="s">
        <v>40</v>
      </c>
      <c r="B42" s="26" t="s">
        <v>46</v>
      </c>
      <c r="C42" s="26"/>
      <c r="D42" s="19" t="s">
        <v>17</v>
      </c>
      <c r="E42" s="8">
        <f t="shared" si="14"/>
        <v>0</v>
      </c>
      <c r="F42" s="8">
        <f t="shared" si="13"/>
        <v>0</v>
      </c>
      <c r="G42" s="8">
        <f>SUM(G43:G46)</f>
        <v>0</v>
      </c>
      <c r="H42" s="8">
        <f aca="true" t="shared" si="16" ref="H42:N42">SUM(H43:H46)</f>
        <v>0</v>
      </c>
      <c r="I42" s="8">
        <f t="shared" si="16"/>
        <v>0</v>
      </c>
      <c r="J42" s="8">
        <f t="shared" si="16"/>
        <v>0</v>
      </c>
      <c r="K42" s="8">
        <f t="shared" si="16"/>
        <v>0</v>
      </c>
      <c r="L42" s="8">
        <f t="shared" si="16"/>
        <v>0</v>
      </c>
      <c r="M42" s="8">
        <f t="shared" si="16"/>
        <v>0</v>
      </c>
      <c r="N42" s="8">
        <f t="shared" si="16"/>
        <v>0</v>
      </c>
      <c r="O42" s="24" t="s">
        <v>21</v>
      </c>
      <c r="P42" s="25"/>
      <c r="R42" s="4"/>
      <c r="S42" s="6"/>
      <c r="T42" s="4"/>
      <c r="U42" s="6"/>
      <c r="V42" s="4"/>
      <c r="W42" s="6"/>
      <c r="X42" s="4"/>
      <c r="Y42" s="6"/>
      <c r="Z42" s="4"/>
      <c r="AA42" s="4"/>
      <c r="AB42" s="4"/>
      <c r="AC42" s="4"/>
      <c r="AD42" s="4"/>
    </row>
    <row r="43" spans="1:30" ht="27.75" customHeight="1">
      <c r="A43" s="23"/>
      <c r="B43" s="27"/>
      <c r="C43" s="27"/>
      <c r="D43" s="19">
        <v>2017</v>
      </c>
      <c r="E43" s="8">
        <f>SUM(E43:E46)</f>
        <v>0</v>
      </c>
      <c r="F43" s="8">
        <f t="shared" si="13"/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25"/>
      <c r="P43" s="25"/>
      <c r="R43" s="4"/>
      <c r="S43" s="6"/>
      <c r="T43" s="4"/>
      <c r="U43" s="6"/>
      <c r="V43" s="4"/>
      <c r="W43" s="6"/>
      <c r="X43" s="6"/>
      <c r="Y43" s="6"/>
      <c r="Z43" s="4"/>
      <c r="AA43" s="4"/>
      <c r="AB43" s="4"/>
      <c r="AC43" s="4"/>
      <c r="AD43" s="4"/>
    </row>
    <row r="44" spans="1:30" ht="27.75" customHeight="1">
      <c r="A44" s="23"/>
      <c r="B44" s="27"/>
      <c r="C44" s="27"/>
      <c r="D44" s="19">
        <v>2018</v>
      </c>
      <c r="E44" s="8">
        <f>G44+I44+K44+M44</f>
        <v>0</v>
      </c>
      <c r="F44" s="8">
        <f t="shared" si="13"/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25"/>
      <c r="P44" s="25"/>
      <c r="R44" s="4"/>
      <c r="S44" s="6"/>
      <c r="T44" s="4"/>
      <c r="U44" s="6"/>
      <c r="V44" s="4"/>
      <c r="W44" s="6"/>
      <c r="X44" s="6"/>
      <c r="Y44" s="6"/>
      <c r="Z44" s="4"/>
      <c r="AA44" s="4"/>
      <c r="AB44" s="4"/>
      <c r="AC44" s="4"/>
      <c r="AD44" s="4"/>
    </row>
    <row r="45" spans="1:30" ht="27.75" customHeight="1">
      <c r="A45" s="23"/>
      <c r="B45" s="27"/>
      <c r="C45" s="27"/>
      <c r="D45" s="19">
        <v>2019</v>
      </c>
      <c r="E45" s="8">
        <f>G45+I45+K45+M45</f>
        <v>0</v>
      </c>
      <c r="F45" s="8">
        <f t="shared" si="13"/>
        <v>0</v>
      </c>
      <c r="G45" s="12">
        <v>0</v>
      </c>
      <c r="H45" s="12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25"/>
      <c r="P45" s="25"/>
      <c r="R45" s="4"/>
      <c r="S45" s="6"/>
      <c r="T45" s="4"/>
      <c r="U45" s="6"/>
      <c r="V45" s="4"/>
      <c r="W45" s="6"/>
      <c r="X45" s="6"/>
      <c r="Y45" s="6"/>
      <c r="Z45" s="4"/>
      <c r="AA45" s="4"/>
      <c r="AB45" s="4"/>
      <c r="AC45" s="4"/>
      <c r="AD45" s="4"/>
    </row>
    <row r="46" spans="1:30" ht="27.75" customHeight="1">
      <c r="A46" s="23"/>
      <c r="B46" s="27"/>
      <c r="C46" s="27"/>
      <c r="D46" s="19">
        <v>2020</v>
      </c>
      <c r="E46" s="8">
        <f>G46+I46+K46+M46</f>
        <v>0</v>
      </c>
      <c r="F46" s="8">
        <f t="shared" si="13"/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25"/>
      <c r="P46" s="25"/>
      <c r="R46" s="4"/>
      <c r="S46" s="6"/>
      <c r="T46" s="4"/>
      <c r="U46" s="6"/>
      <c r="V46" s="4"/>
      <c r="W46" s="6"/>
      <c r="X46" s="6"/>
      <c r="Y46" s="6"/>
      <c r="Z46" s="4"/>
      <c r="AA46" s="4"/>
      <c r="AB46" s="4"/>
      <c r="AC46" s="4"/>
      <c r="AD46" s="4"/>
    </row>
    <row r="47" spans="1:30" ht="14.25" customHeight="1">
      <c r="A47" s="22" t="s">
        <v>41</v>
      </c>
      <c r="B47" s="26" t="s">
        <v>59</v>
      </c>
      <c r="C47" s="26" t="s">
        <v>54</v>
      </c>
      <c r="D47" s="19" t="s">
        <v>17</v>
      </c>
      <c r="E47" s="8">
        <f>G47+I47+K47+M47</f>
        <v>353.1</v>
      </c>
      <c r="F47" s="8">
        <f t="shared" si="13"/>
        <v>261</v>
      </c>
      <c r="G47" s="8">
        <f>G48+G53+G54+G55</f>
        <v>353.1</v>
      </c>
      <c r="H47" s="8">
        <f aca="true" t="shared" si="17" ref="H47:N47">H48+H53+H54+H55</f>
        <v>261</v>
      </c>
      <c r="I47" s="8">
        <f t="shared" si="17"/>
        <v>0</v>
      </c>
      <c r="J47" s="8">
        <f t="shared" si="17"/>
        <v>0</v>
      </c>
      <c r="K47" s="8">
        <f t="shared" si="17"/>
        <v>0</v>
      </c>
      <c r="L47" s="8">
        <f t="shared" si="17"/>
        <v>0</v>
      </c>
      <c r="M47" s="8">
        <f t="shared" si="17"/>
        <v>0</v>
      </c>
      <c r="N47" s="8">
        <f t="shared" si="17"/>
        <v>0</v>
      </c>
      <c r="O47" s="31"/>
      <c r="P47" s="32"/>
      <c r="R47" s="4"/>
      <c r="S47" s="14"/>
      <c r="T47" s="4"/>
      <c r="U47" s="14"/>
      <c r="V47" s="4"/>
      <c r="W47" s="14"/>
      <c r="X47" s="6"/>
      <c r="Y47" s="6"/>
      <c r="Z47" s="4"/>
      <c r="AA47" s="4"/>
      <c r="AB47" s="4"/>
      <c r="AC47" s="4"/>
      <c r="AD47" s="4"/>
    </row>
    <row r="48" spans="1:30" ht="14.25" customHeight="1">
      <c r="A48" s="23"/>
      <c r="B48" s="27"/>
      <c r="C48" s="27"/>
      <c r="D48" s="19">
        <v>2017</v>
      </c>
      <c r="E48" s="8">
        <v>0</v>
      </c>
      <c r="F48" s="8">
        <f aca="true" t="shared" si="18" ref="F48:F55">H48+J48+L48+N48</f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35"/>
      <c r="P48" s="36"/>
      <c r="R48" s="4"/>
      <c r="S48" s="14"/>
      <c r="T48" s="4"/>
      <c r="U48" s="14"/>
      <c r="V48" s="4"/>
      <c r="W48" s="14"/>
      <c r="X48" s="6"/>
      <c r="Y48" s="6"/>
      <c r="Z48" s="4"/>
      <c r="AA48" s="4"/>
      <c r="AB48" s="4"/>
      <c r="AC48" s="4"/>
      <c r="AD48" s="4"/>
    </row>
    <row r="49" spans="1:30" ht="36.75" customHeight="1">
      <c r="A49" s="23"/>
      <c r="B49" s="27"/>
      <c r="C49" s="27"/>
      <c r="D49" s="19">
        <v>2018</v>
      </c>
      <c r="E49" s="8">
        <f>G49+I49+K49+M49</f>
        <v>46.4</v>
      </c>
      <c r="F49" s="8">
        <f>H49+J49+L49+N49</f>
        <v>46.4</v>
      </c>
      <c r="G49" s="8">
        <v>46.4</v>
      </c>
      <c r="H49" s="8">
        <v>46.4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28" t="s">
        <v>53</v>
      </c>
      <c r="P49" s="29"/>
      <c r="R49" s="4"/>
      <c r="S49" s="14"/>
      <c r="T49" s="4"/>
      <c r="U49" s="14"/>
      <c r="V49" s="4"/>
      <c r="W49" s="14"/>
      <c r="X49" s="6"/>
      <c r="Y49" s="6"/>
      <c r="Z49" s="4"/>
      <c r="AA49" s="4"/>
      <c r="AB49" s="4"/>
      <c r="AC49" s="4"/>
      <c r="AD49" s="4"/>
    </row>
    <row r="50" spans="1:30" ht="39" customHeight="1">
      <c r="A50" s="23"/>
      <c r="B50" s="27"/>
      <c r="C50" s="27"/>
      <c r="D50" s="19">
        <v>2018</v>
      </c>
      <c r="E50" s="8">
        <f aca="true" t="shared" si="19" ref="E50:E55">G50+I50+K50+M50</f>
        <v>195.4</v>
      </c>
      <c r="F50" s="8">
        <f t="shared" si="18"/>
        <v>133.4</v>
      </c>
      <c r="G50" s="8">
        <v>195.4</v>
      </c>
      <c r="H50" s="8">
        <v>133.4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28" t="s">
        <v>49</v>
      </c>
      <c r="P50" s="29"/>
      <c r="R50" s="4"/>
      <c r="S50" s="14"/>
      <c r="T50" s="4"/>
      <c r="U50" s="14"/>
      <c r="V50" s="4"/>
      <c r="W50" s="14"/>
      <c r="X50" s="6"/>
      <c r="Y50" s="6"/>
      <c r="Z50" s="4"/>
      <c r="AA50" s="4"/>
      <c r="AB50" s="4"/>
      <c r="AC50" s="4"/>
      <c r="AD50" s="4"/>
    </row>
    <row r="51" spans="1:30" ht="52.5" customHeight="1">
      <c r="A51" s="23"/>
      <c r="B51" s="27"/>
      <c r="C51" s="27"/>
      <c r="D51" s="19">
        <v>2018</v>
      </c>
      <c r="E51" s="8">
        <f t="shared" si="19"/>
        <v>41.7</v>
      </c>
      <c r="F51" s="8">
        <f t="shared" si="18"/>
        <v>41.7</v>
      </c>
      <c r="G51" s="8">
        <v>41.7</v>
      </c>
      <c r="H51" s="8">
        <f>11.7+30</f>
        <v>41.7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28" t="s">
        <v>50</v>
      </c>
      <c r="P51" s="29"/>
      <c r="R51" s="4"/>
      <c r="S51" s="14"/>
      <c r="T51" s="4"/>
      <c r="U51" s="14"/>
      <c r="V51" s="4"/>
      <c r="W51" s="14"/>
      <c r="X51" s="6"/>
      <c r="Y51" s="6"/>
      <c r="Z51" s="4"/>
      <c r="AA51" s="4"/>
      <c r="AB51" s="4"/>
      <c r="AC51" s="4"/>
      <c r="AD51" s="4"/>
    </row>
    <row r="52" spans="1:30" ht="39" customHeight="1">
      <c r="A52" s="23"/>
      <c r="B52" s="27"/>
      <c r="C52" s="27"/>
      <c r="D52" s="19">
        <v>2018</v>
      </c>
      <c r="E52" s="8">
        <f t="shared" si="19"/>
        <v>69.6</v>
      </c>
      <c r="F52" s="8">
        <f t="shared" si="18"/>
        <v>39.5</v>
      </c>
      <c r="G52" s="8">
        <v>69.6</v>
      </c>
      <c r="H52" s="8">
        <v>39.5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28" t="s">
        <v>51</v>
      </c>
      <c r="P52" s="30"/>
      <c r="R52" s="4"/>
      <c r="S52" s="14"/>
      <c r="T52" s="4"/>
      <c r="U52" s="14"/>
      <c r="V52" s="4"/>
      <c r="W52" s="14"/>
      <c r="X52" s="6"/>
      <c r="Y52" s="6"/>
      <c r="Z52" s="4"/>
      <c r="AA52" s="4"/>
      <c r="AB52" s="4"/>
      <c r="AC52" s="4"/>
      <c r="AD52" s="4"/>
    </row>
    <row r="53" spans="1:30" ht="26.25" customHeight="1">
      <c r="A53" s="23"/>
      <c r="B53" s="27"/>
      <c r="C53" s="27"/>
      <c r="D53" s="19" t="s">
        <v>48</v>
      </c>
      <c r="E53" s="8">
        <f t="shared" si="19"/>
        <v>353.1</v>
      </c>
      <c r="F53" s="8">
        <f t="shared" si="18"/>
        <v>261</v>
      </c>
      <c r="G53" s="8">
        <f>G49+G50+G51+G52</f>
        <v>353.1</v>
      </c>
      <c r="H53" s="8">
        <f>H49+H50+H51+H52</f>
        <v>261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31"/>
      <c r="P53" s="32"/>
      <c r="R53" s="4"/>
      <c r="S53" s="14"/>
      <c r="T53" s="4"/>
      <c r="U53" s="14"/>
      <c r="V53" s="4"/>
      <c r="W53" s="14"/>
      <c r="X53" s="6"/>
      <c r="Y53" s="6"/>
      <c r="Z53" s="4"/>
      <c r="AA53" s="4"/>
      <c r="AB53" s="4"/>
      <c r="AC53" s="4"/>
      <c r="AD53" s="4"/>
    </row>
    <row r="54" spans="1:30" ht="14.25" customHeight="1">
      <c r="A54" s="23"/>
      <c r="B54" s="27"/>
      <c r="C54" s="27"/>
      <c r="D54" s="19">
        <v>2019</v>
      </c>
      <c r="E54" s="8">
        <f t="shared" si="19"/>
        <v>0</v>
      </c>
      <c r="F54" s="8">
        <f t="shared" si="18"/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33"/>
      <c r="P54" s="34"/>
      <c r="R54" s="4"/>
      <c r="S54" s="14"/>
      <c r="T54" s="4"/>
      <c r="U54" s="14"/>
      <c r="V54" s="4"/>
      <c r="W54" s="14"/>
      <c r="X54" s="6"/>
      <c r="Y54" s="6"/>
      <c r="Z54" s="4"/>
      <c r="AA54" s="4"/>
      <c r="AB54" s="4"/>
      <c r="AC54" s="4"/>
      <c r="AD54" s="4"/>
    </row>
    <row r="55" spans="1:30" ht="14.25" customHeight="1">
      <c r="A55" s="23"/>
      <c r="B55" s="27"/>
      <c r="C55" s="27"/>
      <c r="D55" s="19">
        <v>2020</v>
      </c>
      <c r="E55" s="8">
        <f t="shared" si="19"/>
        <v>0</v>
      </c>
      <c r="F55" s="8">
        <f t="shared" si="18"/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33"/>
      <c r="P55" s="34"/>
      <c r="R55" s="4"/>
      <c r="S55" s="14"/>
      <c r="T55" s="4"/>
      <c r="U55" s="14"/>
      <c r="V55" s="4"/>
      <c r="W55" s="14"/>
      <c r="X55" s="6"/>
      <c r="Y55" s="6"/>
      <c r="Z55" s="4"/>
      <c r="AA55" s="4"/>
      <c r="AB55" s="4"/>
      <c r="AC55" s="4"/>
      <c r="AD55" s="4"/>
    </row>
    <row r="56" spans="1:30" ht="15" customHeight="1">
      <c r="A56" s="22" t="s">
        <v>52</v>
      </c>
      <c r="B56" s="26" t="s">
        <v>56</v>
      </c>
      <c r="C56" s="26" t="s">
        <v>55</v>
      </c>
      <c r="D56" s="19" t="s">
        <v>17</v>
      </c>
      <c r="E56" s="8">
        <f>G56+I56+K56+M56</f>
        <v>78998.7</v>
      </c>
      <c r="F56" s="8">
        <f>H56+J56+L56+N56</f>
        <v>75535.7</v>
      </c>
      <c r="G56" s="8">
        <f>G57+G62+G63+G64</f>
        <v>78998.7</v>
      </c>
      <c r="H56" s="8">
        <f aca="true" t="shared" si="20" ref="H56:N56">H57+H62+H63+H64</f>
        <v>75535.7</v>
      </c>
      <c r="I56" s="8">
        <f t="shared" si="20"/>
        <v>0</v>
      </c>
      <c r="J56" s="8">
        <f t="shared" si="20"/>
        <v>0</v>
      </c>
      <c r="K56" s="8">
        <f t="shared" si="20"/>
        <v>0</v>
      </c>
      <c r="L56" s="8">
        <f t="shared" si="20"/>
        <v>0</v>
      </c>
      <c r="M56" s="8">
        <f t="shared" si="20"/>
        <v>0</v>
      </c>
      <c r="N56" s="8">
        <f t="shared" si="20"/>
        <v>0</v>
      </c>
      <c r="O56" s="41"/>
      <c r="P56" s="42"/>
      <c r="R56" s="4"/>
      <c r="S56" s="6"/>
      <c r="T56" s="4"/>
      <c r="U56" s="6"/>
      <c r="V56" s="4"/>
      <c r="W56" s="6"/>
      <c r="X56" s="4"/>
      <c r="Y56" s="6"/>
      <c r="Z56" s="15"/>
      <c r="AA56" s="4"/>
      <c r="AB56" s="4"/>
      <c r="AC56" s="4"/>
      <c r="AD56" s="4"/>
    </row>
    <row r="57" spans="1:30" ht="15" customHeight="1">
      <c r="A57" s="23"/>
      <c r="B57" s="27"/>
      <c r="C57" s="27"/>
      <c r="D57" s="19">
        <v>2017</v>
      </c>
      <c r="E57" s="8">
        <v>0</v>
      </c>
      <c r="F57" s="8">
        <f aca="true" t="shared" si="21" ref="F57:F64">H57+J57+L57+N57</f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43"/>
      <c r="P57" s="44"/>
      <c r="R57" s="4"/>
      <c r="S57" s="6"/>
      <c r="T57" s="4"/>
      <c r="U57" s="6"/>
      <c r="V57" s="4"/>
      <c r="W57" s="6"/>
      <c r="X57" s="6"/>
      <c r="Y57" s="6"/>
      <c r="Z57" s="15"/>
      <c r="AA57" s="4"/>
      <c r="AB57" s="4"/>
      <c r="AC57" s="4"/>
      <c r="AD57" s="4"/>
    </row>
    <row r="58" spans="1:30" ht="33.75" customHeight="1">
      <c r="A58" s="23"/>
      <c r="B58" s="27"/>
      <c r="C58" s="27"/>
      <c r="D58" s="19">
        <v>2018</v>
      </c>
      <c r="E58" s="8">
        <v>22554.8</v>
      </c>
      <c r="F58" s="8">
        <v>22554.8</v>
      </c>
      <c r="G58" s="8">
        <v>22554.8</v>
      </c>
      <c r="H58" s="8">
        <v>22554.8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28" t="s">
        <v>53</v>
      </c>
      <c r="P58" s="29"/>
      <c r="R58" s="4"/>
      <c r="S58" s="6"/>
      <c r="T58" s="4"/>
      <c r="U58" s="6"/>
      <c r="V58" s="4"/>
      <c r="W58" s="6"/>
      <c r="X58" s="6"/>
      <c r="Y58" s="6"/>
      <c r="Z58" s="15"/>
      <c r="AA58" s="4"/>
      <c r="AB58" s="4"/>
      <c r="AC58" s="4"/>
      <c r="AD58" s="4"/>
    </row>
    <row r="59" spans="1:30" ht="32.25" customHeight="1">
      <c r="A59" s="23"/>
      <c r="B59" s="27"/>
      <c r="C59" s="27"/>
      <c r="D59" s="19">
        <v>2018</v>
      </c>
      <c r="E59" s="8">
        <f aca="true" t="shared" si="22" ref="E59:F61">G59+I59+K59+M59</f>
        <v>23668</v>
      </c>
      <c r="F59" s="8">
        <f t="shared" si="22"/>
        <v>23668</v>
      </c>
      <c r="G59" s="8">
        <f>18864+4804</f>
        <v>23668</v>
      </c>
      <c r="H59" s="8">
        <f>18864+4804</f>
        <v>23668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28" t="s">
        <v>49</v>
      </c>
      <c r="P59" s="29"/>
      <c r="R59" s="4"/>
      <c r="S59" s="6"/>
      <c r="T59" s="4"/>
      <c r="U59" s="6"/>
      <c r="V59" s="4"/>
      <c r="W59" s="6"/>
      <c r="X59" s="6"/>
      <c r="Y59" s="6"/>
      <c r="Z59" s="15"/>
      <c r="AA59" s="4"/>
      <c r="AB59" s="4"/>
      <c r="AC59" s="4"/>
      <c r="AD59" s="4"/>
    </row>
    <row r="60" spans="1:30" ht="34.5" customHeight="1">
      <c r="A60" s="23"/>
      <c r="B60" s="27"/>
      <c r="C60" s="27"/>
      <c r="D60" s="19">
        <v>2018</v>
      </c>
      <c r="E60" s="8">
        <f t="shared" si="22"/>
        <v>12109.1</v>
      </c>
      <c r="F60" s="8">
        <f t="shared" si="22"/>
        <v>12109.1</v>
      </c>
      <c r="G60" s="8">
        <f>2322+9787.1</f>
        <v>12109.1</v>
      </c>
      <c r="H60" s="8">
        <f>2322+9787.1</f>
        <v>12109.1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28" t="s">
        <v>50</v>
      </c>
      <c r="P60" s="29"/>
      <c r="R60" s="4"/>
      <c r="S60" s="6"/>
      <c r="T60" s="4"/>
      <c r="U60" s="6"/>
      <c r="V60" s="4"/>
      <c r="W60" s="6"/>
      <c r="X60" s="6"/>
      <c r="Y60" s="6"/>
      <c r="Z60" s="15"/>
      <c r="AA60" s="4"/>
      <c r="AB60" s="4"/>
      <c r="AC60" s="4"/>
      <c r="AD60" s="4"/>
    </row>
    <row r="61" spans="1:30" ht="38.25" customHeight="1">
      <c r="A61" s="23"/>
      <c r="B61" s="27"/>
      <c r="C61" s="27"/>
      <c r="D61" s="19">
        <v>2018</v>
      </c>
      <c r="E61" s="8">
        <f t="shared" si="22"/>
        <v>20666.8</v>
      </c>
      <c r="F61" s="8">
        <f t="shared" si="22"/>
        <v>17203.8</v>
      </c>
      <c r="G61" s="8">
        <f>13008.4+7658.4</f>
        <v>20666.8</v>
      </c>
      <c r="H61" s="8">
        <v>17203.8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28" t="s">
        <v>51</v>
      </c>
      <c r="P61" s="30"/>
      <c r="R61" s="4"/>
      <c r="S61" s="6"/>
      <c r="T61" s="4"/>
      <c r="U61" s="6"/>
      <c r="V61" s="4"/>
      <c r="W61" s="6"/>
      <c r="X61" s="6"/>
      <c r="Y61" s="6"/>
      <c r="Z61" s="15"/>
      <c r="AA61" s="4"/>
      <c r="AB61" s="4"/>
      <c r="AC61" s="4"/>
      <c r="AD61" s="4"/>
    </row>
    <row r="62" spans="1:30" ht="27" customHeight="1">
      <c r="A62" s="23"/>
      <c r="B62" s="27"/>
      <c r="C62" s="27"/>
      <c r="D62" s="19" t="s">
        <v>48</v>
      </c>
      <c r="E62" s="8">
        <f aca="true" t="shared" si="23" ref="E62:E69">G62+I62+K62+M62</f>
        <v>78998.7</v>
      </c>
      <c r="F62" s="8">
        <f t="shared" si="21"/>
        <v>75535.7</v>
      </c>
      <c r="G62" s="8">
        <f>SUM(G58:G61)</f>
        <v>78998.7</v>
      </c>
      <c r="H62" s="8">
        <f>SUM(H58:H61)</f>
        <v>75535.7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31"/>
      <c r="P62" s="32"/>
      <c r="R62" s="4"/>
      <c r="S62" s="6"/>
      <c r="T62" s="4"/>
      <c r="U62" s="6"/>
      <c r="V62" s="4"/>
      <c r="W62" s="6"/>
      <c r="X62" s="6"/>
      <c r="Y62" s="6"/>
      <c r="Z62" s="15"/>
      <c r="AA62" s="4"/>
      <c r="AB62" s="4"/>
      <c r="AC62" s="4"/>
      <c r="AD62" s="4"/>
    </row>
    <row r="63" spans="1:30" ht="15" customHeight="1">
      <c r="A63" s="23"/>
      <c r="B63" s="27"/>
      <c r="C63" s="27"/>
      <c r="D63" s="19">
        <v>2019</v>
      </c>
      <c r="E63" s="8">
        <f t="shared" si="23"/>
        <v>0</v>
      </c>
      <c r="F63" s="8">
        <f t="shared" si="21"/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33"/>
      <c r="P63" s="34"/>
      <c r="R63" s="4"/>
      <c r="S63" s="6"/>
      <c r="T63" s="4"/>
      <c r="U63" s="6"/>
      <c r="V63" s="4"/>
      <c r="W63" s="6"/>
      <c r="X63" s="6"/>
      <c r="Y63" s="6"/>
      <c r="Z63" s="15"/>
      <c r="AA63" s="4"/>
      <c r="AB63" s="4"/>
      <c r="AC63" s="4"/>
      <c r="AD63" s="4"/>
    </row>
    <row r="64" spans="1:30" ht="15" customHeight="1">
      <c r="A64" s="23"/>
      <c r="B64" s="27"/>
      <c r="C64" s="27"/>
      <c r="D64" s="19">
        <v>2020</v>
      </c>
      <c r="E64" s="8">
        <f t="shared" si="23"/>
        <v>0</v>
      </c>
      <c r="F64" s="8">
        <f t="shared" si="21"/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33"/>
      <c r="P64" s="34"/>
      <c r="R64" s="4"/>
      <c r="S64" s="6"/>
      <c r="T64" s="4"/>
      <c r="U64" s="6"/>
      <c r="V64" s="4"/>
      <c r="W64" s="6"/>
      <c r="X64" s="6"/>
      <c r="Y64" s="6"/>
      <c r="Z64" s="15"/>
      <c r="AA64" s="4"/>
      <c r="AB64" s="4"/>
      <c r="AC64" s="4"/>
      <c r="AD64" s="4"/>
    </row>
    <row r="65" spans="1:27" ht="15" customHeight="1">
      <c r="A65" s="26"/>
      <c r="B65" s="26" t="s">
        <v>26</v>
      </c>
      <c r="C65" s="26"/>
      <c r="D65" s="19" t="s">
        <v>17</v>
      </c>
      <c r="E65" s="16">
        <f t="shared" si="23"/>
        <v>2479351.8</v>
      </c>
      <c r="F65" s="16">
        <f>H65+J65+L65+N65</f>
        <v>424143.69999999995</v>
      </c>
      <c r="G65" s="16">
        <f>SUM(G66:G69)</f>
        <v>2479351.8</v>
      </c>
      <c r="H65" s="16">
        <f aca="true" t="shared" si="24" ref="H65:N65">SUM(H66:H69)</f>
        <v>424143.69999999995</v>
      </c>
      <c r="I65" s="16">
        <f t="shared" si="24"/>
        <v>0</v>
      </c>
      <c r="J65" s="16">
        <f t="shared" si="24"/>
        <v>0</v>
      </c>
      <c r="K65" s="16">
        <f t="shared" si="24"/>
        <v>0</v>
      </c>
      <c r="L65" s="16">
        <f t="shared" si="24"/>
        <v>0</v>
      </c>
      <c r="M65" s="16">
        <f t="shared" si="24"/>
        <v>0</v>
      </c>
      <c r="N65" s="16">
        <f t="shared" si="24"/>
        <v>0</v>
      </c>
      <c r="O65" s="25"/>
      <c r="P65" s="25"/>
      <c r="R65" s="4"/>
      <c r="S65" s="6"/>
      <c r="T65" s="4"/>
      <c r="U65" s="6"/>
      <c r="V65" s="4"/>
      <c r="W65" s="6"/>
      <c r="X65" s="20"/>
      <c r="Y65" s="20"/>
      <c r="Z65" s="4"/>
      <c r="AA65" s="4"/>
    </row>
    <row r="66" spans="1:27" ht="15" customHeight="1">
      <c r="A66" s="27"/>
      <c r="B66" s="27"/>
      <c r="C66" s="27"/>
      <c r="D66" s="19">
        <v>2017</v>
      </c>
      <c r="E66" s="16">
        <f t="shared" si="23"/>
        <v>400000</v>
      </c>
      <c r="F66" s="16">
        <f>H66+J66+L66+N66</f>
        <v>88298.3</v>
      </c>
      <c r="G66" s="16">
        <f>G33+G38+G43+G57</f>
        <v>400000</v>
      </c>
      <c r="H66" s="16">
        <f>H33+H38+H43+H48+H57</f>
        <v>88298.3</v>
      </c>
      <c r="I66" s="16">
        <f aca="true" t="shared" si="25" ref="I66:N66">I33+I38+I43+I57</f>
        <v>0</v>
      </c>
      <c r="J66" s="16">
        <f t="shared" si="25"/>
        <v>0</v>
      </c>
      <c r="K66" s="16">
        <f t="shared" si="25"/>
        <v>0</v>
      </c>
      <c r="L66" s="16">
        <f t="shared" si="25"/>
        <v>0</v>
      </c>
      <c r="M66" s="16">
        <f t="shared" si="25"/>
        <v>0</v>
      </c>
      <c r="N66" s="16">
        <f t="shared" si="25"/>
        <v>0</v>
      </c>
      <c r="O66" s="25"/>
      <c r="P66" s="25"/>
      <c r="R66" s="4"/>
      <c r="S66" s="6"/>
      <c r="T66" s="4"/>
      <c r="U66" s="6"/>
      <c r="V66" s="4"/>
      <c r="W66" s="6"/>
      <c r="X66" s="20"/>
      <c r="Y66" s="20"/>
      <c r="Z66" s="4"/>
      <c r="AA66" s="4"/>
    </row>
    <row r="67" spans="1:27" ht="15" customHeight="1">
      <c r="A67" s="27"/>
      <c r="B67" s="27"/>
      <c r="C67" s="27"/>
      <c r="D67" s="19">
        <v>2018</v>
      </c>
      <c r="E67" s="16">
        <f t="shared" si="23"/>
        <v>479351.8</v>
      </c>
      <c r="F67" s="16">
        <f>H67+J67+L67+N67</f>
        <v>192029.59999999998</v>
      </c>
      <c r="G67" s="16">
        <f>G34+G39+G44+G53+G62</f>
        <v>479351.8</v>
      </c>
      <c r="H67" s="16">
        <f>H34+H39+H44+H53+H62</f>
        <v>192029.59999999998</v>
      </c>
      <c r="I67" s="16">
        <f aca="true" t="shared" si="26" ref="I67:N69">I34+I39+I44+I62</f>
        <v>0</v>
      </c>
      <c r="J67" s="16">
        <f t="shared" si="26"/>
        <v>0</v>
      </c>
      <c r="K67" s="16">
        <f t="shared" si="26"/>
        <v>0</v>
      </c>
      <c r="L67" s="16">
        <f t="shared" si="26"/>
        <v>0</v>
      </c>
      <c r="M67" s="16">
        <f t="shared" si="26"/>
        <v>0</v>
      </c>
      <c r="N67" s="16">
        <f t="shared" si="26"/>
        <v>0</v>
      </c>
      <c r="O67" s="25"/>
      <c r="P67" s="25"/>
      <c r="R67" s="4"/>
      <c r="S67" s="6"/>
      <c r="T67" s="4"/>
      <c r="U67" s="6"/>
      <c r="V67" s="4"/>
      <c r="W67" s="6"/>
      <c r="X67" s="20"/>
      <c r="Y67" s="20"/>
      <c r="Z67" s="4"/>
      <c r="AA67" s="4"/>
    </row>
    <row r="68" spans="1:27" ht="15" customHeight="1">
      <c r="A68" s="27"/>
      <c r="B68" s="27"/>
      <c r="C68" s="27"/>
      <c r="D68" s="19">
        <v>2019</v>
      </c>
      <c r="E68" s="16">
        <f t="shared" si="23"/>
        <v>800000</v>
      </c>
      <c r="F68" s="16">
        <f>H68+J68+L68+N68</f>
        <v>71907.9</v>
      </c>
      <c r="G68" s="16">
        <f>G35+G40+G45+G63</f>
        <v>800000</v>
      </c>
      <c r="H68" s="16">
        <f>H35+H40+H45+H54+H63</f>
        <v>71907.9</v>
      </c>
      <c r="I68" s="16">
        <f t="shared" si="26"/>
        <v>0</v>
      </c>
      <c r="J68" s="16">
        <f t="shared" si="26"/>
        <v>0</v>
      </c>
      <c r="K68" s="16">
        <f t="shared" si="26"/>
        <v>0</v>
      </c>
      <c r="L68" s="16">
        <f t="shared" si="26"/>
        <v>0</v>
      </c>
      <c r="M68" s="16">
        <f t="shared" si="26"/>
        <v>0</v>
      </c>
      <c r="N68" s="16">
        <f t="shared" si="26"/>
        <v>0</v>
      </c>
      <c r="O68" s="25"/>
      <c r="P68" s="25"/>
      <c r="R68" s="4"/>
      <c r="S68" s="6"/>
      <c r="T68" s="4"/>
      <c r="U68" s="6"/>
      <c r="V68" s="4"/>
      <c r="W68" s="6"/>
      <c r="X68" s="20"/>
      <c r="Y68" s="20"/>
      <c r="Z68" s="4"/>
      <c r="AA68" s="4"/>
    </row>
    <row r="69" spans="1:27" ht="15" customHeight="1">
      <c r="A69" s="27"/>
      <c r="B69" s="27"/>
      <c r="C69" s="27"/>
      <c r="D69" s="19">
        <v>2020</v>
      </c>
      <c r="E69" s="16">
        <f t="shared" si="23"/>
        <v>800000</v>
      </c>
      <c r="F69" s="16">
        <f>H69+J69+L69+N69</f>
        <v>71907.9</v>
      </c>
      <c r="G69" s="16">
        <f>G36+G41+G46+G64</f>
        <v>800000</v>
      </c>
      <c r="H69" s="16">
        <f>H36+H41+H46+H55+H64</f>
        <v>71907.9</v>
      </c>
      <c r="I69" s="16">
        <f t="shared" si="26"/>
        <v>0</v>
      </c>
      <c r="J69" s="16">
        <f t="shared" si="26"/>
        <v>0</v>
      </c>
      <c r="K69" s="16">
        <f t="shared" si="26"/>
        <v>0</v>
      </c>
      <c r="L69" s="16">
        <f t="shared" si="26"/>
        <v>0</v>
      </c>
      <c r="M69" s="16">
        <f t="shared" si="26"/>
        <v>0</v>
      </c>
      <c r="N69" s="16">
        <f t="shared" si="26"/>
        <v>0</v>
      </c>
      <c r="O69" s="25"/>
      <c r="P69" s="25"/>
      <c r="R69" s="17"/>
      <c r="S69" s="17"/>
      <c r="T69" s="17"/>
      <c r="U69" s="17"/>
      <c r="V69" s="4"/>
      <c r="W69" s="6"/>
      <c r="X69" s="20"/>
      <c r="Y69" s="20"/>
      <c r="Z69" s="4"/>
      <c r="AA69" s="4"/>
    </row>
    <row r="70" spans="1:27" ht="14.25" customHeight="1">
      <c r="A70" s="51" t="s">
        <v>42</v>
      </c>
      <c r="B70" s="48" t="s">
        <v>27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50"/>
      <c r="Q70" s="20"/>
      <c r="R70" s="20"/>
      <c r="S70" s="20"/>
      <c r="T70" s="20"/>
      <c r="U70" s="20"/>
      <c r="V70" s="20"/>
      <c r="W70" s="20"/>
      <c r="X70" s="20"/>
      <c r="Y70" s="20"/>
      <c r="Z70" s="4"/>
      <c r="AA70" s="4"/>
    </row>
    <row r="71" spans="1:27" ht="16.5" customHeight="1">
      <c r="A71" s="51"/>
      <c r="B71" s="45" t="s">
        <v>28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7"/>
      <c r="Q71" s="20"/>
      <c r="R71" s="20"/>
      <c r="S71" s="20"/>
      <c r="T71" s="20"/>
      <c r="U71" s="20"/>
      <c r="V71" s="20"/>
      <c r="W71" s="20"/>
      <c r="X71" s="20"/>
      <c r="Y71" s="20"/>
      <c r="Z71" s="4"/>
      <c r="AA71" s="4"/>
    </row>
    <row r="72" spans="1:27" ht="17.25" customHeight="1">
      <c r="A72" s="22" t="s">
        <v>43</v>
      </c>
      <c r="B72" s="26" t="s">
        <v>29</v>
      </c>
      <c r="C72" s="26"/>
      <c r="D72" s="10" t="s">
        <v>17</v>
      </c>
      <c r="E72" s="11">
        <f aca="true" t="shared" si="27" ref="E72:E81">G72+I72+K72+M72</f>
        <v>0</v>
      </c>
      <c r="F72" s="11">
        <f aca="true" t="shared" si="28" ref="F72:F81">H72+J72+L72+N72</f>
        <v>0</v>
      </c>
      <c r="G72" s="11">
        <f>SUM(G73:G76)</f>
        <v>0</v>
      </c>
      <c r="H72" s="11">
        <f aca="true" t="shared" si="29" ref="H72:N72">SUM(H73:H76)</f>
        <v>0</v>
      </c>
      <c r="I72" s="11">
        <f t="shared" si="29"/>
        <v>0</v>
      </c>
      <c r="J72" s="11">
        <f t="shared" si="29"/>
        <v>0</v>
      </c>
      <c r="K72" s="11">
        <f t="shared" si="29"/>
        <v>0</v>
      </c>
      <c r="L72" s="11">
        <f t="shared" si="29"/>
        <v>0</v>
      </c>
      <c r="M72" s="11">
        <f t="shared" si="29"/>
        <v>0</v>
      </c>
      <c r="N72" s="11">
        <f t="shared" si="29"/>
        <v>0</v>
      </c>
      <c r="O72" s="24" t="s">
        <v>30</v>
      </c>
      <c r="P72" s="25"/>
      <c r="Q72" s="4"/>
      <c r="R72" s="4"/>
      <c r="S72" s="6"/>
      <c r="T72" s="4"/>
      <c r="U72" s="6"/>
      <c r="V72" s="4"/>
      <c r="W72" s="6"/>
      <c r="X72" s="4"/>
      <c r="Y72" s="6"/>
      <c r="Z72" s="4"/>
      <c r="AA72" s="4"/>
    </row>
    <row r="73" spans="1:27" ht="17.25" customHeight="1">
      <c r="A73" s="23"/>
      <c r="B73" s="27"/>
      <c r="C73" s="27"/>
      <c r="D73" s="19">
        <v>2017</v>
      </c>
      <c r="E73" s="8">
        <f t="shared" si="27"/>
        <v>0</v>
      </c>
      <c r="F73" s="8">
        <f t="shared" si="28"/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25"/>
      <c r="P73" s="25"/>
      <c r="R73" s="4"/>
      <c r="S73" s="6"/>
      <c r="T73" s="4"/>
      <c r="U73" s="6"/>
      <c r="V73" s="4"/>
      <c r="W73" s="6"/>
      <c r="X73" s="6"/>
      <c r="Y73" s="6"/>
      <c r="Z73" s="4"/>
      <c r="AA73" s="4"/>
    </row>
    <row r="74" spans="1:27" ht="17.25" customHeight="1">
      <c r="A74" s="23"/>
      <c r="B74" s="27"/>
      <c r="C74" s="27"/>
      <c r="D74" s="19">
        <v>2018</v>
      </c>
      <c r="E74" s="8">
        <f t="shared" si="27"/>
        <v>0</v>
      </c>
      <c r="F74" s="8">
        <f t="shared" si="28"/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25"/>
      <c r="P74" s="25"/>
      <c r="R74" s="4"/>
      <c r="S74" s="6"/>
      <c r="T74" s="4"/>
      <c r="U74" s="6"/>
      <c r="V74" s="4"/>
      <c r="W74" s="6"/>
      <c r="X74" s="6"/>
      <c r="Y74" s="6"/>
      <c r="Z74" s="4"/>
      <c r="AA74" s="4"/>
    </row>
    <row r="75" spans="1:27" ht="17.25" customHeight="1">
      <c r="A75" s="23"/>
      <c r="B75" s="27"/>
      <c r="C75" s="27"/>
      <c r="D75" s="19">
        <v>2019</v>
      </c>
      <c r="E75" s="8">
        <f t="shared" si="27"/>
        <v>0</v>
      </c>
      <c r="F75" s="8">
        <f t="shared" si="28"/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25"/>
      <c r="P75" s="25"/>
      <c r="R75" s="4"/>
      <c r="S75" s="6"/>
      <c r="T75" s="4"/>
      <c r="U75" s="6"/>
      <c r="V75" s="4"/>
      <c r="W75" s="6"/>
      <c r="X75" s="6"/>
      <c r="Y75" s="6"/>
      <c r="Z75" s="4"/>
      <c r="AA75" s="4"/>
    </row>
    <row r="76" spans="1:27" ht="17.25" customHeight="1">
      <c r="A76" s="23"/>
      <c r="B76" s="27"/>
      <c r="C76" s="27"/>
      <c r="D76" s="19">
        <v>2020</v>
      </c>
      <c r="E76" s="8">
        <f t="shared" si="27"/>
        <v>0</v>
      </c>
      <c r="F76" s="8">
        <f t="shared" si="28"/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25"/>
      <c r="P76" s="25"/>
      <c r="R76" s="4"/>
      <c r="S76" s="6"/>
      <c r="T76" s="4"/>
      <c r="U76" s="6"/>
      <c r="V76" s="4"/>
      <c r="W76" s="6"/>
      <c r="X76" s="6"/>
      <c r="Y76" s="6"/>
      <c r="Z76" s="4"/>
      <c r="AA76" s="4"/>
    </row>
    <row r="77" spans="1:27" ht="24" customHeight="1">
      <c r="A77" s="22" t="s">
        <v>44</v>
      </c>
      <c r="B77" s="26" t="s">
        <v>31</v>
      </c>
      <c r="C77" s="26"/>
      <c r="D77" s="19" t="s">
        <v>17</v>
      </c>
      <c r="E77" s="8">
        <f t="shared" si="27"/>
        <v>3600000</v>
      </c>
      <c r="F77" s="8">
        <f t="shared" si="28"/>
        <v>600000</v>
      </c>
      <c r="G77" s="8">
        <f>SUM(G78:G81)</f>
        <v>0</v>
      </c>
      <c r="H77" s="8">
        <f aca="true" t="shared" si="30" ref="H77:N77">SUM(H78:H81)</f>
        <v>0</v>
      </c>
      <c r="I77" s="8">
        <f t="shared" si="30"/>
        <v>0</v>
      </c>
      <c r="J77" s="8">
        <f t="shared" si="30"/>
        <v>0</v>
      </c>
      <c r="K77" s="8">
        <f t="shared" si="30"/>
        <v>0</v>
      </c>
      <c r="L77" s="8">
        <f t="shared" si="30"/>
        <v>0</v>
      </c>
      <c r="M77" s="8">
        <f t="shared" si="30"/>
        <v>3600000</v>
      </c>
      <c r="N77" s="8">
        <f t="shared" si="30"/>
        <v>600000</v>
      </c>
      <c r="O77" s="24" t="s">
        <v>30</v>
      </c>
      <c r="P77" s="25"/>
      <c r="R77" s="4"/>
      <c r="S77" s="6"/>
      <c r="T77" s="4"/>
      <c r="U77" s="6"/>
      <c r="V77" s="4"/>
      <c r="W77" s="6"/>
      <c r="X77" s="4"/>
      <c r="Y77" s="6"/>
      <c r="Z77" s="4"/>
      <c r="AA77" s="4"/>
    </row>
    <row r="78" spans="1:27" ht="24" customHeight="1">
      <c r="A78" s="23"/>
      <c r="B78" s="27"/>
      <c r="C78" s="27"/>
      <c r="D78" s="19">
        <v>2017</v>
      </c>
      <c r="E78" s="8">
        <f t="shared" si="27"/>
        <v>200000</v>
      </c>
      <c r="F78" s="8">
        <f t="shared" si="28"/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200000</v>
      </c>
      <c r="N78" s="8">
        <v>0</v>
      </c>
      <c r="O78" s="25"/>
      <c r="P78" s="25"/>
      <c r="R78" s="4"/>
      <c r="S78" s="6"/>
      <c r="T78" s="4"/>
      <c r="U78" s="6"/>
      <c r="V78" s="4"/>
      <c r="W78" s="6"/>
      <c r="X78" s="6"/>
      <c r="Y78" s="6"/>
      <c r="Z78" s="4"/>
      <c r="AA78" s="4"/>
    </row>
    <row r="79" spans="1:27" ht="24" customHeight="1">
      <c r="A79" s="23"/>
      <c r="B79" s="27"/>
      <c r="C79" s="27"/>
      <c r="D79" s="19">
        <v>2018</v>
      </c>
      <c r="E79" s="8">
        <f t="shared" si="27"/>
        <v>200000</v>
      </c>
      <c r="F79" s="8">
        <f t="shared" si="28"/>
        <v>200000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200000</v>
      </c>
      <c r="N79" s="8">
        <v>200000</v>
      </c>
      <c r="O79" s="25"/>
      <c r="P79" s="25"/>
      <c r="R79" s="4"/>
      <c r="S79" s="6"/>
      <c r="T79" s="4"/>
      <c r="U79" s="6"/>
      <c r="V79" s="4"/>
      <c r="W79" s="6"/>
      <c r="X79" s="6"/>
      <c r="Y79" s="6"/>
      <c r="Z79" s="4"/>
      <c r="AA79" s="4"/>
    </row>
    <row r="80" spans="1:27" ht="24" customHeight="1">
      <c r="A80" s="23"/>
      <c r="B80" s="27"/>
      <c r="C80" s="27"/>
      <c r="D80" s="19">
        <v>2019</v>
      </c>
      <c r="E80" s="8">
        <f t="shared" si="27"/>
        <v>1600000</v>
      </c>
      <c r="F80" s="8">
        <f t="shared" si="28"/>
        <v>200000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1600000</v>
      </c>
      <c r="N80" s="8">
        <v>200000</v>
      </c>
      <c r="O80" s="25"/>
      <c r="P80" s="25"/>
      <c r="R80" s="4"/>
      <c r="S80" s="6"/>
      <c r="T80" s="4"/>
      <c r="U80" s="6"/>
      <c r="V80" s="4"/>
      <c r="W80" s="6"/>
      <c r="X80" s="6"/>
      <c r="Y80" s="6"/>
      <c r="Z80" s="4"/>
      <c r="AA80" s="4"/>
    </row>
    <row r="81" spans="1:27" ht="24" customHeight="1">
      <c r="A81" s="23"/>
      <c r="B81" s="27"/>
      <c r="C81" s="27"/>
      <c r="D81" s="19">
        <v>2020</v>
      </c>
      <c r="E81" s="8">
        <f t="shared" si="27"/>
        <v>1600000</v>
      </c>
      <c r="F81" s="8">
        <f t="shared" si="28"/>
        <v>200000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1600000</v>
      </c>
      <c r="N81" s="8">
        <v>200000</v>
      </c>
      <c r="O81" s="25"/>
      <c r="P81" s="25"/>
      <c r="R81" s="4"/>
      <c r="S81" s="6"/>
      <c r="T81" s="4"/>
      <c r="U81" s="6"/>
      <c r="V81" s="4"/>
      <c r="W81" s="6"/>
      <c r="X81" s="6"/>
      <c r="Y81" s="6"/>
      <c r="Z81" s="4"/>
      <c r="AA81" s="4"/>
    </row>
    <row r="82" spans="1:27" ht="15" customHeight="1">
      <c r="A82" s="24"/>
      <c r="B82" s="24" t="s">
        <v>32</v>
      </c>
      <c r="C82" s="24"/>
      <c r="D82" s="19" t="s">
        <v>17</v>
      </c>
      <c r="E82" s="8">
        <f aca="true" t="shared" si="31" ref="E82:N82">-E72+E77</f>
        <v>3600000</v>
      </c>
      <c r="F82" s="8">
        <f t="shared" si="31"/>
        <v>600000</v>
      </c>
      <c r="G82" s="8">
        <f t="shared" si="31"/>
        <v>0</v>
      </c>
      <c r="H82" s="8">
        <f t="shared" si="31"/>
        <v>0</v>
      </c>
      <c r="I82" s="8">
        <f t="shared" si="31"/>
        <v>0</v>
      </c>
      <c r="J82" s="8">
        <f t="shared" si="31"/>
        <v>0</v>
      </c>
      <c r="K82" s="8">
        <f t="shared" si="31"/>
        <v>0</v>
      </c>
      <c r="L82" s="8">
        <f t="shared" si="31"/>
        <v>0</v>
      </c>
      <c r="M82" s="8">
        <f t="shared" si="31"/>
        <v>3600000</v>
      </c>
      <c r="N82" s="8">
        <f t="shared" si="31"/>
        <v>600000</v>
      </c>
      <c r="O82" s="25"/>
      <c r="P82" s="25"/>
      <c r="R82" s="4"/>
      <c r="S82" s="6"/>
      <c r="T82" s="4"/>
      <c r="U82" s="6"/>
      <c r="V82" s="4"/>
      <c r="W82" s="6"/>
      <c r="X82" s="20"/>
      <c r="Y82" s="20"/>
      <c r="Z82" s="4"/>
      <c r="AA82" s="4"/>
    </row>
    <row r="83" spans="1:27" ht="15" customHeight="1">
      <c r="A83" s="24"/>
      <c r="B83" s="24"/>
      <c r="C83" s="24"/>
      <c r="D83" s="19">
        <v>2017</v>
      </c>
      <c r="E83" s="8">
        <f aca="true" t="shared" si="32" ref="E83:N83">E73+E78</f>
        <v>200000</v>
      </c>
      <c r="F83" s="8">
        <f t="shared" si="32"/>
        <v>0</v>
      </c>
      <c r="G83" s="8">
        <f t="shared" si="32"/>
        <v>0</v>
      </c>
      <c r="H83" s="8">
        <f t="shared" si="32"/>
        <v>0</v>
      </c>
      <c r="I83" s="8">
        <f t="shared" si="32"/>
        <v>0</v>
      </c>
      <c r="J83" s="8">
        <f t="shared" si="32"/>
        <v>0</v>
      </c>
      <c r="K83" s="8">
        <f t="shared" si="32"/>
        <v>0</v>
      </c>
      <c r="L83" s="8">
        <f t="shared" si="32"/>
        <v>0</v>
      </c>
      <c r="M83" s="8">
        <f t="shared" si="32"/>
        <v>200000</v>
      </c>
      <c r="N83" s="8">
        <f t="shared" si="32"/>
        <v>0</v>
      </c>
      <c r="O83" s="25"/>
      <c r="P83" s="25"/>
      <c r="R83" s="4"/>
      <c r="S83" s="6"/>
      <c r="T83" s="4"/>
      <c r="U83" s="6"/>
      <c r="V83" s="4"/>
      <c r="W83" s="6"/>
      <c r="X83" s="20"/>
      <c r="Y83" s="20"/>
      <c r="Z83" s="4"/>
      <c r="AA83" s="4"/>
    </row>
    <row r="84" spans="1:27" ht="15" customHeight="1">
      <c r="A84" s="24"/>
      <c r="B84" s="24"/>
      <c r="C84" s="24"/>
      <c r="D84" s="19">
        <v>2018</v>
      </c>
      <c r="E84" s="8">
        <f aca="true" t="shared" si="33" ref="E84:N84">E74+E79</f>
        <v>200000</v>
      </c>
      <c r="F84" s="8">
        <f t="shared" si="33"/>
        <v>200000</v>
      </c>
      <c r="G84" s="8">
        <f t="shared" si="33"/>
        <v>0</v>
      </c>
      <c r="H84" s="8">
        <f t="shared" si="33"/>
        <v>0</v>
      </c>
      <c r="I84" s="8">
        <f t="shared" si="33"/>
        <v>0</v>
      </c>
      <c r="J84" s="8">
        <f t="shared" si="33"/>
        <v>0</v>
      </c>
      <c r="K84" s="8">
        <f t="shared" si="33"/>
        <v>0</v>
      </c>
      <c r="L84" s="8">
        <f t="shared" si="33"/>
        <v>0</v>
      </c>
      <c r="M84" s="8">
        <f t="shared" si="33"/>
        <v>200000</v>
      </c>
      <c r="N84" s="8">
        <f t="shared" si="33"/>
        <v>200000</v>
      </c>
      <c r="O84" s="25"/>
      <c r="P84" s="25"/>
      <c r="R84" s="4"/>
      <c r="S84" s="6"/>
      <c r="T84" s="4"/>
      <c r="U84" s="6"/>
      <c r="V84" s="4"/>
      <c r="W84" s="6"/>
      <c r="X84" s="20"/>
      <c r="Y84" s="20"/>
      <c r="Z84" s="4"/>
      <c r="AA84" s="4"/>
    </row>
    <row r="85" spans="1:27" ht="15" customHeight="1">
      <c r="A85" s="24"/>
      <c r="B85" s="24"/>
      <c r="C85" s="24"/>
      <c r="D85" s="19">
        <v>2019</v>
      </c>
      <c r="E85" s="8">
        <f aca="true" t="shared" si="34" ref="E85:N85">E75+E80</f>
        <v>1600000</v>
      </c>
      <c r="F85" s="8">
        <f t="shared" si="34"/>
        <v>200000</v>
      </c>
      <c r="G85" s="8">
        <f t="shared" si="34"/>
        <v>0</v>
      </c>
      <c r="H85" s="8">
        <f t="shared" si="34"/>
        <v>0</v>
      </c>
      <c r="I85" s="8">
        <f t="shared" si="34"/>
        <v>0</v>
      </c>
      <c r="J85" s="8">
        <f t="shared" si="34"/>
        <v>0</v>
      </c>
      <c r="K85" s="8">
        <f t="shared" si="34"/>
        <v>0</v>
      </c>
      <c r="L85" s="8">
        <f t="shared" si="34"/>
        <v>0</v>
      </c>
      <c r="M85" s="8">
        <f t="shared" si="34"/>
        <v>1600000</v>
      </c>
      <c r="N85" s="8">
        <f t="shared" si="34"/>
        <v>200000</v>
      </c>
      <c r="O85" s="25"/>
      <c r="P85" s="25"/>
      <c r="R85" s="4"/>
      <c r="S85" s="6"/>
      <c r="T85" s="4"/>
      <c r="U85" s="6"/>
      <c r="V85" s="4"/>
      <c r="W85" s="6"/>
      <c r="X85" s="20"/>
      <c r="Y85" s="20"/>
      <c r="Z85" s="4"/>
      <c r="AA85" s="4"/>
    </row>
    <row r="86" spans="1:27" ht="15" customHeight="1">
      <c r="A86" s="24"/>
      <c r="B86" s="24"/>
      <c r="C86" s="24"/>
      <c r="D86" s="19">
        <v>2020</v>
      </c>
      <c r="E86" s="8">
        <f aca="true" t="shared" si="35" ref="E86:N86">E76+E81</f>
        <v>1600000</v>
      </c>
      <c r="F86" s="8">
        <f t="shared" si="35"/>
        <v>200000</v>
      </c>
      <c r="G86" s="8">
        <f t="shared" si="35"/>
        <v>0</v>
      </c>
      <c r="H86" s="8">
        <f t="shared" si="35"/>
        <v>0</v>
      </c>
      <c r="I86" s="8">
        <f t="shared" si="35"/>
        <v>0</v>
      </c>
      <c r="J86" s="8">
        <f t="shared" si="35"/>
        <v>0</v>
      </c>
      <c r="K86" s="8">
        <f t="shared" si="35"/>
        <v>0</v>
      </c>
      <c r="L86" s="8">
        <f t="shared" si="35"/>
        <v>0</v>
      </c>
      <c r="M86" s="8">
        <f t="shared" si="35"/>
        <v>1600000</v>
      </c>
      <c r="N86" s="8">
        <f t="shared" si="35"/>
        <v>200000</v>
      </c>
      <c r="O86" s="25"/>
      <c r="P86" s="25"/>
      <c r="R86" s="4"/>
      <c r="S86" s="6"/>
      <c r="T86" s="4"/>
      <c r="U86" s="6"/>
      <c r="V86" s="4"/>
      <c r="W86" s="6"/>
      <c r="X86" s="20"/>
      <c r="Y86" s="20"/>
      <c r="Z86" s="4"/>
      <c r="AA86" s="4"/>
    </row>
    <row r="87" spans="1:27" ht="15" customHeight="1">
      <c r="A87" s="24"/>
      <c r="B87" s="24" t="s">
        <v>33</v>
      </c>
      <c r="C87" s="24"/>
      <c r="D87" s="19" t="s">
        <v>17</v>
      </c>
      <c r="E87" s="8">
        <f aca="true" t="shared" si="36" ref="E87:N87">E65+E82</f>
        <v>6079351.8</v>
      </c>
      <c r="F87" s="8">
        <f t="shared" si="36"/>
        <v>1024143.7</v>
      </c>
      <c r="G87" s="8">
        <f t="shared" si="36"/>
        <v>2479351.8</v>
      </c>
      <c r="H87" s="8">
        <f t="shared" si="36"/>
        <v>424143.69999999995</v>
      </c>
      <c r="I87" s="8">
        <f t="shared" si="36"/>
        <v>0</v>
      </c>
      <c r="J87" s="8">
        <f t="shared" si="36"/>
        <v>0</v>
      </c>
      <c r="K87" s="8">
        <f t="shared" si="36"/>
        <v>0</v>
      </c>
      <c r="L87" s="8">
        <f t="shared" si="36"/>
        <v>0</v>
      </c>
      <c r="M87" s="8">
        <f t="shared" si="36"/>
        <v>3600000</v>
      </c>
      <c r="N87" s="8">
        <f t="shared" si="36"/>
        <v>600000</v>
      </c>
      <c r="O87" s="25"/>
      <c r="P87" s="40"/>
      <c r="R87" s="4"/>
      <c r="S87" s="6"/>
      <c r="T87" s="4"/>
      <c r="U87" s="6"/>
      <c r="V87" s="4"/>
      <c r="W87" s="6"/>
      <c r="X87" s="20"/>
      <c r="Y87" s="20"/>
      <c r="Z87" s="4"/>
      <c r="AA87" s="4"/>
    </row>
    <row r="88" spans="1:27" ht="15" customHeight="1">
      <c r="A88" s="24"/>
      <c r="B88" s="24"/>
      <c r="C88" s="24"/>
      <c r="D88" s="19">
        <v>2017</v>
      </c>
      <c r="E88" s="8">
        <f aca="true" t="shared" si="37" ref="E88:N88">E26+E66+E83</f>
        <v>600000</v>
      </c>
      <c r="F88" s="8">
        <f t="shared" si="37"/>
        <v>88298.3</v>
      </c>
      <c r="G88" s="8">
        <f t="shared" si="37"/>
        <v>400000</v>
      </c>
      <c r="H88" s="8">
        <f t="shared" si="37"/>
        <v>88298.3</v>
      </c>
      <c r="I88" s="8">
        <f t="shared" si="37"/>
        <v>0</v>
      </c>
      <c r="J88" s="8">
        <f t="shared" si="37"/>
        <v>0</v>
      </c>
      <c r="K88" s="8">
        <f t="shared" si="37"/>
        <v>0</v>
      </c>
      <c r="L88" s="8">
        <f t="shared" si="37"/>
        <v>0</v>
      </c>
      <c r="M88" s="8">
        <f t="shared" si="37"/>
        <v>200000</v>
      </c>
      <c r="N88" s="8">
        <f t="shared" si="37"/>
        <v>0</v>
      </c>
      <c r="O88" s="40"/>
      <c r="P88" s="40"/>
      <c r="R88" s="4"/>
      <c r="S88" s="6"/>
      <c r="T88" s="4"/>
      <c r="U88" s="6"/>
      <c r="V88" s="4"/>
      <c r="W88" s="6"/>
      <c r="X88" s="20"/>
      <c r="Y88" s="20"/>
      <c r="Z88" s="4"/>
      <c r="AA88" s="4"/>
    </row>
    <row r="89" spans="1:27" ht="15" customHeight="1">
      <c r="A89" s="24"/>
      <c r="B89" s="24"/>
      <c r="C89" s="24"/>
      <c r="D89" s="19">
        <v>2018</v>
      </c>
      <c r="E89" s="8">
        <f aca="true" t="shared" si="38" ref="E89:N89">E27+E67+E84</f>
        <v>679351.8</v>
      </c>
      <c r="F89" s="8">
        <f t="shared" si="38"/>
        <v>392029.6</v>
      </c>
      <c r="G89" s="8">
        <f t="shared" si="38"/>
        <v>479351.8</v>
      </c>
      <c r="H89" s="8">
        <f t="shared" si="38"/>
        <v>192029.59999999998</v>
      </c>
      <c r="I89" s="8">
        <f t="shared" si="38"/>
        <v>0</v>
      </c>
      <c r="J89" s="8">
        <f t="shared" si="38"/>
        <v>0</v>
      </c>
      <c r="K89" s="8">
        <f t="shared" si="38"/>
        <v>0</v>
      </c>
      <c r="L89" s="8">
        <f t="shared" si="38"/>
        <v>0</v>
      </c>
      <c r="M89" s="8">
        <f t="shared" si="38"/>
        <v>200000</v>
      </c>
      <c r="N89" s="8">
        <f t="shared" si="38"/>
        <v>200000</v>
      </c>
      <c r="O89" s="40"/>
      <c r="P89" s="40"/>
      <c r="R89" s="4"/>
      <c r="S89" s="6"/>
      <c r="T89" s="4"/>
      <c r="U89" s="6"/>
      <c r="V89" s="4"/>
      <c r="W89" s="6"/>
      <c r="X89" s="20"/>
      <c r="Y89" s="20"/>
      <c r="Z89" s="4"/>
      <c r="AA89" s="4"/>
    </row>
    <row r="90" spans="1:27" ht="15" customHeight="1">
      <c r="A90" s="24"/>
      <c r="B90" s="24"/>
      <c r="C90" s="24"/>
      <c r="D90" s="19">
        <v>2019</v>
      </c>
      <c r="E90" s="8">
        <f aca="true" t="shared" si="39" ref="E90:N90">E28+E68+E85</f>
        <v>2400000</v>
      </c>
      <c r="F90" s="8">
        <f t="shared" si="39"/>
        <v>271907.9</v>
      </c>
      <c r="G90" s="8">
        <f t="shared" si="39"/>
        <v>800000</v>
      </c>
      <c r="H90" s="8">
        <f t="shared" si="39"/>
        <v>71907.9</v>
      </c>
      <c r="I90" s="8">
        <f t="shared" si="39"/>
        <v>0</v>
      </c>
      <c r="J90" s="8">
        <f t="shared" si="39"/>
        <v>0</v>
      </c>
      <c r="K90" s="8">
        <f t="shared" si="39"/>
        <v>0</v>
      </c>
      <c r="L90" s="8">
        <f t="shared" si="39"/>
        <v>0</v>
      </c>
      <c r="M90" s="8">
        <f t="shared" si="39"/>
        <v>1600000</v>
      </c>
      <c r="N90" s="8">
        <f t="shared" si="39"/>
        <v>200000</v>
      </c>
      <c r="O90" s="40"/>
      <c r="P90" s="40"/>
      <c r="R90" s="4"/>
      <c r="S90" s="6"/>
      <c r="T90" s="4"/>
      <c r="U90" s="6"/>
      <c r="V90" s="4"/>
      <c r="W90" s="6"/>
      <c r="X90" s="20"/>
      <c r="Y90" s="20"/>
      <c r="Z90" s="4"/>
      <c r="AA90" s="4"/>
    </row>
    <row r="91" spans="1:27" ht="15" customHeight="1">
      <c r="A91" s="24"/>
      <c r="B91" s="24"/>
      <c r="C91" s="24"/>
      <c r="D91" s="19">
        <v>2020</v>
      </c>
      <c r="E91" s="8">
        <f aca="true" t="shared" si="40" ref="E91:N91">E29+E69+E86</f>
        <v>2400000</v>
      </c>
      <c r="F91" s="8">
        <f t="shared" si="40"/>
        <v>271907.9</v>
      </c>
      <c r="G91" s="8">
        <f t="shared" si="40"/>
        <v>800000</v>
      </c>
      <c r="H91" s="8">
        <f t="shared" si="40"/>
        <v>71907.9</v>
      </c>
      <c r="I91" s="8">
        <f t="shared" si="40"/>
        <v>0</v>
      </c>
      <c r="J91" s="8">
        <f t="shared" si="40"/>
        <v>0</v>
      </c>
      <c r="K91" s="8">
        <f t="shared" si="40"/>
        <v>0</v>
      </c>
      <c r="L91" s="8">
        <f t="shared" si="40"/>
        <v>0</v>
      </c>
      <c r="M91" s="8">
        <f t="shared" si="40"/>
        <v>1600000</v>
      </c>
      <c r="N91" s="8">
        <f t="shared" si="40"/>
        <v>200000</v>
      </c>
      <c r="O91" s="40"/>
      <c r="P91" s="40"/>
      <c r="R91" s="4"/>
      <c r="S91" s="6"/>
      <c r="T91" s="4"/>
      <c r="U91" s="6"/>
      <c r="V91" s="4"/>
      <c r="W91" s="6"/>
      <c r="X91" s="20"/>
      <c r="Y91" s="20"/>
      <c r="Z91" s="4"/>
      <c r="AA91" s="4"/>
    </row>
  </sheetData>
  <sheetProtection/>
  <mergeCells count="90">
    <mergeCell ref="A4:P4"/>
    <mergeCell ref="A5:P5"/>
    <mergeCell ref="A6:P6"/>
    <mergeCell ref="A12:A17"/>
    <mergeCell ref="O8:P10"/>
    <mergeCell ref="B13:B17"/>
    <mergeCell ref="C13:C17"/>
    <mergeCell ref="A8:A10"/>
    <mergeCell ref="B8:B10"/>
    <mergeCell ref="G8:N8"/>
    <mergeCell ref="K9:L9"/>
    <mergeCell ref="C8:C10"/>
    <mergeCell ref="M9:N9"/>
    <mergeCell ref="D8:D10"/>
    <mergeCell ref="E8:F9"/>
    <mergeCell ref="G9:H9"/>
    <mergeCell ref="I9:J9"/>
    <mergeCell ref="A32:A36"/>
    <mergeCell ref="A37:A41"/>
    <mergeCell ref="O37:P41"/>
    <mergeCell ref="A30:A31"/>
    <mergeCell ref="B32:B36"/>
    <mergeCell ref="O32:P36"/>
    <mergeCell ref="B37:B41"/>
    <mergeCell ref="C37:C41"/>
    <mergeCell ref="C32:C36"/>
    <mergeCell ref="B30:P30"/>
    <mergeCell ref="A18:A19"/>
    <mergeCell ref="B19:P19"/>
    <mergeCell ref="A25:A29"/>
    <mergeCell ref="B25:B29"/>
    <mergeCell ref="C25:C29"/>
    <mergeCell ref="O20:P24"/>
    <mergeCell ref="A20:A24"/>
    <mergeCell ref="B20:B24"/>
    <mergeCell ref="C20:C24"/>
    <mergeCell ref="O25:P29"/>
    <mergeCell ref="B72:B76"/>
    <mergeCell ref="B42:B46"/>
    <mergeCell ref="A56:A64"/>
    <mergeCell ref="B71:P71"/>
    <mergeCell ref="B70:P70"/>
    <mergeCell ref="B65:B69"/>
    <mergeCell ref="A65:A69"/>
    <mergeCell ref="C65:C69"/>
    <mergeCell ref="O65:P69"/>
    <mergeCell ref="A70:A71"/>
    <mergeCell ref="C82:C86"/>
    <mergeCell ref="O82:P86"/>
    <mergeCell ref="A77:A81"/>
    <mergeCell ref="B77:B81"/>
    <mergeCell ref="C77:C81"/>
    <mergeCell ref="O77:P81"/>
    <mergeCell ref="X13:X17"/>
    <mergeCell ref="A87:A91"/>
    <mergeCell ref="B87:B91"/>
    <mergeCell ref="C87:C91"/>
    <mergeCell ref="O87:P91"/>
    <mergeCell ref="A82:A86"/>
    <mergeCell ref="A72:A76"/>
    <mergeCell ref="B82:B86"/>
    <mergeCell ref="O56:P57"/>
    <mergeCell ref="O59:P59"/>
    <mergeCell ref="C72:C76"/>
    <mergeCell ref="O72:P76"/>
    <mergeCell ref="C47:C55"/>
    <mergeCell ref="C56:C64"/>
    <mergeCell ref="O58:P58"/>
    <mergeCell ref="O60:P60"/>
    <mergeCell ref="O61:P61"/>
    <mergeCell ref="O62:P64"/>
    <mergeCell ref="B56:B64"/>
    <mergeCell ref="O53:P55"/>
    <mergeCell ref="O47:P48"/>
    <mergeCell ref="G1:P1"/>
    <mergeCell ref="O13:P17"/>
    <mergeCell ref="B31:P31"/>
    <mergeCell ref="B18:P18"/>
    <mergeCell ref="G2:P2"/>
    <mergeCell ref="B12:P12"/>
    <mergeCell ref="O11:P11"/>
    <mergeCell ref="A42:A46"/>
    <mergeCell ref="O42:P46"/>
    <mergeCell ref="C42:C46"/>
    <mergeCell ref="A47:A55"/>
    <mergeCell ref="B47:B55"/>
    <mergeCell ref="O50:P50"/>
    <mergeCell ref="O51:P51"/>
    <mergeCell ref="O52:P52"/>
    <mergeCell ref="O49:P49"/>
  </mergeCells>
  <printOptions/>
  <pageMargins left="0.1968503937007874" right="0.1968503937007874" top="0.3937007874015748" bottom="0.1968503937007874" header="0.11811023622047245" footer="0.11811023622047245"/>
  <pageSetup horizontalDpi="600" verticalDpi="600" orientation="landscape" paperSize="9" scale="90" r:id="rId1"/>
  <rowBreaks count="2" manualBreakCount="2">
    <brk id="34" max="15" man="1"/>
    <brk id="5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2019-01-09T03:07:09Z</cp:lastPrinted>
  <dcterms:created xsi:type="dcterms:W3CDTF">1996-10-08T23:32:33Z</dcterms:created>
  <dcterms:modified xsi:type="dcterms:W3CDTF">2019-01-10T09:18:53Z</dcterms:modified>
  <cp:category/>
  <cp:version/>
  <cp:contentType/>
  <cp:contentStatus/>
</cp:coreProperties>
</file>