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0" yWindow="795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Par514" localSheetId="2">'Лист3'!#REF!</definedName>
    <definedName name="_xlnm.Print_Area" localSheetId="2">'Лист3'!$A$1:$O$65</definedName>
  </definedNames>
  <calcPr fullCalcOnLoad="1"/>
</workbook>
</file>

<file path=xl/sharedStrings.xml><?xml version="1.0" encoding="utf-8"?>
<sst xmlns="http://schemas.openxmlformats.org/spreadsheetml/2006/main" count="78" uniqueCount="48">
  <si>
    <t>ПЕРЕЧЕНЬ</t>
  </si>
  <si>
    <t>МЕРОПРИЯТИЙ И РЕСУРСНОЕ ОБЕСПЕЧЕНИЕ ПОДПРОГРАММЫ «СОЗДАНИЕ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</si>
  <si>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</si>
  <si>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</si>
  <si>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</si>
  <si>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</si>
  <si>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</si>
  <si>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</si>
  <si>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</si>
  <si>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</si>
  <si>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</si>
  <si>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</si>
  <si>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</si>
  <si>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</si>
  <si>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</si>
  <si>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решение проблемы дефицита маневренного жилищного фонда муниципального образования «Город Томск»</t>
  </si>
  <si>
    <r>
      <t>Укрупненное (основное) мероприятие: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Обеспечение жилыми помещениями маневренного жилищного фонда граждан и повышение качества условий проживания в нем (решается в рамках задач 1, 2 Подпрограммы)</t>
    </r>
  </si>
  <si>
    <t>всего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</si>
  <si>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в муниципальную собственность жилых помещений</t>
  </si>
  <si>
    <t>Администрация Города Томска (комитет жилищной политики)</t>
  </si>
  <si>
    <t>Итого по задаче 1</t>
  </si>
  <si>
    <t>Задача 2 подпрограммы. Повышение качества условий проживания граждан в маневренном жилищном фонде муниципального образования «Город Томск»</t>
  </si>
  <si>
    <t>Мероприятие 2.1. Проведение капитального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</t>
  </si>
  <si>
    <t>Администрация Советского района Города Томска</t>
  </si>
  <si>
    <t>Администрация Кировского района Города Томска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</si>
  <si>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</si>
  <si>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</si>
  <si>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</si>
  <si>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</si>
  <si>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</si>
  <si>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1.2.3.</t>
  </si>
  <si>
    <t>Итого по задаче 2</t>
  </si>
  <si>
    <t>Администрации районов Города Томска</t>
  </si>
  <si>
    <t>ВСЕГО ПО ПОДПРОГРАММЕ</t>
  </si>
  <si>
    <t>№</t>
  </si>
  <si>
    <t>1.1.</t>
  </si>
  <si>
    <t>1.1.1.</t>
  </si>
  <si>
    <t>05 01 21 1 01 40010 414</t>
  </si>
  <si>
    <t>1.2.</t>
  </si>
  <si>
    <t>05 0121 1 01 20320 243</t>
  </si>
  <si>
    <t>1.2.1.</t>
  </si>
  <si>
    <t>1.2.2.</t>
  </si>
  <si>
    <t>05 01 21 1 01 20320 244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</si>
  <si>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фонду.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</si>
  <si>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</si>
  <si>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МАНЕВРЕННОГО ЖИЛИЩНОГО ФОНДА» НА 2017 - 2020 ГОДЫ</t>
  </si>
  <si>
    <t>Приложение 2 к подпрограмме «Создание маневренного жилищного фонда» на 2017 - 2020 годы</t>
  </si>
  <si>
    <t>Приложение 6 к постановлению администрации Города Томска от 27.12.2018 № 1258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</si>
</sst>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25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192" fontId="2" fillId="24" borderId="10" xfId="0" applyNumberFormat="1" applyFont="1" applyFill="1" applyBorder="1" applyAlignment="1">
      <alignment horizontal="center" vertical="center" wrapText="1"/>
    </xf>
    <xf numFmtId="16" fontId="2" fillId="24" borderId="10" xfId="0" applyNumberFormat="1" applyFont="1" applyFill="1" applyBorder="1" applyAlignment="1">
      <alignment horizontal="center" wrapText="1"/>
    </xf>
    <xf numFmtId="16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92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42" applyFont="1" applyBorder="1" applyAlignment="1" applyProtection="1">
      <alignment vertical="top" wrapText="1"/>
      <protection/>
    </xf>
    <xf numFmtId="0" fontId="0" fillId="0" borderId="0" xfId="0" applyFont="1" applyBorder="1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24" borderId="0" xfId="0" applyFont="1" applyFill="1" applyAlignment="1">
      <alignment horizontal="center" vertical="center" shrinkToFit="1"/>
    </xf>
    <xf numFmtId="0" fontId="0" fillId="24" borderId="0" xfId="0" applyFont="1" applyFill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4" fontId="2" fillId="24" borderId="12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 shrinkToFi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wrapText="1"/>
    </xf>
    <xf numFmtId="0" fontId="2" fillId="24" borderId="12" xfId="0" applyFont="1" applyFill="1" applyBorder="1" applyAlignment="1">
      <alignment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2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66"/>
  <sheetViews>
    <sheetView tabSelected="1" view="pageBreakPreview" zoomScale="80" zoomScaleSheetLayoutView="80" workbookViewId="0" topLeftCell="A1">
      <selection activeCell="E2" sqref="E2:O2"/>
    </sheetView>
  </sheetViews>
  <sheetFormatPr defaultColWidth="9.140625" defaultRowHeight="12.75"/>
  <cols>
    <col min="1" max="1" width="4.7109375" style="20" customWidth="1"/>
    <col min="2" max="2" width="35.8515625" style="20" customWidth="1"/>
    <col min="3" max="3" width="9.8515625" style="20" customWidth="1"/>
    <col min="4" max="4" width="9.140625" style="20" customWidth="1"/>
    <col min="5" max="5" width="9.421875" style="20" customWidth="1"/>
    <col min="6" max="6" width="9.140625" style="20" customWidth="1"/>
    <col min="7" max="7" width="9.28125" style="20" customWidth="1"/>
    <col min="8" max="8" width="9.140625" style="20" customWidth="1"/>
    <col min="9" max="9" width="7.7109375" style="20" customWidth="1"/>
    <col min="10" max="10" width="6.8515625" style="20" customWidth="1"/>
    <col min="11" max="13" width="7.7109375" style="20" customWidth="1"/>
    <col min="14" max="14" width="6.140625" style="20" customWidth="1"/>
    <col min="15" max="15" width="16.57421875" style="20" customWidth="1"/>
    <col min="16" max="16384" width="9.140625" style="20" customWidth="1"/>
  </cols>
  <sheetData>
    <row r="1" ht="14.25" customHeight="1"/>
    <row r="2" spans="5:15" ht="19.5" customHeight="1">
      <c r="E2" s="48" t="s">
        <v>47</v>
      </c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9.5" customHeight="1">
      <c r="A3" s="7"/>
      <c r="B3" s="7"/>
      <c r="C3" s="7"/>
      <c r="D3" s="7"/>
      <c r="E3" s="32" t="s">
        <v>46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2.75">
      <c r="A4" s="7"/>
      <c r="B4" s="7"/>
      <c r="C4" s="7"/>
      <c r="D4" s="7"/>
      <c r="E4" s="7"/>
      <c r="F4" s="7"/>
      <c r="G4" s="7"/>
      <c r="H4" s="7"/>
      <c r="I4" s="8"/>
      <c r="J4" s="9"/>
      <c r="K4" s="9"/>
      <c r="L4" s="9"/>
      <c r="M4" s="9"/>
      <c r="N4" s="9"/>
      <c r="O4" s="9"/>
    </row>
    <row r="5" spans="1:15" ht="15.75">
      <c r="A5" s="34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27" ht="15.75">
      <c r="A6" s="34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2.75">
      <c r="A7" s="36" t="s">
        <v>45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5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29.25" customHeight="1">
      <c r="A9" s="30" t="s">
        <v>34</v>
      </c>
      <c r="B9" s="30" t="s">
        <v>2</v>
      </c>
      <c r="C9" s="30" t="s">
        <v>3</v>
      </c>
      <c r="D9" s="30" t="s">
        <v>4</v>
      </c>
      <c r="E9" s="30" t="s">
        <v>5</v>
      </c>
      <c r="F9" s="43"/>
      <c r="G9" s="30" t="s">
        <v>6</v>
      </c>
      <c r="H9" s="31"/>
      <c r="I9" s="31"/>
      <c r="J9" s="31"/>
      <c r="K9" s="31"/>
      <c r="L9" s="31"/>
      <c r="M9" s="31"/>
      <c r="N9" s="31"/>
      <c r="O9" s="30" t="s">
        <v>7</v>
      </c>
      <c r="Q9" s="1"/>
      <c r="R9" s="1"/>
      <c r="S9" s="1"/>
      <c r="T9" s="1"/>
      <c r="U9" s="1"/>
      <c r="V9" s="1"/>
      <c r="W9" s="1"/>
      <c r="X9" s="1"/>
      <c r="Y9" s="1"/>
      <c r="Z9" s="21"/>
      <c r="AA9" s="1"/>
    </row>
    <row r="10" spans="1:30" ht="24" customHeight="1">
      <c r="A10" s="30"/>
      <c r="B10" s="30"/>
      <c r="C10" s="30"/>
      <c r="D10" s="43"/>
      <c r="E10" s="43"/>
      <c r="F10" s="43"/>
      <c r="G10" s="30" t="s">
        <v>8</v>
      </c>
      <c r="H10" s="43"/>
      <c r="I10" s="30" t="s">
        <v>9</v>
      </c>
      <c r="J10" s="31"/>
      <c r="K10" s="30" t="s">
        <v>10</v>
      </c>
      <c r="L10" s="43"/>
      <c r="M10" s="30" t="s">
        <v>11</v>
      </c>
      <c r="N10" s="31"/>
      <c r="O10" s="30"/>
      <c r="P10" s="21"/>
      <c r="Q10" s="21"/>
      <c r="R10" s="1"/>
      <c r="S10" s="1"/>
      <c r="T10" s="1"/>
      <c r="U10" s="1"/>
      <c r="V10" s="21"/>
      <c r="W10" s="1"/>
      <c r="X10" s="1"/>
      <c r="Y10" s="1"/>
      <c r="Z10" s="21"/>
      <c r="AA10" s="1"/>
      <c r="AB10" s="21"/>
      <c r="AC10" s="21"/>
      <c r="AD10" s="21"/>
    </row>
    <row r="11" spans="1:30" ht="25.5" customHeight="1">
      <c r="A11" s="30"/>
      <c r="B11" s="30"/>
      <c r="C11" s="30"/>
      <c r="D11" s="43"/>
      <c r="E11" s="16" t="s">
        <v>12</v>
      </c>
      <c r="F11" s="16" t="s">
        <v>13</v>
      </c>
      <c r="G11" s="16" t="s">
        <v>12</v>
      </c>
      <c r="H11" s="16" t="s">
        <v>13</v>
      </c>
      <c r="I11" s="16" t="s">
        <v>12</v>
      </c>
      <c r="J11" s="16" t="s">
        <v>13</v>
      </c>
      <c r="K11" s="16" t="s">
        <v>12</v>
      </c>
      <c r="L11" s="16" t="s">
        <v>13</v>
      </c>
      <c r="M11" s="16" t="s">
        <v>12</v>
      </c>
      <c r="N11" s="16" t="s">
        <v>14</v>
      </c>
      <c r="O11" s="30"/>
      <c r="P11" s="21"/>
      <c r="Q11" s="21"/>
      <c r="R11" s="1"/>
      <c r="S11" s="21"/>
      <c r="T11" s="1"/>
      <c r="U11" s="1"/>
      <c r="V11" s="21"/>
      <c r="W11" s="21"/>
      <c r="X11" s="1"/>
      <c r="Y11" s="1"/>
      <c r="Z11" s="21"/>
      <c r="AA11" s="1"/>
      <c r="AB11" s="21"/>
      <c r="AC11" s="21"/>
      <c r="AD11" s="21"/>
    </row>
    <row r="12" spans="1:30" ht="19.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21"/>
      <c r="Q12" s="21"/>
      <c r="R12" s="2"/>
      <c r="S12" s="21"/>
      <c r="T12" s="2"/>
      <c r="U12" s="2"/>
      <c r="V12" s="21"/>
      <c r="W12" s="21"/>
      <c r="X12" s="2"/>
      <c r="Y12" s="2"/>
      <c r="Z12" s="21"/>
      <c r="AA12" s="2"/>
      <c r="AB12" s="21"/>
      <c r="AC12" s="21"/>
      <c r="AD12" s="21"/>
    </row>
    <row r="13" spans="1:30" ht="21" customHeight="1">
      <c r="A13" s="27">
        <v>1</v>
      </c>
      <c r="B13" s="30" t="s">
        <v>15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1"/>
      <c r="AC13" s="21"/>
      <c r="AD13" s="21"/>
    </row>
    <row r="14" spans="1:30" ht="17.25" customHeight="1">
      <c r="A14" s="29"/>
      <c r="B14" s="30" t="s">
        <v>16</v>
      </c>
      <c r="C14" s="30"/>
      <c r="D14" s="16" t="s">
        <v>17</v>
      </c>
      <c r="E14" s="11">
        <f>G14+J14+L14+N14</f>
        <v>208827.5</v>
      </c>
      <c r="F14" s="11">
        <f>H14+J14+L14+N14</f>
        <v>14155.3</v>
      </c>
      <c r="G14" s="11">
        <f>SUM(G15:G18)</f>
        <v>208827.5</v>
      </c>
      <c r="H14" s="11">
        <f aca="true" t="shared" si="0" ref="H14:N14">SUM(H15:H18)</f>
        <v>14155.3</v>
      </c>
      <c r="I14" s="11">
        <f t="shared" si="0"/>
        <v>0</v>
      </c>
      <c r="J14" s="11">
        <f t="shared" si="0"/>
        <v>0</v>
      </c>
      <c r="K14" s="11">
        <f t="shared" si="0"/>
        <v>0</v>
      </c>
      <c r="L14" s="11">
        <f t="shared" si="0"/>
        <v>0</v>
      </c>
      <c r="M14" s="11">
        <f t="shared" si="0"/>
        <v>0</v>
      </c>
      <c r="N14" s="11">
        <f t="shared" si="0"/>
        <v>0</v>
      </c>
      <c r="O14" s="50"/>
      <c r="P14" s="21"/>
      <c r="Q14" s="2"/>
      <c r="R14" s="21"/>
      <c r="S14" s="2"/>
      <c r="T14" s="21"/>
      <c r="U14" s="21"/>
      <c r="V14" s="2"/>
      <c r="W14" s="2"/>
      <c r="X14" s="21"/>
      <c r="Y14" s="3"/>
      <c r="Z14" s="3"/>
      <c r="AA14" s="4"/>
      <c r="AB14" s="21"/>
      <c r="AC14" s="21"/>
      <c r="AD14" s="21"/>
    </row>
    <row r="15" spans="1:30" ht="15.75">
      <c r="A15" s="29"/>
      <c r="B15" s="30"/>
      <c r="C15" s="30"/>
      <c r="D15" s="16">
        <v>2017</v>
      </c>
      <c r="E15" s="11">
        <f>G15+I15+K15+M15</f>
        <v>61432.6</v>
      </c>
      <c r="F15" s="11">
        <f>H15+J15+L15+N15</f>
        <v>8547.4</v>
      </c>
      <c r="G15" s="11">
        <v>61432.6</v>
      </c>
      <c r="H15" s="11">
        <f>H57</f>
        <v>8547.4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50"/>
      <c r="P15" s="21"/>
      <c r="Q15" s="2"/>
      <c r="R15" s="21"/>
      <c r="S15" s="2"/>
      <c r="T15" s="21"/>
      <c r="U15" s="21"/>
      <c r="V15" s="2"/>
      <c r="W15" s="2"/>
      <c r="X15" s="21"/>
      <c r="Y15" s="3"/>
      <c r="Z15" s="3"/>
      <c r="AA15" s="4"/>
      <c r="AB15" s="21"/>
      <c r="AC15" s="21"/>
      <c r="AD15" s="21"/>
    </row>
    <row r="16" spans="1:30" ht="15.75">
      <c r="A16" s="29"/>
      <c r="B16" s="30"/>
      <c r="C16" s="30"/>
      <c r="D16" s="16">
        <v>2018</v>
      </c>
      <c r="E16" s="11">
        <f>G16+I16+K16+M16</f>
        <v>41747.2</v>
      </c>
      <c r="F16" s="11">
        <f>H16+J16+L16+N16</f>
        <v>3762.6</v>
      </c>
      <c r="G16" s="11">
        <v>41747.2</v>
      </c>
      <c r="H16" s="11">
        <f>H63</f>
        <v>3762.6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50"/>
      <c r="P16" s="21"/>
      <c r="Q16" s="2"/>
      <c r="R16" s="21"/>
      <c r="S16" s="2"/>
      <c r="T16" s="21"/>
      <c r="U16" s="21"/>
      <c r="V16" s="2"/>
      <c r="W16" s="2"/>
      <c r="X16" s="21"/>
      <c r="Y16" s="3"/>
      <c r="Z16" s="3"/>
      <c r="AA16" s="4"/>
      <c r="AB16" s="21"/>
      <c r="AC16" s="21"/>
      <c r="AD16" s="21"/>
    </row>
    <row r="17" spans="1:30" ht="15.75">
      <c r="A17" s="29"/>
      <c r="B17" s="30"/>
      <c r="C17" s="30"/>
      <c r="D17" s="16">
        <v>2019</v>
      </c>
      <c r="E17" s="11">
        <f>G17+I17+K17+M17</f>
        <v>40760.9</v>
      </c>
      <c r="F17" s="11">
        <f>H17+J17+L17+N17</f>
        <v>1074.5</v>
      </c>
      <c r="G17" s="11">
        <v>40760.9</v>
      </c>
      <c r="H17" s="11">
        <v>1074.5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50"/>
      <c r="P17" s="21"/>
      <c r="Q17" s="2"/>
      <c r="R17" s="21"/>
      <c r="S17" s="2"/>
      <c r="T17" s="21"/>
      <c r="U17" s="21"/>
      <c r="V17" s="2"/>
      <c r="W17" s="2"/>
      <c r="X17" s="21"/>
      <c r="Y17" s="3"/>
      <c r="Z17" s="3"/>
      <c r="AA17" s="4"/>
      <c r="AB17" s="21"/>
      <c r="AC17" s="21"/>
      <c r="AD17" s="21"/>
    </row>
    <row r="18" spans="1:30" ht="15.75">
      <c r="A18" s="29"/>
      <c r="B18" s="30"/>
      <c r="C18" s="30"/>
      <c r="D18" s="16">
        <v>2020</v>
      </c>
      <c r="E18" s="11">
        <f>G18+I18+K18+M18</f>
        <v>64886.8</v>
      </c>
      <c r="F18" s="11">
        <f>H18+J18+L18+N18</f>
        <v>770.8</v>
      </c>
      <c r="G18" s="11">
        <v>64886.8</v>
      </c>
      <c r="H18" s="11">
        <v>770.8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50"/>
      <c r="P18" s="21"/>
      <c r="Q18" s="2"/>
      <c r="R18" s="21"/>
      <c r="S18" s="2"/>
      <c r="T18" s="21"/>
      <c r="U18" s="21"/>
      <c r="V18" s="2"/>
      <c r="W18" s="2"/>
      <c r="X18" s="21"/>
      <c r="Y18" s="3"/>
      <c r="Z18" s="3"/>
      <c r="AA18" s="4"/>
      <c r="AB18" s="21"/>
      <c r="AC18" s="21"/>
      <c r="AD18" s="21"/>
    </row>
    <row r="19" spans="1:28" ht="17.25" customHeight="1">
      <c r="A19" s="12" t="s">
        <v>35</v>
      </c>
      <c r="B19" s="41" t="s">
        <v>44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1"/>
    </row>
    <row r="20" spans="1:28" ht="15.75" customHeight="1">
      <c r="A20" s="38" t="s">
        <v>36</v>
      </c>
      <c r="B20" s="27" t="s">
        <v>18</v>
      </c>
      <c r="C20" s="27" t="s">
        <v>37</v>
      </c>
      <c r="D20" s="16" t="s">
        <v>17</v>
      </c>
      <c r="E20" s="11">
        <f aca="true" t="shared" si="1" ref="E20:F25">G20+I20+K20+M20</f>
        <v>190764</v>
      </c>
      <c r="F20" s="11">
        <f t="shared" si="1"/>
        <v>0</v>
      </c>
      <c r="G20" s="11">
        <f>SUM(G21:G24)</f>
        <v>190764</v>
      </c>
      <c r="H20" s="11">
        <f aca="true" t="shared" si="2" ref="H20:N20">SUM(H21:H24)</f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11">
        <f t="shared" si="2"/>
        <v>0</v>
      </c>
      <c r="O20" s="30" t="s">
        <v>19</v>
      </c>
      <c r="Q20" s="21"/>
      <c r="R20" s="2"/>
      <c r="S20" s="21"/>
      <c r="T20" s="2"/>
      <c r="U20" s="2"/>
      <c r="V20" s="21"/>
      <c r="W20" s="21"/>
      <c r="X20" s="2"/>
      <c r="Y20" s="2"/>
      <c r="Z20" s="21"/>
      <c r="AA20" s="2"/>
      <c r="AB20" s="21"/>
    </row>
    <row r="21" spans="1:28" ht="15.75" customHeight="1">
      <c r="A21" s="39"/>
      <c r="B21" s="29"/>
      <c r="C21" s="28"/>
      <c r="D21" s="16">
        <v>2017</v>
      </c>
      <c r="E21" s="11">
        <f t="shared" si="1"/>
        <v>50000</v>
      </c>
      <c r="F21" s="11">
        <f t="shared" si="1"/>
        <v>0</v>
      </c>
      <c r="G21" s="11">
        <v>50000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40"/>
      <c r="Q21" s="21"/>
      <c r="R21" s="2"/>
      <c r="S21" s="21"/>
      <c r="T21" s="2"/>
      <c r="U21" s="2"/>
      <c r="V21" s="21"/>
      <c r="W21" s="21"/>
      <c r="X21" s="2"/>
      <c r="Y21" s="2"/>
      <c r="Z21" s="2"/>
      <c r="AA21" s="2"/>
      <c r="AB21" s="21"/>
    </row>
    <row r="22" spans="1:28" ht="15.75" customHeight="1">
      <c r="A22" s="39"/>
      <c r="B22" s="29"/>
      <c r="C22" s="28"/>
      <c r="D22" s="16">
        <v>2018</v>
      </c>
      <c r="E22" s="11">
        <f t="shared" si="1"/>
        <v>36961.6</v>
      </c>
      <c r="F22" s="11">
        <f t="shared" si="1"/>
        <v>0</v>
      </c>
      <c r="G22" s="11">
        <v>36961.6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40"/>
      <c r="Q22" s="21"/>
      <c r="R22" s="2"/>
      <c r="S22" s="21"/>
      <c r="T22" s="2"/>
      <c r="U22" s="2"/>
      <c r="V22" s="21"/>
      <c r="W22" s="21"/>
      <c r="X22" s="2"/>
      <c r="Y22" s="2"/>
      <c r="Z22" s="2"/>
      <c r="AA22" s="2"/>
      <c r="AB22" s="21"/>
    </row>
    <row r="23" spans="1:28" ht="15.75" customHeight="1">
      <c r="A23" s="39"/>
      <c r="B23" s="29"/>
      <c r="C23" s="28"/>
      <c r="D23" s="16">
        <v>2019</v>
      </c>
      <c r="E23" s="11">
        <f t="shared" si="1"/>
        <v>39686.4</v>
      </c>
      <c r="F23" s="11">
        <f t="shared" si="1"/>
        <v>0</v>
      </c>
      <c r="G23" s="11">
        <v>39686.4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0"/>
      <c r="Q23" s="21"/>
      <c r="R23" s="2"/>
      <c r="S23" s="21"/>
      <c r="T23" s="2"/>
      <c r="U23" s="2"/>
      <c r="V23" s="21"/>
      <c r="W23" s="21"/>
      <c r="X23" s="2"/>
      <c r="Y23" s="2"/>
      <c r="Z23" s="2"/>
      <c r="AA23" s="2"/>
      <c r="AB23" s="21"/>
    </row>
    <row r="24" spans="1:28" ht="15.75" customHeight="1">
      <c r="A24" s="39"/>
      <c r="B24" s="29"/>
      <c r="C24" s="28"/>
      <c r="D24" s="16">
        <v>2020</v>
      </c>
      <c r="E24" s="11">
        <f t="shared" si="1"/>
        <v>64116</v>
      </c>
      <c r="F24" s="11">
        <f t="shared" si="1"/>
        <v>0</v>
      </c>
      <c r="G24" s="11">
        <v>64116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40"/>
      <c r="Q24" s="21"/>
      <c r="R24" s="2"/>
      <c r="S24" s="21"/>
      <c r="T24" s="2"/>
      <c r="U24" s="2"/>
      <c r="V24" s="21"/>
      <c r="W24" s="21"/>
      <c r="X24" s="2"/>
      <c r="Y24" s="2"/>
      <c r="Z24" s="2"/>
      <c r="AA24" s="2"/>
      <c r="AB24" s="21"/>
    </row>
    <row r="25" spans="1:28" ht="15" customHeight="1">
      <c r="A25" s="27"/>
      <c r="B25" s="30" t="s">
        <v>20</v>
      </c>
      <c r="C25" s="30"/>
      <c r="D25" s="16" t="s">
        <v>17</v>
      </c>
      <c r="E25" s="11">
        <f t="shared" si="1"/>
        <v>190764</v>
      </c>
      <c r="F25" s="11">
        <f t="shared" si="1"/>
        <v>0</v>
      </c>
      <c r="G25" s="11">
        <f>SUM(G26:G29)</f>
        <v>190764</v>
      </c>
      <c r="H25" s="11">
        <f aca="true" t="shared" si="3" ref="H25:N25">SUM(H26:H29)</f>
        <v>0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0</v>
      </c>
      <c r="O25" s="30" t="s">
        <v>19</v>
      </c>
      <c r="Q25" s="21"/>
      <c r="R25" s="2"/>
      <c r="S25" s="21"/>
      <c r="T25" s="2"/>
      <c r="U25" s="2"/>
      <c r="V25" s="21"/>
      <c r="W25" s="21"/>
      <c r="X25" s="2"/>
      <c r="Y25" s="2"/>
      <c r="Z25" s="21"/>
      <c r="AA25" s="2"/>
      <c r="AB25" s="21"/>
    </row>
    <row r="26" spans="1:28" ht="12.75">
      <c r="A26" s="29"/>
      <c r="B26" s="30"/>
      <c r="C26" s="30"/>
      <c r="D26" s="16">
        <v>2017</v>
      </c>
      <c r="E26" s="11">
        <f aca="true" t="shared" si="4" ref="E26:N26">E21</f>
        <v>50000</v>
      </c>
      <c r="F26" s="11">
        <f t="shared" si="4"/>
        <v>0</v>
      </c>
      <c r="G26" s="11">
        <f t="shared" si="4"/>
        <v>50000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31"/>
      <c r="Q26" s="21"/>
      <c r="R26" s="2"/>
      <c r="S26" s="21"/>
      <c r="T26" s="2"/>
      <c r="U26" s="2"/>
      <c r="V26" s="21"/>
      <c r="W26" s="21"/>
      <c r="X26" s="2"/>
      <c r="Y26" s="2"/>
      <c r="Z26" s="2"/>
      <c r="AA26" s="2"/>
      <c r="AB26" s="21"/>
    </row>
    <row r="27" spans="1:28" ht="12.75">
      <c r="A27" s="29"/>
      <c r="B27" s="30"/>
      <c r="C27" s="30"/>
      <c r="D27" s="16">
        <v>2018</v>
      </c>
      <c r="E27" s="11">
        <f aca="true" t="shared" si="5" ref="E27:N27">E22</f>
        <v>36961.6</v>
      </c>
      <c r="F27" s="11">
        <f t="shared" si="5"/>
        <v>0</v>
      </c>
      <c r="G27" s="11">
        <f t="shared" si="5"/>
        <v>36961.6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  <c r="M27" s="11">
        <f t="shared" si="5"/>
        <v>0</v>
      </c>
      <c r="N27" s="11">
        <f t="shared" si="5"/>
        <v>0</v>
      </c>
      <c r="O27" s="31"/>
      <c r="Q27" s="21"/>
      <c r="R27" s="2"/>
      <c r="S27" s="21"/>
      <c r="T27" s="2"/>
      <c r="U27" s="2"/>
      <c r="V27" s="21"/>
      <c r="W27" s="21"/>
      <c r="X27" s="2"/>
      <c r="Y27" s="2"/>
      <c r="Z27" s="2"/>
      <c r="AA27" s="2"/>
      <c r="AB27" s="21"/>
    </row>
    <row r="28" spans="1:28" ht="12.75">
      <c r="A28" s="29"/>
      <c r="B28" s="30"/>
      <c r="C28" s="30"/>
      <c r="D28" s="16">
        <v>2019</v>
      </c>
      <c r="E28" s="11">
        <f aca="true" t="shared" si="6" ref="E28:N28">E23</f>
        <v>39686.4</v>
      </c>
      <c r="F28" s="11">
        <f t="shared" si="6"/>
        <v>0</v>
      </c>
      <c r="G28" s="11">
        <f t="shared" si="6"/>
        <v>39686.4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 t="shared" si="6"/>
        <v>0</v>
      </c>
      <c r="N28" s="11">
        <f t="shared" si="6"/>
        <v>0</v>
      </c>
      <c r="O28" s="31"/>
      <c r="Q28" s="21"/>
      <c r="R28" s="2"/>
      <c r="S28" s="21"/>
      <c r="T28" s="2"/>
      <c r="U28" s="2"/>
      <c r="V28" s="21"/>
      <c r="W28" s="21"/>
      <c r="X28" s="2"/>
      <c r="Y28" s="2"/>
      <c r="Z28" s="2"/>
      <c r="AA28" s="2"/>
      <c r="AB28" s="21"/>
    </row>
    <row r="29" spans="1:28" ht="12.75">
      <c r="A29" s="29"/>
      <c r="B29" s="30"/>
      <c r="C29" s="30"/>
      <c r="D29" s="16">
        <v>2020</v>
      </c>
      <c r="E29" s="11">
        <f aca="true" t="shared" si="7" ref="E29:N29">E24</f>
        <v>64116</v>
      </c>
      <c r="F29" s="11">
        <f t="shared" si="7"/>
        <v>0</v>
      </c>
      <c r="G29" s="11">
        <f t="shared" si="7"/>
        <v>64116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31"/>
      <c r="Q29" s="21"/>
      <c r="R29" s="2"/>
      <c r="S29" s="21"/>
      <c r="T29" s="2"/>
      <c r="U29" s="2"/>
      <c r="V29" s="21"/>
      <c r="W29" s="21"/>
      <c r="X29" s="2"/>
      <c r="Y29" s="2"/>
      <c r="Z29" s="2"/>
      <c r="AA29" s="2"/>
      <c r="AB29" s="21"/>
    </row>
    <row r="30" spans="1:29" ht="21.75" customHeight="1">
      <c r="A30" s="13" t="s">
        <v>38</v>
      </c>
      <c r="B30" s="24" t="s">
        <v>21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21"/>
      <c r="AC30" s="21"/>
    </row>
    <row r="31" spans="1:29" ht="21" customHeight="1">
      <c r="A31" s="38" t="s">
        <v>40</v>
      </c>
      <c r="B31" s="30" t="s">
        <v>22</v>
      </c>
      <c r="C31" s="30" t="s">
        <v>39</v>
      </c>
      <c r="D31" s="14" t="s">
        <v>17</v>
      </c>
      <c r="E31" s="15">
        <f aca="true" t="shared" si="8" ref="E31:F37">G31+I31+K31+M31</f>
        <v>8151</v>
      </c>
      <c r="F31" s="15">
        <f t="shared" si="8"/>
        <v>6443.6</v>
      </c>
      <c r="G31" s="15">
        <f>SUM(G32:G35)</f>
        <v>8151</v>
      </c>
      <c r="H31" s="15">
        <f aca="true" t="shared" si="9" ref="H31:N31">SUM(H32:H35)</f>
        <v>6443.6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9"/>
        <v>0</v>
      </c>
      <c r="O31" s="14"/>
      <c r="P31" s="21"/>
      <c r="Q31" s="21"/>
      <c r="R31" s="5"/>
      <c r="S31" s="21"/>
      <c r="T31" s="5"/>
      <c r="U31" s="5"/>
      <c r="V31" s="21"/>
      <c r="W31" s="21"/>
      <c r="X31" s="5"/>
      <c r="Y31" s="5"/>
      <c r="Z31" s="21"/>
      <c r="AA31" s="5"/>
      <c r="AB31" s="21"/>
      <c r="AC31" s="21"/>
    </row>
    <row r="32" spans="1:29" ht="39" customHeight="1">
      <c r="A32" s="39"/>
      <c r="B32" s="30"/>
      <c r="C32" s="31"/>
      <c r="D32" s="14">
        <v>2017</v>
      </c>
      <c r="E32" s="15">
        <f t="shared" si="8"/>
        <v>7564.2</v>
      </c>
      <c r="F32" s="15">
        <f t="shared" si="8"/>
        <v>5968.6</v>
      </c>
      <c r="G32" s="15">
        <v>7564.2</v>
      </c>
      <c r="H32" s="15">
        <v>5968.6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 t="s">
        <v>23</v>
      </c>
      <c r="Q32" s="21"/>
      <c r="R32" s="5"/>
      <c r="S32" s="21"/>
      <c r="T32" s="5"/>
      <c r="U32" s="5"/>
      <c r="V32" s="21"/>
      <c r="W32" s="21"/>
      <c r="X32" s="5"/>
      <c r="Y32" s="5"/>
      <c r="Z32" s="21"/>
      <c r="AA32" s="5"/>
      <c r="AB32" s="21"/>
      <c r="AC32" s="21"/>
    </row>
    <row r="33" spans="1:29" ht="38.25" customHeight="1">
      <c r="A33" s="39"/>
      <c r="B33" s="30"/>
      <c r="C33" s="31"/>
      <c r="D33" s="14">
        <v>2018</v>
      </c>
      <c r="E33" s="15">
        <f t="shared" si="8"/>
        <v>586.8</v>
      </c>
      <c r="F33" s="15">
        <f t="shared" si="8"/>
        <v>475</v>
      </c>
      <c r="G33" s="15">
        <v>586.8</v>
      </c>
      <c r="H33" s="15">
        <v>475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6" t="s">
        <v>24</v>
      </c>
      <c r="Q33" s="21"/>
      <c r="R33" s="5"/>
      <c r="S33" s="21"/>
      <c r="T33" s="5"/>
      <c r="U33" s="5"/>
      <c r="V33" s="21"/>
      <c r="W33" s="21"/>
      <c r="X33" s="5"/>
      <c r="Y33" s="5"/>
      <c r="Z33" s="21"/>
      <c r="AA33" s="5"/>
      <c r="AB33" s="21"/>
      <c r="AC33" s="21"/>
    </row>
    <row r="34" spans="1:29" ht="12.75">
      <c r="A34" s="39"/>
      <c r="B34" s="30"/>
      <c r="C34" s="31"/>
      <c r="D34" s="14">
        <v>2019</v>
      </c>
      <c r="E34" s="15">
        <f t="shared" si="8"/>
        <v>0</v>
      </c>
      <c r="F34" s="15">
        <f t="shared" si="8"/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31"/>
      <c r="Q34" s="21"/>
      <c r="R34" s="5"/>
      <c r="S34" s="21"/>
      <c r="T34" s="5"/>
      <c r="U34" s="5"/>
      <c r="V34" s="21"/>
      <c r="W34" s="21"/>
      <c r="X34" s="5"/>
      <c r="Y34" s="5"/>
      <c r="Z34" s="5"/>
      <c r="AA34" s="5"/>
      <c r="AB34" s="21"/>
      <c r="AC34" s="21"/>
    </row>
    <row r="35" spans="1:29" ht="12.75">
      <c r="A35" s="39"/>
      <c r="B35" s="30"/>
      <c r="C35" s="31"/>
      <c r="D35" s="14">
        <v>2020</v>
      </c>
      <c r="E35" s="15">
        <f t="shared" si="8"/>
        <v>0</v>
      </c>
      <c r="F35" s="15">
        <f t="shared" si="8"/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31"/>
      <c r="Q35" s="21"/>
      <c r="R35" s="5"/>
      <c r="S35" s="21"/>
      <c r="T35" s="5"/>
      <c r="U35" s="5"/>
      <c r="V35" s="21"/>
      <c r="W35" s="21"/>
      <c r="X35" s="5"/>
      <c r="Y35" s="5"/>
      <c r="Z35" s="5"/>
      <c r="AA35" s="5"/>
      <c r="AB35" s="21"/>
      <c r="AC35" s="21"/>
    </row>
    <row r="36" spans="1:31" ht="23.25" customHeight="1">
      <c r="A36" s="38" t="s">
        <v>41</v>
      </c>
      <c r="B36" s="27" t="s">
        <v>25</v>
      </c>
      <c r="C36" s="27" t="s">
        <v>42</v>
      </c>
      <c r="D36" s="16" t="s">
        <v>17</v>
      </c>
      <c r="E36" s="11">
        <f t="shared" si="8"/>
        <v>7458.5</v>
      </c>
      <c r="F36" s="11">
        <f t="shared" si="8"/>
        <v>5503.099999999999</v>
      </c>
      <c r="G36" s="11">
        <f>G41+G46+G47+G48</f>
        <v>7458.5</v>
      </c>
      <c r="H36" s="11">
        <f aca="true" t="shared" si="10" ref="H36:N36">H41+H46+H47+H48</f>
        <v>5503.099999999999</v>
      </c>
      <c r="I36" s="11">
        <f t="shared" si="10"/>
        <v>0</v>
      </c>
      <c r="J36" s="11">
        <f t="shared" si="10"/>
        <v>0</v>
      </c>
      <c r="K36" s="11">
        <f t="shared" si="10"/>
        <v>0</v>
      </c>
      <c r="L36" s="11">
        <f t="shared" si="10"/>
        <v>0</v>
      </c>
      <c r="M36" s="11">
        <f t="shared" si="10"/>
        <v>0</v>
      </c>
      <c r="N36" s="11">
        <f t="shared" si="10"/>
        <v>0</v>
      </c>
      <c r="O36" s="17"/>
      <c r="P36" s="2"/>
      <c r="Q36" s="21"/>
      <c r="R36" s="2"/>
      <c r="S36" s="21"/>
      <c r="T36" s="2"/>
      <c r="U36" s="2"/>
      <c r="V36" s="21"/>
      <c r="W36" s="21"/>
      <c r="X36" s="2"/>
      <c r="Y36" s="2"/>
      <c r="Z36" s="26"/>
      <c r="AA36" s="26"/>
      <c r="AB36" s="21"/>
      <c r="AC36" s="21"/>
      <c r="AD36" s="21"/>
      <c r="AE36" s="21"/>
    </row>
    <row r="37" spans="1:31" ht="35.25" customHeight="1">
      <c r="A37" s="39"/>
      <c r="B37" s="29"/>
      <c r="C37" s="28"/>
      <c r="D37" s="16">
        <v>2017</v>
      </c>
      <c r="E37" s="11">
        <f t="shared" si="8"/>
        <v>403.7</v>
      </c>
      <c r="F37" s="11">
        <f t="shared" si="8"/>
        <v>346.9</v>
      </c>
      <c r="G37" s="11">
        <v>403.7</v>
      </c>
      <c r="H37" s="11">
        <v>346.9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6" t="s">
        <v>24</v>
      </c>
      <c r="P37" s="2"/>
      <c r="Q37" s="21"/>
      <c r="R37" s="2"/>
      <c r="S37" s="21"/>
      <c r="T37" s="2"/>
      <c r="U37" s="2"/>
      <c r="V37" s="21"/>
      <c r="W37" s="21"/>
      <c r="X37" s="2"/>
      <c r="Y37" s="2"/>
      <c r="Z37" s="21"/>
      <c r="AA37" s="21"/>
      <c r="AB37" s="21"/>
      <c r="AC37" s="21"/>
      <c r="AD37" s="21"/>
      <c r="AE37" s="21"/>
    </row>
    <row r="38" spans="1:31" ht="33" customHeight="1">
      <c r="A38" s="39"/>
      <c r="B38" s="29"/>
      <c r="C38" s="28"/>
      <c r="D38" s="16">
        <v>2017</v>
      </c>
      <c r="E38" s="11">
        <f aca="true" t="shared" si="11" ref="E38:E48">G38+I38+K38+M38</f>
        <v>892.2</v>
      </c>
      <c r="F38" s="11">
        <f aca="true" t="shared" si="12" ref="F38:F48">H38+J38+L38+N38</f>
        <v>871.7</v>
      </c>
      <c r="G38" s="11">
        <v>892.2</v>
      </c>
      <c r="H38" s="11">
        <v>871.7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6" t="s">
        <v>26</v>
      </c>
      <c r="P38" s="2"/>
      <c r="Q38" s="21"/>
      <c r="R38" s="2"/>
      <c r="S38" s="21"/>
      <c r="T38" s="2"/>
      <c r="U38" s="2"/>
      <c r="V38" s="21"/>
      <c r="W38" s="21"/>
      <c r="X38" s="2"/>
      <c r="Y38" s="2"/>
      <c r="Z38" s="21"/>
      <c r="AA38" s="21"/>
      <c r="AB38" s="21"/>
      <c r="AC38" s="21"/>
      <c r="AD38" s="21"/>
      <c r="AE38" s="21"/>
    </row>
    <row r="39" spans="1:31" ht="36" customHeight="1">
      <c r="A39" s="39"/>
      <c r="B39" s="29"/>
      <c r="C39" s="28"/>
      <c r="D39" s="16">
        <v>2017</v>
      </c>
      <c r="E39" s="11">
        <f t="shared" si="11"/>
        <v>1052.2</v>
      </c>
      <c r="F39" s="11">
        <f t="shared" si="12"/>
        <v>1046.8</v>
      </c>
      <c r="G39" s="11">
        <v>1052.2</v>
      </c>
      <c r="H39" s="11">
        <v>1046.8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6" t="s">
        <v>27</v>
      </c>
      <c r="P39" s="2"/>
      <c r="Q39" s="21"/>
      <c r="R39" s="2"/>
      <c r="S39" s="21"/>
      <c r="T39" s="2"/>
      <c r="U39" s="2"/>
      <c r="V39" s="21"/>
      <c r="W39" s="21"/>
      <c r="X39" s="2"/>
      <c r="Y39" s="2"/>
      <c r="Z39" s="21"/>
      <c r="AA39" s="21"/>
      <c r="AB39" s="21"/>
      <c r="AC39" s="21"/>
      <c r="AD39" s="21"/>
      <c r="AE39" s="21"/>
    </row>
    <row r="40" spans="1:31" ht="35.25" customHeight="1">
      <c r="A40" s="39"/>
      <c r="B40" s="29"/>
      <c r="C40" s="28"/>
      <c r="D40" s="16">
        <v>2017</v>
      </c>
      <c r="E40" s="11">
        <f t="shared" si="11"/>
        <v>1281.8</v>
      </c>
      <c r="F40" s="11">
        <f t="shared" si="12"/>
        <v>75</v>
      </c>
      <c r="G40" s="11">
        <v>1281.8</v>
      </c>
      <c r="H40" s="11">
        <v>75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6" t="s">
        <v>23</v>
      </c>
      <c r="P40" s="6"/>
      <c r="Q40" s="21"/>
      <c r="R40" s="2"/>
      <c r="S40" s="21"/>
      <c r="T40" s="2"/>
      <c r="U40" s="2"/>
      <c r="V40" s="21"/>
      <c r="W40" s="21"/>
      <c r="X40" s="2"/>
      <c r="Y40" s="2"/>
      <c r="Z40" s="21"/>
      <c r="AA40" s="21"/>
      <c r="AB40" s="21"/>
      <c r="AC40" s="21"/>
      <c r="AD40" s="21"/>
      <c r="AE40" s="21"/>
    </row>
    <row r="41" spans="1:31" ht="27" customHeight="1">
      <c r="A41" s="39"/>
      <c r="B41" s="29"/>
      <c r="C41" s="28"/>
      <c r="D41" s="16" t="s">
        <v>28</v>
      </c>
      <c r="E41" s="11">
        <f t="shared" si="11"/>
        <v>3629.9000000000005</v>
      </c>
      <c r="F41" s="11">
        <f t="shared" si="12"/>
        <v>2340.3999999999996</v>
      </c>
      <c r="G41" s="11">
        <f aca="true" t="shared" si="13" ref="G41:N41">SUM(G37:G40)</f>
        <v>3629.9000000000005</v>
      </c>
      <c r="H41" s="11">
        <f t="shared" si="13"/>
        <v>2340.3999999999996</v>
      </c>
      <c r="I41" s="11">
        <f t="shared" si="13"/>
        <v>0</v>
      </c>
      <c r="J41" s="11">
        <f t="shared" si="13"/>
        <v>0</v>
      </c>
      <c r="K41" s="11">
        <f t="shared" si="13"/>
        <v>0</v>
      </c>
      <c r="L41" s="11">
        <f t="shared" si="13"/>
        <v>0</v>
      </c>
      <c r="M41" s="11">
        <f t="shared" si="13"/>
        <v>0</v>
      </c>
      <c r="N41" s="11">
        <f t="shared" si="13"/>
        <v>0</v>
      </c>
      <c r="O41" s="17"/>
      <c r="P41" s="2"/>
      <c r="Q41" s="21"/>
      <c r="R41" s="2"/>
      <c r="S41" s="21"/>
      <c r="T41" s="2"/>
      <c r="U41" s="2"/>
      <c r="V41" s="21"/>
      <c r="W41" s="21"/>
      <c r="X41" s="2"/>
      <c r="Y41" s="2"/>
      <c r="Z41" s="21"/>
      <c r="AA41" s="21"/>
      <c r="AB41" s="21"/>
      <c r="AC41" s="21"/>
      <c r="AD41" s="21"/>
      <c r="AE41" s="21"/>
    </row>
    <row r="42" spans="1:31" ht="36" customHeight="1">
      <c r="A42" s="39"/>
      <c r="B42" s="29"/>
      <c r="C42" s="28"/>
      <c r="D42" s="16">
        <v>2018</v>
      </c>
      <c r="E42" s="11">
        <f t="shared" si="11"/>
        <v>400</v>
      </c>
      <c r="F42" s="11">
        <f t="shared" si="12"/>
        <v>354.7</v>
      </c>
      <c r="G42" s="11">
        <v>400</v>
      </c>
      <c r="H42" s="11">
        <v>354.7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6" t="s">
        <v>24</v>
      </c>
      <c r="P42" s="2"/>
      <c r="Q42" s="21"/>
      <c r="R42" s="2"/>
      <c r="S42" s="21"/>
      <c r="T42" s="2"/>
      <c r="U42" s="2"/>
      <c r="V42" s="21"/>
      <c r="W42" s="21"/>
      <c r="X42" s="2"/>
      <c r="Y42" s="2"/>
      <c r="Z42" s="21"/>
      <c r="AA42" s="21"/>
      <c r="AB42" s="21"/>
      <c r="AC42" s="21"/>
      <c r="AD42" s="21"/>
      <c r="AE42" s="21"/>
    </row>
    <row r="43" spans="1:31" ht="33.75" customHeight="1">
      <c r="A43" s="39"/>
      <c r="B43" s="29"/>
      <c r="C43" s="28"/>
      <c r="D43" s="16">
        <v>2018</v>
      </c>
      <c r="E43" s="11">
        <f t="shared" si="11"/>
        <v>1271.1</v>
      </c>
      <c r="F43" s="11">
        <f t="shared" si="12"/>
        <v>1122.4</v>
      </c>
      <c r="G43" s="11">
        <v>1271.1</v>
      </c>
      <c r="H43" s="11">
        <v>1122.4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6" t="s">
        <v>26</v>
      </c>
      <c r="P43" s="2"/>
      <c r="Q43" s="21"/>
      <c r="R43" s="2"/>
      <c r="S43" s="21"/>
      <c r="T43" s="2"/>
      <c r="U43" s="2"/>
      <c r="V43" s="21"/>
      <c r="W43" s="21"/>
      <c r="X43" s="2"/>
      <c r="Y43" s="2"/>
      <c r="Z43" s="21"/>
      <c r="AA43" s="21"/>
      <c r="AB43" s="21"/>
      <c r="AC43" s="21"/>
      <c r="AD43" s="21"/>
      <c r="AE43" s="21"/>
    </row>
    <row r="44" spans="1:31" ht="39" customHeight="1">
      <c r="A44" s="39"/>
      <c r="B44" s="29"/>
      <c r="C44" s="28"/>
      <c r="D44" s="16">
        <v>2018</v>
      </c>
      <c r="E44" s="11">
        <f t="shared" si="11"/>
        <v>108.8</v>
      </c>
      <c r="F44" s="11">
        <f t="shared" si="12"/>
        <v>108.8</v>
      </c>
      <c r="G44" s="11">
        <v>108.8</v>
      </c>
      <c r="H44" s="11">
        <v>108.8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6" t="s">
        <v>27</v>
      </c>
      <c r="P44" s="2"/>
      <c r="Q44" s="21"/>
      <c r="R44" s="2"/>
      <c r="S44" s="21"/>
      <c r="T44" s="2"/>
      <c r="U44" s="2"/>
      <c r="V44" s="21"/>
      <c r="W44" s="21"/>
      <c r="X44" s="2"/>
      <c r="Y44" s="2"/>
      <c r="Z44" s="21"/>
      <c r="AA44" s="21"/>
      <c r="AB44" s="21"/>
      <c r="AC44" s="21"/>
      <c r="AD44" s="21"/>
      <c r="AE44" s="21"/>
    </row>
    <row r="45" spans="1:31" ht="33.75" customHeight="1">
      <c r="A45" s="39"/>
      <c r="B45" s="29"/>
      <c r="C45" s="28"/>
      <c r="D45" s="16">
        <v>2018</v>
      </c>
      <c r="E45" s="11">
        <f t="shared" si="11"/>
        <v>1464.5</v>
      </c>
      <c r="F45" s="11">
        <f t="shared" si="12"/>
        <v>992.6</v>
      </c>
      <c r="G45" s="11">
        <v>1464.5</v>
      </c>
      <c r="H45" s="11">
        <v>992.6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6" t="s">
        <v>23</v>
      </c>
      <c r="P45" s="6"/>
      <c r="Q45" s="21"/>
      <c r="R45" s="2"/>
      <c r="S45" s="21"/>
      <c r="T45" s="2"/>
      <c r="U45" s="2"/>
      <c r="V45" s="21"/>
      <c r="W45" s="21"/>
      <c r="X45" s="2"/>
      <c r="Y45" s="2"/>
      <c r="Z45" s="21"/>
      <c r="AA45" s="21"/>
      <c r="AB45" s="21"/>
      <c r="AC45" s="21"/>
      <c r="AD45" s="21"/>
      <c r="AE45" s="21"/>
    </row>
    <row r="46" spans="1:31" ht="24" customHeight="1">
      <c r="A46" s="39"/>
      <c r="B46" s="29"/>
      <c r="C46" s="28"/>
      <c r="D46" s="16" t="s">
        <v>29</v>
      </c>
      <c r="E46" s="11">
        <f t="shared" si="11"/>
        <v>3244.3999999999996</v>
      </c>
      <c r="F46" s="11">
        <f t="shared" si="12"/>
        <v>2578.5</v>
      </c>
      <c r="G46" s="11">
        <f aca="true" t="shared" si="14" ref="G46:N46">SUM(G42:G45)</f>
        <v>3244.3999999999996</v>
      </c>
      <c r="H46" s="11">
        <f t="shared" si="14"/>
        <v>2578.5</v>
      </c>
      <c r="I46" s="11">
        <f t="shared" si="14"/>
        <v>0</v>
      </c>
      <c r="J46" s="11">
        <f t="shared" si="14"/>
        <v>0</v>
      </c>
      <c r="K46" s="11">
        <f t="shared" si="14"/>
        <v>0</v>
      </c>
      <c r="L46" s="11">
        <f t="shared" si="14"/>
        <v>0</v>
      </c>
      <c r="M46" s="11">
        <f t="shared" si="14"/>
        <v>0</v>
      </c>
      <c r="N46" s="11">
        <f t="shared" si="14"/>
        <v>0</v>
      </c>
      <c r="O46" s="17"/>
      <c r="P46" s="2"/>
      <c r="Q46" s="21"/>
      <c r="R46" s="2"/>
      <c r="S46" s="21"/>
      <c r="T46" s="2"/>
      <c r="U46" s="2"/>
      <c r="V46" s="21"/>
      <c r="W46" s="21"/>
      <c r="X46" s="2"/>
      <c r="Y46" s="2"/>
      <c r="Z46" s="21"/>
      <c r="AA46" s="21"/>
      <c r="AB46" s="21"/>
      <c r="AC46" s="21"/>
      <c r="AD46" s="21"/>
      <c r="AE46" s="21"/>
    </row>
    <row r="47" spans="1:31" ht="33" customHeight="1">
      <c r="A47" s="39"/>
      <c r="B47" s="29"/>
      <c r="C47" s="28"/>
      <c r="D47" s="16">
        <v>2019</v>
      </c>
      <c r="E47" s="11">
        <f t="shared" si="11"/>
        <v>456.3</v>
      </c>
      <c r="F47" s="11">
        <f t="shared" si="12"/>
        <v>456.3</v>
      </c>
      <c r="G47" s="11">
        <v>456.3</v>
      </c>
      <c r="H47" s="11">
        <v>456.3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6" t="s">
        <v>26</v>
      </c>
      <c r="P47" s="2"/>
      <c r="Q47" s="21"/>
      <c r="R47" s="2"/>
      <c r="S47" s="21"/>
      <c r="T47" s="2"/>
      <c r="U47" s="2"/>
      <c r="V47" s="21"/>
      <c r="W47" s="21"/>
      <c r="X47" s="2"/>
      <c r="Y47" s="2"/>
      <c r="Z47" s="21"/>
      <c r="AA47" s="21"/>
      <c r="AB47" s="21"/>
      <c r="AC47" s="21"/>
      <c r="AD47" s="21"/>
      <c r="AE47" s="21"/>
    </row>
    <row r="48" spans="1:31" ht="35.25" customHeight="1">
      <c r="A48" s="39"/>
      <c r="B48" s="29"/>
      <c r="C48" s="28"/>
      <c r="D48" s="16">
        <v>2020</v>
      </c>
      <c r="E48" s="11">
        <f t="shared" si="11"/>
        <v>127.9</v>
      </c>
      <c r="F48" s="11">
        <f t="shared" si="12"/>
        <v>127.9</v>
      </c>
      <c r="G48" s="11">
        <v>127.9</v>
      </c>
      <c r="H48" s="11">
        <v>127.9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6" t="s">
        <v>26</v>
      </c>
      <c r="P48" s="23"/>
      <c r="Q48" s="21"/>
      <c r="R48" s="2"/>
      <c r="S48" s="21"/>
      <c r="T48" s="2"/>
      <c r="U48" s="2"/>
      <c r="V48" s="21"/>
      <c r="W48" s="21"/>
      <c r="X48" s="2"/>
      <c r="Y48" s="2"/>
      <c r="Z48" s="21"/>
      <c r="AA48" s="21"/>
      <c r="AB48" s="21"/>
      <c r="AC48" s="21"/>
      <c r="AD48" s="21"/>
      <c r="AE48" s="21"/>
    </row>
    <row r="49" spans="1:28" ht="39" customHeight="1">
      <c r="A49" s="27" t="s">
        <v>30</v>
      </c>
      <c r="B49" s="27" t="s">
        <v>43</v>
      </c>
      <c r="C49" s="27" t="s">
        <v>42</v>
      </c>
      <c r="D49" s="16" t="s">
        <v>17</v>
      </c>
      <c r="E49" s="11">
        <f aca="true" t="shared" si="15" ref="E49:E65">G49+I49+K49+M49</f>
        <v>2454</v>
      </c>
      <c r="F49" s="11">
        <f aca="true" t="shared" si="16" ref="F49:F65">H49+J49+L49+N49</f>
        <v>2208.6</v>
      </c>
      <c r="G49" s="11">
        <f>G50+G53+G54+G55</f>
        <v>2454</v>
      </c>
      <c r="H49" s="11">
        <f aca="true" t="shared" si="17" ref="H49:N49">H50+H53+H54+H55</f>
        <v>2208.6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7"/>
      <c r="P49" s="21"/>
      <c r="Q49" s="21"/>
      <c r="R49" s="2"/>
      <c r="S49" s="21"/>
      <c r="T49" s="2"/>
      <c r="U49" s="2"/>
      <c r="V49" s="21"/>
      <c r="W49" s="21"/>
      <c r="X49" s="2"/>
      <c r="Y49" s="2"/>
      <c r="Z49" s="25"/>
      <c r="AA49" s="25"/>
      <c r="AB49" s="21"/>
    </row>
    <row r="50" spans="1:28" ht="36" customHeight="1">
      <c r="A50" s="29"/>
      <c r="B50" s="29"/>
      <c r="C50" s="28"/>
      <c r="D50" s="16">
        <v>2017</v>
      </c>
      <c r="E50" s="11">
        <f t="shared" si="15"/>
        <v>238.5</v>
      </c>
      <c r="F50" s="11">
        <f t="shared" si="16"/>
        <v>238.4</v>
      </c>
      <c r="G50" s="11">
        <v>238.5</v>
      </c>
      <c r="H50" s="11">
        <v>238.4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6" t="s">
        <v>23</v>
      </c>
      <c r="P50" s="2"/>
      <c r="Q50" s="21"/>
      <c r="R50" s="2"/>
      <c r="S50" s="21"/>
      <c r="T50" s="2"/>
      <c r="U50" s="2"/>
      <c r="V50" s="21"/>
      <c r="W50" s="21"/>
      <c r="X50" s="2"/>
      <c r="Y50" s="2"/>
      <c r="Z50" s="21"/>
      <c r="AA50" s="21"/>
      <c r="AB50" s="21"/>
    </row>
    <row r="51" spans="1:28" ht="33.75" customHeight="1">
      <c r="A51" s="29"/>
      <c r="B51" s="29"/>
      <c r="C51" s="28"/>
      <c r="D51" s="16">
        <v>2018</v>
      </c>
      <c r="E51" s="11">
        <f t="shared" si="15"/>
        <v>277.8</v>
      </c>
      <c r="F51" s="11">
        <f t="shared" si="16"/>
        <v>37.5</v>
      </c>
      <c r="G51" s="11">
        <v>277.8</v>
      </c>
      <c r="H51" s="11">
        <v>37.5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6" t="s">
        <v>27</v>
      </c>
      <c r="P51" s="1"/>
      <c r="Q51" s="21"/>
      <c r="R51" s="2"/>
      <c r="S51" s="21"/>
      <c r="T51" s="2"/>
      <c r="U51" s="2"/>
      <c r="V51" s="21"/>
      <c r="W51" s="21"/>
      <c r="X51" s="2"/>
      <c r="Y51" s="2"/>
      <c r="Z51" s="21"/>
      <c r="AA51" s="21"/>
      <c r="AB51" s="21"/>
    </row>
    <row r="52" spans="1:28" ht="33.75" customHeight="1">
      <c r="A52" s="29"/>
      <c r="B52" s="29"/>
      <c r="C52" s="28"/>
      <c r="D52" s="16">
        <v>2018</v>
      </c>
      <c r="E52" s="11">
        <f t="shared" si="15"/>
        <v>676.6</v>
      </c>
      <c r="F52" s="11">
        <f t="shared" si="16"/>
        <v>671.6</v>
      </c>
      <c r="G52" s="11">
        <v>676.6</v>
      </c>
      <c r="H52" s="11">
        <f>676.6-5</f>
        <v>671.6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6" t="s">
        <v>23</v>
      </c>
      <c r="P52" s="1"/>
      <c r="Q52" s="21"/>
      <c r="R52" s="2"/>
      <c r="S52" s="21"/>
      <c r="T52" s="2"/>
      <c r="U52" s="2"/>
      <c r="V52" s="21"/>
      <c r="W52" s="21"/>
      <c r="X52" s="2"/>
      <c r="Y52" s="2"/>
      <c r="Z52" s="21"/>
      <c r="AA52" s="21"/>
      <c r="AB52" s="21"/>
    </row>
    <row r="53" spans="1:28" ht="23.25" customHeight="1">
      <c r="A53" s="29"/>
      <c r="B53" s="29"/>
      <c r="C53" s="28"/>
      <c r="D53" s="16" t="s">
        <v>29</v>
      </c>
      <c r="E53" s="11">
        <f t="shared" si="15"/>
        <v>954.4000000000001</v>
      </c>
      <c r="F53" s="11">
        <f t="shared" si="16"/>
        <v>709.1</v>
      </c>
      <c r="G53" s="11">
        <f>G51+G52</f>
        <v>954.4000000000001</v>
      </c>
      <c r="H53" s="11">
        <f>H51+H52</f>
        <v>709.1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6"/>
      <c r="P53" s="1"/>
      <c r="Q53" s="21"/>
      <c r="R53" s="2"/>
      <c r="S53" s="21"/>
      <c r="T53" s="2"/>
      <c r="U53" s="2"/>
      <c r="V53" s="21"/>
      <c r="W53" s="21"/>
      <c r="X53" s="2"/>
      <c r="Y53" s="2"/>
      <c r="Z53" s="21"/>
      <c r="AA53" s="21"/>
      <c r="AB53" s="21"/>
    </row>
    <row r="54" spans="1:28" ht="36" customHeight="1">
      <c r="A54" s="29"/>
      <c r="B54" s="29"/>
      <c r="C54" s="28"/>
      <c r="D54" s="16">
        <v>2019</v>
      </c>
      <c r="E54" s="11">
        <f t="shared" si="15"/>
        <v>618.2</v>
      </c>
      <c r="F54" s="11">
        <f t="shared" si="16"/>
        <v>618.2</v>
      </c>
      <c r="G54" s="11">
        <v>618.2</v>
      </c>
      <c r="H54" s="11">
        <v>618.2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6" t="s">
        <v>23</v>
      </c>
      <c r="P54" s="2"/>
      <c r="Q54" s="21"/>
      <c r="R54" s="2"/>
      <c r="S54" s="21"/>
      <c r="T54" s="2"/>
      <c r="U54" s="2"/>
      <c r="V54" s="21"/>
      <c r="W54" s="21"/>
      <c r="X54" s="2"/>
      <c r="Y54" s="2"/>
      <c r="Z54" s="21"/>
      <c r="AA54" s="21"/>
      <c r="AB54" s="21"/>
    </row>
    <row r="55" spans="1:28" ht="36" customHeight="1">
      <c r="A55" s="29"/>
      <c r="B55" s="29"/>
      <c r="C55" s="28"/>
      <c r="D55" s="16">
        <v>2020</v>
      </c>
      <c r="E55" s="11">
        <f t="shared" si="15"/>
        <v>642.9</v>
      </c>
      <c r="F55" s="11">
        <f t="shared" si="16"/>
        <v>642.9</v>
      </c>
      <c r="G55" s="11">
        <v>642.9</v>
      </c>
      <c r="H55" s="11">
        <v>642.9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6" t="s">
        <v>23</v>
      </c>
      <c r="P55" s="2"/>
      <c r="Q55" s="21"/>
      <c r="R55" s="2"/>
      <c r="S55" s="21"/>
      <c r="T55" s="2"/>
      <c r="U55" s="2"/>
      <c r="V55" s="21"/>
      <c r="W55" s="21"/>
      <c r="X55" s="2"/>
      <c r="Y55" s="2"/>
      <c r="Z55" s="21"/>
      <c r="AA55" s="21"/>
      <c r="AB55" s="21"/>
    </row>
    <row r="56" spans="1:28" ht="15.75" customHeight="1">
      <c r="A56" s="44"/>
      <c r="B56" s="27" t="s">
        <v>31</v>
      </c>
      <c r="C56" s="46"/>
      <c r="D56" s="16" t="s">
        <v>17</v>
      </c>
      <c r="E56" s="11">
        <f t="shared" si="15"/>
        <v>18063.5</v>
      </c>
      <c r="F56" s="11">
        <f t="shared" si="16"/>
        <v>14155.3</v>
      </c>
      <c r="G56" s="11">
        <f>SUM(G57:G60)</f>
        <v>18063.5</v>
      </c>
      <c r="H56" s="11">
        <f aca="true" t="shared" si="18" ref="H56:N56">SUM(H57:H60)</f>
        <v>14155.3</v>
      </c>
      <c r="I56" s="11">
        <f t="shared" si="18"/>
        <v>0</v>
      </c>
      <c r="J56" s="11">
        <f t="shared" si="18"/>
        <v>0</v>
      </c>
      <c r="K56" s="11">
        <f t="shared" si="18"/>
        <v>0</v>
      </c>
      <c r="L56" s="11">
        <f t="shared" si="18"/>
        <v>0</v>
      </c>
      <c r="M56" s="11">
        <f t="shared" si="18"/>
        <v>0</v>
      </c>
      <c r="N56" s="11">
        <f t="shared" si="18"/>
        <v>0</v>
      </c>
      <c r="O56" s="27" t="s">
        <v>32</v>
      </c>
      <c r="P56" s="2"/>
      <c r="Q56" s="21"/>
      <c r="R56" s="2"/>
      <c r="S56" s="21"/>
      <c r="T56" s="2"/>
      <c r="U56" s="2"/>
      <c r="V56" s="21"/>
      <c r="W56" s="21"/>
      <c r="X56" s="2"/>
      <c r="Y56" s="2"/>
      <c r="Z56" s="21"/>
      <c r="AA56" s="21"/>
      <c r="AB56" s="21"/>
    </row>
    <row r="57" spans="1:28" ht="15.75" customHeight="1">
      <c r="A57" s="45"/>
      <c r="B57" s="29"/>
      <c r="C57" s="47"/>
      <c r="D57" s="16">
        <v>2017</v>
      </c>
      <c r="E57" s="11">
        <f t="shared" si="15"/>
        <v>11432.6</v>
      </c>
      <c r="F57" s="11">
        <f t="shared" si="16"/>
        <v>8547.4</v>
      </c>
      <c r="G57" s="11">
        <f aca="true" t="shared" si="19" ref="G57:N57">G32+G41+G50</f>
        <v>11432.6</v>
      </c>
      <c r="H57" s="11">
        <f t="shared" si="19"/>
        <v>8547.4</v>
      </c>
      <c r="I57" s="11">
        <f t="shared" si="19"/>
        <v>0</v>
      </c>
      <c r="J57" s="11">
        <f t="shared" si="19"/>
        <v>0</v>
      </c>
      <c r="K57" s="11">
        <f t="shared" si="19"/>
        <v>0</v>
      </c>
      <c r="L57" s="11">
        <f t="shared" si="19"/>
        <v>0</v>
      </c>
      <c r="M57" s="11">
        <f t="shared" si="19"/>
        <v>0</v>
      </c>
      <c r="N57" s="11">
        <f t="shared" si="19"/>
        <v>0</v>
      </c>
      <c r="O57" s="29"/>
      <c r="P57" s="2"/>
      <c r="Q57" s="21"/>
      <c r="R57" s="2"/>
      <c r="S57" s="21"/>
      <c r="T57" s="2"/>
      <c r="U57" s="2"/>
      <c r="V57" s="21"/>
      <c r="W57" s="21"/>
      <c r="X57" s="2"/>
      <c r="Y57" s="2"/>
      <c r="Z57" s="21"/>
      <c r="AA57" s="21"/>
      <c r="AB57" s="21"/>
    </row>
    <row r="58" spans="1:28" ht="15.75" customHeight="1">
      <c r="A58" s="45"/>
      <c r="B58" s="29"/>
      <c r="C58" s="47"/>
      <c r="D58" s="16">
        <v>2018</v>
      </c>
      <c r="E58" s="11">
        <f t="shared" si="15"/>
        <v>4785.6</v>
      </c>
      <c r="F58" s="11">
        <f t="shared" si="16"/>
        <v>3762.6</v>
      </c>
      <c r="G58" s="11">
        <f aca="true" t="shared" si="20" ref="G58:N60">G33+G46+G53</f>
        <v>4785.6</v>
      </c>
      <c r="H58" s="11">
        <f t="shared" si="20"/>
        <v>3762.6</v>
      </c>
      <c r="I58" s="11">
        <f t="shared" si="20"/>
        <v>0</v>
      </c>
      <c r="J58" s="11">
        <f t="shared" si="20"/>
        <v>0</v>
      </c>
      <c r="K58" s="11">
        <f t="shared" si="20"/>
        <v>0</v>
      </c>
      <c r="L58" s="11">
        <f t="shared" si="20"/>
        <v>0</v>
      </c>
      <c r="M58" s="11">
        <f t="shared" si="20"/>
        <v>0</v>
      </c>
      <c r="N58" s="11">
        <f t="shared" si="20"/>
        <v>0</v>
      </c>
      <c r="O58" s="29"/>
      <c r="P58" s="2"/>
      <c r="Q58" s="21"/>
      <c r="R58" s="2"/>
      <c r="S58" s="21"/>
      <c r="T58" s="2"/>
      <c r="U58" s="2"/>
      <c r="V58" s="21"/>
      <c r="W58" s="21"/>
      <c r="X58" s="2"/>
      <c r="Y58" s="2"/>
      <c r="Z58" s="21"/>
      <c r="AA58" s="21"/>
      <c r="AB58" s="21"/>
    </row>
    <row r="59" spans="1:28" ht="15.75" customHeight="1">
      <c r="A59" s="45"/>
      <c r="B59" s="29"/>
      <c r="C59" s="47"/>
      <c r="D59" s="16">
        <v>2019</v>
      </c>
      <c r="E59" s="11">
        <f t="shared" si="15"/>
        <v>1074.5</v>
      </c>
      <c r="F59" s="11">
        <f t="shared" si="16"/>
        <v>1074.5</v>
      </c>
      <c r="G59" s="11">
        <f t="shared" si="20"/>
        <v>1074.5</v>
      </c>
      <c r="H59" s="11">
        <f t="shared" si="20"/>
        <v>1074.5</v>
      </c>
      <c r="I59" s="11">
        <f t="shared" si="20"/>
        <v>0</v>
      </c>
      <c r="J59" s="11">
        <f t="shared" si="20"/>
        <v>0</v>
      </c>
      <c r="K59" s="11">
        <f t="shared" si="20"/>
        <v>0</v>
      </c>
      <c r="L59" s="11">
        <f t="shared" si="20"/>
        <v>0</v>
      </c>
      <c r="M59" s="11">
        <f t="shared" si="20"/>
        <v>0</v>
      </c>
      <c r="N59" s="11">
        <f t="shared" si="20"/>
        <v>0</v>
      </c>
      <c r="O59" s="29"/>
      <c r="P59" s="2"/>
      <c r="Q59" s="21"/>
      <c r="R59" s="2"/>
      <c r="S59" s="21"/>
      <c r="T59" s="2"/>
      <c r="U59" s="2"/>
      <c r="V59" s="21"/>
      <c r="W59" s="21"/>
      <c r="X59" s="2"/>
      <c r="Y59" s="2"/>
      <c r="Z59" s="21"/>
      <c r="AA59" s="21"/>
      <c r="AB59" s="21"/>
    </row>
    <row r="60" spans="1:28" ht="15.75" customHeight="1">
      <c r="A60" s="45"/>
      <c r="B60" s="29"/>
      <c r="C60" s="47"/>
      <c r="D60" s="16">
        <v>2020</v>
      </c>
      <c r="E60" s="11">
        <f t="shared" si="15"/>
        <v>770.8</v>
      </c>
      <c r="F60" s="11">
        <f t="shared" si="16"/>
        <v>770.8</v>
      </c>
      <c r="G60" s="11">
        <f t="shared" si="20"/>
        <v>770.8</v>
      </c>
      <c r="H60" s="11">
        <f t="shared" si="20"/>
        <v>770.8</v>
      </c>
      <c r="I60" s="11">
        <f t="shared" si="20"/>
        <v>0</v>
      </c>
      <c r="J60" s="11">
        <f t="shared" si="20"/>
        <v>0</v>
      </c>
      <c r="K60" s="11">
        <f t="shared" si="20"/>
        <v>0</v>
      </c>
      <c r="L60" s="11">
        <f t="shared" si="20"/>
        <v>0</v>
      </c>
      <c r="M60" s="11">
        <f t="shared" si="20"/>
        <v>0</v>
      </c>
      <c r="N60" s="11">
        <f t="shared" si="20"/>
        <v>0</v>
      </c>
      <c r="O60" s="29"/>
      <c r="P60" s="2"/>
      <c r="Q60" s="21"/>
      <c r="R60" s="2"/>
      <c r="S60" s="21"/>
      <c r="T60" s="2"/>
      <c r="U60" s="2"/>
      <c r="V60" s="21"/>
      <c r="W60" s="21"/>
      <c r="X60" s="2"/>
      <c r="Y60" s="2"/>
      <c r="Z60" s="21"/>
      <c r="AA60" s="21"/>
      <c r="AB60" s="21"/>
    </row>
    <row r="61" spans="1:28" ht="15.75" customHeight="1">
      <c r="A61" s="30"/>
      <c r="B61" s="30" t="s">
        <v>33</v>
      </c>
      <c r="C61" s="30"/>
      <c r="D61" s="16" t="s">
        <v>17</v>
      </c>
      <c r="E61" s="11">
        <f t="shared" si="15"/>
        <v>208827.5</v>
      </c>
      <c r="F61" s="11">
        <f t="shared" si="16"/>
        <v>14155.3</v>
      </c>
      <c r="G61" s="11">
        <f>SUM(G62:G65)</f>
        <v>208827.5</v>
      </c>
      <c r="H61" s="11">
        <f aca="true" t="shared" si="21" ref="H61:N61">SUM(H62:H65)</f>
        <v>14155.3</v>
      </c>
      <c r="I61" s="11">
        <f t="shared" si="21"/>
        <v>0</v>
      </c>
      <c r="J61" s="11">
        <f t="shared" si="21"/>
        <v>0</v>
      </c>
      <c r="K61" s="11">
        <f t="shared" si="21"/>
        <v>0</v>
      </c>
      <c r="L61" s="11">
        <f t="shared" si="21"/>
        <v>0</v>
      </c>
      <c r="M61" s="11">
        <f t="shared" si="21"/>
        <v>0</v>
      </c>
      <c r="N61" s="11">
        <f t="shared" si="21"/>
        <v>0</v>
      </c>
      <c r="O61" s="27"/>
      <c r="P61" s="2"/>
      <c r="Q61" s="21"/>
      <c r="R61" s="2"/>
      <c r="S61" s="21"/>
      <c r="T61" s="2"/>
      <c r="U61" s="2"/>
      <c r="V61" s="21"/>
      <c r="W61" s="21"/>
      <c r="X61" s="2"/>
      <c r="Y61" s="2"/>
      <c r="Z61" s="21"/>
      <c r="AA61" s="21"/>
      <c r="AB61" s="21"/>
    </row>
    <row r="62" spans="1:28" ht="15.75" customHeight="1">
      <c r="A62" s="30"/>
      <c r="B62" s="30"/>
      <c r="C62" s="31"/>
      <c r="D62" s="16">
        <v>2017</v>
      </c>
      <c r="E62" s="11">
        <f t="shared" si="15"/>
        <v>61432.6</v>
      </c>
      <c r="F62" s="11">
        <f t="shared" si="16"/>
        <v>8547.4</v>
      </c>
      <c r="G62" s="11">
        <f aca="true" t="shared" si="22" ref="G62:N65">G26+G57</f>
        <v>61432.6</v>
      </c>
      <c r="H62" s="11">
        <f t="shared" si="22"/>
        <v>8547.4</v>
      </c>
      <c r="I62" s="11">
        <f t="shared" si="22"/>
        <v>0</v>
      </c>
      <c r="J62" s="11">
        <f t="shared" si="22"/>
        <v>0</v>
      </c>
      <c r="K62" s="11">
        <f t="shared" si="22"/>
        <v>0</v>
      </c>
      <c r="L62" s="11">
        <f t="shared" si="22"/>
        <v>0</v>
      </c>
      <c r="M62" s="11">
        <f t="shared" si="22"/>
        <v>0</v>
      </c>
      <c r="N62" s="11">
        <f t="shared" si="22"/>
        <v>0</v>
      </c>
      <c r="O62" s="29"/>
      <c r="P62" s="2"/>
      <c r="Q62" s="21"/>
      <c r="R62" s="2"/>
      <c r="S62" s="21"/>
      <c r="T62" s="2"/>
      <c r="U62" s="2"/>
      <c r="V62" s="21"/>
      <c r="W62" s="21"/>
      <c r="X62" s="2"/>
      <c r="Y62" s="2"/>
      <c r="Z62" s="21"/>
      <c r="AA62" s="21"/>
      <c r="AB62" s="21"/>
    </row>
    <row r="63" spans="1:28" ht="15.75" customHeight="1">
      <c r="A63" s="30"/>
      <c r="B63" s="30"/>
      <c r="C63" s="31"/>
      <c r="D63" s="16">
        <v>2018</v>
      </c>
      <c r="E63" s="11">
        <f t="shared" si="15"/>
        <v>41747.2</v>
      </c>
      <c r="F63" s="11">
        <f t="shared" si="16"/>
        <v>3762.6</v>
      </c>
      <c r="G63" s="11">
        <f t="shared" si="22"/>
        <v>41747.2</v>
      </c>
      <c r="H63" s="11">
        <f t="shared" si="22"/>
        <v>3762.6</v>
      </c>
      <c r="I63" s="11">
        <f t="shared" si="22"/>
        <v>0</v>
      </c>
      <c r="J63" s="11">
        <f t="shared" si="22"/>
        <v>0</v>
      </c>
      <c r="K63" s="11">
        <f t="shared" si="22"/>
        <v>0</v>
      </c>
      <c r="L63" s="11">
        <f t="shared" si="22"/>
        <v>0</v>
      </c>
      <c r="M63" s="11">
        <f t="shared" si="22"/>
        <v>0</v>
      </c>
      <c r="N63" s="11">
        <f t="shared" si="22"/>
        <v>0</v>
      </c>
      <c r="O63" s="29"/>
      <c r="P63" s="2"/>
      <c r="Q63" s="21"/>
      <c r="R63" s="2"/>
      <c r="S63" s="21"/>
      <c r="T63" s="2"/>
      <c r="U63" s="2"/>
      <c r="V63" s="21"/>
      <c r="W63" s="21"/>
      <c r="X63" s="2"/>
      <c r="Y63" s="2"/>
      <c r="Z63" s="21"/>
      <c r="AA63" s="21"/>
      <c r="AB63" s="21"/>
    </row>
    <row r="64" spans="1:28" ht="15.75" customHeight="1">
      <c r="A64" s="30"/>
      <c r="B64" s="30"/>
      <c r="C64" s="31"/>
      <c r="D64" s="16">
        <v>2019</v>
      </c>
      <c r="E64" s="11">
        <f t="shared" si="15"/>
        <v>40760.9</v>
      </c>
      <c r="F64" s="11">
        <f t="shared" si="16"/>
        <v>1074.5</v>
      </c>
      <c r="G64" s="11">
        <f t="shared" si="22"/>
        <v>40760.9</v>
      </c>
      <c r="H64" s="11">
        <f t="shared" si="22"/>
        <v>1074.5</v>
      </c>
      <c r="I64" s="11">
        <f t="shared" si="22"/>
        <v>0</v>
      </c>
      <c r="J64" s="11">
        <f t="shared" si="22"/>
        <v>0</v>
      </c>
      <c r="K64" s="11">
        <f t="shared" si="22"/>
        <v>0</v>
      </c>
      <c r="L64" s="11">
        <f t="shared" si="22"/>
        <v>0</v>
      </c>
      <c r="M64" s="11">
        <f t="shared" si="22"/>
        <v>0</v>
      </c>
      <c r="N64" s="11">
        <f t="shared" si="22"/>
        <v>0</v>
      </c>
      <c r="O64" s="29"/>
      <c r="P64" s="2"/>
      <c r="Q64" s="21"/>
      <c r="R64" s="2"/>
      <c r="S64" s="21"/>
      <c r="T64" s="2"/>
      <c r="U64" s="2"/>
      <c r="V64" s="21"/>
      <c r="W64" s="21"/>
      <c r="X64" s="2"/>
      <c r="Y64" s="2"/>
      <c r="Z64" s="21"/>
      <c r="AA64" s="21"/>
      <c r="AB64" s="21"/>
    </row>
    <row r="65" spans="1:28" ht="15.75" customHeight="1">
      <c r="A65" s="30"/>
      <c r="B65" s="30"/>
      <c r="C65" s="31"/>
      <c r="D65" s="16">
        <v>2020</v>
      </c>
      <c r="E65" s="11">
        <f t="shared" si="15"/>
        <v>64886.8</v>
      </c>
      <c r="F65" s="11">
        <f t="shared" si="16"/>
        <v>770.8</v>
      </c>
      <c r="G65" s="11">
        <f t="shared" si="22"/>
        <v>64886.8</v>
      </c>
      <c r="H65" s="11">
        <f t="shared" si="22"/>
        <v>770.8</v>
      </c>
      <c r="I65" s="11">
        <f t="shared" si="22"/>
        <v>0</v>
      </c>
      <c r="J65" s="11">
        <f t="shared" si="22"/>
        <v>0</v>
      </c>
      <c r="K65" s="11">
        <f t="shared" si="22"/>
        <v>0</v>
      </c>
      <c r="L65" s="11">
        <f t="shared" si="22"/>
        <v>0</v>
      </c>
      <c r="M65" s="11">
        <f t="shared" si="22"/>
        <v>0</v>
      </c>
      <c r="N65" s="11">
        <f t="shared" si="22"/>
        <v>0</v>
      </c>
      <c r="O65" s="29"/>
      <c r="P65" s="2"/>
      <c r="Q65" s="21"/>
      <c r="R65" s="2"/>
      <c r="S65" s="21"/>
      <c r="T65" s="2"/>
      <c r="U65" s="2"/>
      <c r="V65" s="21"/>
      <c r="W65" s="21"/>
      <c r="X65" s="2"/>
      <c r="Y65" s="2"/>
      <c r="Z65" s="21"/>
      <c r="AA65" s="21"/>
      <c r="AB65" s="21"/>
    </row>
    <row r="66" spans="17:28" ht="12.75"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</sheetData>
  <sheetProtection/>
  <mergeCells count="51">
    <mergeCell ref="A49:A55"/>
    <mergeCell ref="E2:O2"/>
    <mergeCell ref="C14:C18"/>
    <mergeCell ref="O14:O18"/>
    <mergeCell ref="B13:O13"/>
    <mergeCell ref="O9:O11"/>
    <mergeCell ref="C9:C11"/>
    <mergeCell ref="D9:D11"/>
    <mergeCell ref="E9:F10"/>
    <mergeCell ref="G9:N9"/>
    <mergeCell ref="A36:A48"/>
    <mergeCell ref="A25:A29"/>
    <mergeCell ref="A31:A35"/>
    <mergeCell ref="B25:B29"/>
    <mergeCell ref="A56:A60"/>
    <mergeCell ref="A61:A65"/>
    <mergeCell ref="B56:B60"/>
    <mergeCell ref="C56:C60"/>
    <mergeCell ref="O56:O60"/>
    <mergeCell ref="B30:O30"/>
    <mergeCell ref="B31:B35"/>
    <mergeCell ref="B61:B65"/>
    <mergeCell ref="C61:C65"/>
    <mergeCell ref="O61:O65"/>
    <mergeCell ref="B36:B48"/>
    <mergeCell ref="C36:C48"/>
    <mergeCell ref="A20:A24"/>
    <mergeCell ref="B20:B24"/>
    <mergeCell ref="C20:C24"/>
    <mergeCell ref="O20:O24"/>
    <mergeCell ref="A13:A18"/>
    <mergeCell ref="B14:B18"/>
    <mergeCell ref="A5:O5"/>
    <mergeCell ref="A6:O6"/>
    <mergeCell ref="A7:O7"/>
    <mergeCell ref="A9:A11"/>
    <mergeCell ref="B9:B11"/>
    <mergeCell ref="K10:L10"/>
    <mergeCell ref="G10:H10"/>
    <mergeCell ref="I10:J10"/>
    <mergeCell ref="C31:C35"/>
    <mergeCell ref="O34:O35"/>
    <mergeCell ref="M10:N10"/>
    <mergeCell ref="E3:O3"/>
    <mergeCell ref="O25:O29"/>
    <mergeCell ref="B19:O19"/>
    <mergeCell ref="C25:C29"/>
    <mergeCell ref="Z49:AA49"/>
    <mergeCell ref="Z36:AA36"/>
    <mergeCell ref="C49:C55"/>
    <mergeCell ref="B49:B55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92" r:id="rId1"/>
  <rowBreaks count="2" manualBreakCount="2">
    <brk id="33" max="14" man="1"/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2019-01-09T03:11:09Z</cp:lastPrinted>
  <dcterms:created xsi:type="dcterms:W3CDTF">1996-10-08T23:32:33Z</dcterms:created>
  <dcterms:modified xsi:type="dcterms:W3CDTF">2019-01-10T09:19:25Z</dcterms:modified>
  <cp:category/>
  <cp:version/>
  <cp:contentType/>
  <cp:contentStatus/>
</cp:coreProperties>
</file>