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аспорт подпрограммы" sheetId="3" r:id="rId1"/>
    <sheet name="Текстовая часть" sheetId="7" r:id="rId2"/>
    <sheet name="Показатели, цели, задачи" sheetId="2" r:id="rId3"/>
    <sheet name="Перечень мероприятий" sheetId="5" r:id="rId4"/>
    <sheet name="Экономический расчёт расходов" sheetId="6" r:id="rId5"/>
  </sheets>
  <definedNames>
    <definedName name="_xlnm.Print_Area" localSheetId="0">'Паспорт подпрограммы'!$A$1:$W$39</definedName>
    <definedName name="_xlnm.Print_Area" localSheetId="3">'Перечень мероприятий'!$A$1:$O$44</definedName>
    <definedName name="_xlnm.Print_Area" localSheetId="2">'Показатели, цели, задачи'!$A$1:$N$36</definedName>
    <definedName name="_xlnm.Print_Area" localSheetId="4">'Экономический расчёт расходов'!$A$1:$O$45</definedName>
  </definedNames>
  <calcPr calcId="114210"/>
</workbook>
</file>

<file path=xl/calcChain.xml><?xml version="1.0" encoding="utf-8"?>
<calcChain xmlns="http://schemas.openxmlformats.org/spreadsheetml/2006/main">
  <c r="K14" i="5"/>
  <c r="J14"/>
  <c r="I14"/>
  <c r="H14"/>
  <c r="G14"/>
  <c r="F14"/>
  <c r="E14"/>
  <c r="K19"/>
  <c r="J19"/>
  <c r="I19"/>
  <c r="H19"/>
  <c r="G19"/>
  <c r="F19"/>
  <c r="E19"/>
  <c r="K24"/>
  <c r="J24"/>
  <c r="I24"/>
  <c r="H24"/>
  <c r="G24"/>
  <c r="F24"/>
  <c r="E24"/>
  <c r="N43"/>
  <c r="M43"/>
  <c r="N42"/>
  <c r="M42"/>
  <c r="N41"/>
  <c r="M41"/>
  <c r="N40"/>
  <c r="N39"/>
  <c r="M40"/>
  <c r="M39"/>
  <c r="L43"/>
  <c r="J43"/>
  <c r="I43"/>
  <c r="L42"/>
  <c r="J42"/>
  <c r="I42"/>
  <c r="L41"/>
  <c r="J41"/>
  <c r="I41"/>
  <c r="L40"/>
  <c r="J40"/>
  <c r="I40"/>
  <c r="K38"/>
  <c r="K43"/>
  <c r="K37"/>
  <c r="K42"/>
  <c r="K36"/>
  <c r="K41"/>
  <c r="K35"/>
  <c r="K40"/>
  <c r="H38"/>
  <c r="H43"/>
  <c r="G38"/>
  <c r="G43"/>
  <c r="F38"/>
  <c r="F43"/>
  <c r="E38"/>
  <c r="E43"/>
  <c r="H37"/>
  <c r="H42"/>
  <c r="G37"/>
  <c r="G42"/>
  <c r="F37"/>
  <c r="F42"/>
  <c r="E37"/>
  <c r="E42"/>
  <c r="H36"/>
  <c r="H41"/>
  <c r="G36"/>
  <c r="G41"/>
  <c r="F36"/>
  <c r="F41"/>
  <c r="E36"/>
  <c r="E41"/>
  <c r="H35"/>
  <c r="H40"/>
  <c r="G35"/>
  <c r="G40"/>
  <c r="F35"/>
  <c r="F40"/>
  <c r="E35"/>
  <c r="E40"/>
  <c r="J39"/>
  <c r="I39"/>
  <c r="L39"/>
  <c r="S31" i="3"/>
  <c r="S30"/>
  <c r="S29"/>
  <c r="S28"/>
  <c r="Q31"/>
  <c r="Q30"/>
  <c r="Q29"/>
  <c r="Q28"/>
  <c r="K31"/>
  <c r="K30"/>
  <c r="K29"/>
  <c r="K28"/>
  <c r="I31"/>
  <c r="I30"/>
  <c r="I29"/>
  <c r="I28"/>
  <c r="G31"/>
  <c r="G30"/>
  <c r="G29"/>
  <c r="G28"/>
  <c r="F31"/>
  <c r="F30"/>
  <c r="F29"/>
  <c r="F28"/>
  <c r="S32"/>
  <c r="K39" i="5"/>
  <c r="H39"/>
  <c r="G39"/>
  <c r="F39"/>
  <c r="E39"/>
  <c r="F34"/>
  <c r="G34"/>
  <c r="H34"/>
  <c r="K34"/>
  <c r="E34"/>
  <c r="K32" i="3"/>
  <c r="Q32"/>
  <c r="I32"/>
  <c r="G32"/>
  <c r="F32"/>
</calcChain>
</file>

<file path=xl/sharedStrings.xml><?xml version="1.0" encoding="utf-8"?>
<sst xmlns="http://schemas.openxmlformats.org/spreadsheetml/2006/main" count="266" uniqueCount="191">
  <si>
    <t>I. ПАСПОРТ ПОДПРОГРАММЫ</t>
  </si>
  <si>
    <t>(далее по тексту - КСЭОН)</t>
  </si>
  <si>
    <t>Куратор подпрограммы</t>
  </si>
  <si>
    <t>Ответственный исполнитель подпрограммы</t>
  </si>
  <si>
    <t>Соисполнители</t>
  </si>
  <si>
    <t>Участники</t>
  </si>
  <si>
    <t>Юридические и физические лица, определенные в порядке, предусмотренном действующим законодательством.</t>
  </si>
  <si>
    <t>Цель: Обеспечение своевременного и гарантированного оповещения и информирования населения муниципального образования «Город Томск» об угрозе возникновения или о возникновении чрезвычайных ситуаций природного и техногенного характера.</t>
  </si>
  <si>
    <t>Задача 1: Создание современных информационно-коммутационных технологий и программно-технических комплексов для своевременного оповещения населения, находящегося на территории, на которой существует угроза возникновения чрезвычайной ситуации.</t>
  </si>
  <si>
    <t>Показатели цели подпрограммы, единицы измерения</t>
  </si>
  <si>
    <t>в соответствии с потребностью</t>
  </si>
  <si>
    <t>в соответствии с утвержд. финансированием</t>
  </si>
  <si>
    <t>Показатели задач подпрограммы, единицы измерения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</si>
  <si>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</si>
  <si>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</si>
  <si>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</si>
  <si>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</si>
  <si>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</si>
  <si>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</si>
  <si>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</si>
  <si>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</si>
  <si>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</si>
  <si>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</si>
  <si>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>Создание современных информационно-коммутационных технологий и программно-технических комплексов для своевременного оповещения населения, находящегося на территории, на которой существует угроза возникновения чрезвычайной ситуации.</t>
  </si>
  <si>
    <t>Организация управления подпрограммой и контроль за её реализацией:</t>
  </si>
  <si>
    <t>- управление подпрограммой осуществляет</t>
  </si>
  <si>
    <t>- текущий контроль и мониторинг реализации подпрограммы осуществляет</t>
  </si>
  <si>
    <t>Оценка возникающих рисков в процессе реализации подпрограммы</t>
  </si>
  <si>
    <t>III. ЦЕЛИ, ЗАДАЧИ, ПОКАЗАТЕЛИ ПОДПРОГРАММЫ</t>
  </si>
  <si>
    <t>Расчет обеспечения требуемого уровня сигнала оповещения</t>
  </si>
  <si>
    <t>Таблица 1</t>
  </si>
  <si>
    <t>P, Вт</t>
  </si>
  <si>
    <t>Lmax, дБ</t>
  </si>
  <si>
    <t>Таблица 2</t>
  </si>
  <si>
    <t>Pном., Вт</t>
  </si>
  <si>
    <t>Таблица 3</t>
  </si>
  <si>
    <t>Lрасч., дБ</t>
  </si>
  <si>
    <t>R, м</t>
  </si>
  <si>
    <t>Таблица 4</t>
  </si>
  <si>
    <t>IV.ПЕРЕЧЕНЬ МЕРОПРИЯТИЙ И ЭКОНОМИЧЕСКОЕ ОБОСНОВАНИЕ ПОДПРОГРАММЫ</t>
  </si>
  <si>
    <t>ПОКАЗАТЕЛИ ЦЕЛИ, ЗАДАЧ, МЕРОПРИЯТИЙ ПОДПРОГРАММЫ</t>
  </si>
  <si>
    <t>«Создание комплексной системы экстренного оповещения населения об угрозе возникновения</t>
  </si>
  <si>
    <t>№ п/п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</si>
  <si>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</si>
  <si>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</si>
  <si>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Ответственный орган (подразделение) за  достижение  значения показателя</t>
  </si>
  <si>
    <t>в соответствии с утвержд финансированием</t>
  </si>
  <si>
    <t>в соответствии с утвержденным финансированием</t>
  </si>
  <si>
    <t>Цель подпрограммы: Обеспечение своевременного и гарантированного оповещения и информирования населения муниципального образования «Город Томск» об угрозе возникновения или о возникновении чрезвычайных ситуаций природного и техногенного характера.</t>
  </si>
  <si>
    <t>единовременное обследование</t>
  </si>
  <si>
    <t>1.1.</t>
  </si>
  <si>
    <t>Задача 1 подпрограммы: Создание современных информационно-коммутационных технологий и программно-технических комплексов для своевременного оповещения населения, находящегося на территории, на которой существует угроза возникновения чрезвычайной ситуации.</t>
  </si>
  <si>
    <t>1.1.1.</t>
  </si>
  <si>
    <t>Мероприятие 1.1. Монтаж пунктов управления КСЭОН.</t>
  </si>
  <si>
    <t>Количество установленных пунктов управления КСЭОН, ед.</t>
  </si>
  <si>
    <t>бухгалтерская отчетность</t>
  </si>
  <si>
    <t>1.1.2.</t>
  </si>
  <si>
    <t>1.1.3.</t>
  </si>
  <si>
    <t>Количество смонтированных постов наблюдения за уровнем воды, ед.</t>
  </si>
  <si>
    <t>1.1.4.</t>
  </si>
  <si>
    <t>Количество установленных систем сопряжения с системами мониторинга потенциально-опасных объектов, ед.</t>
  </si>
  <si>
    <t>ПЕРЕЧЕНЬ МЕРОПРИЯТИЙ И РЕСУРСНОЕ ОБЕСПЕЧЕНИЕ ПОДПРОГРАММЫ</t>
  </si>
  <si>
    <t>Наименования целей, задач, ведомственных целевых программ, мероприятий подпрограммы</t>
  </si>
  <si>
    <t>В том числе за счет средств</t>
  </si>
  <si>
    <t>местного бюджета</t>
  </si>
  <si>
    <t>всего</t>
  </si>
  <si>
    <t>Итого по задаче 1:</t>
  </si>
  <si>
    <t>ВСЕГО ПО ПОДПРОГРАММЕ:</t>
  </si>
  <si>
    <t>Экономический расчет расходов на исполнение мероприятий подпрограммы</t>
  </si>
  <si>
    <t>Подпрограммные мероприятия</t>
  </si>
  <si>
    <t>Ед. изм.</t>
  </si>
  <si>
    <t>Объем в натуральных показателях</t>
  </si>
  <si>
    <t>Стоимость единицы натурального показателя, тыс. рублей</t>
  </si>
  <si>
    <t>Монтаж пунктов управления КСЭОН.</t>
  </si>
  <si>
    <t>шт.</t>
  </si>
  <si>
    <t>Монтаж оборудования системы контроля уровня воды.</t>
  </si>
  <si>
    <t>Монтаж оборудования сопряжения с системами мониторинга потенциально-опасных объектов.</t>
  </si>
  <si>
    <t>Срок исполнения</t>
  </si>
  <si>
    <t>Объем финансирования                    (тыс. руб.)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</si>
  <si>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</si>
  <si>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</si>
  <si>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</si>
  <si>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</si>
  <si>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МКУ  «ОДС г. Томска»</t>
  </si>
  <si>
    <t>МКУ «ОДС г. Томска»</t>
  </si>
  <si>
    <t>Плановая потребность в средствах, тыс. рублей</t>
  </si>
  <si>
    <r>
      <t>-</t>
    </r>
    <r>
      <rPr>
        <sz val="7"/>
        <color indexed="8"/>
        <rFont val="Times New Roman"/>
        <family val="1"/>
        <charset val="204"/>
      </rPr>
      <t xml:space="preserve">      </t>
    </r>
    <r>
      <rPr>
        <sz val="12"/>
        <color indexed="8"/>
        <rFont val="Times New Roman"/>
        <family val="1"/>
        <charset val="204"/>
      </rPr>
      <t>з</t>
    </r>
    <r>
      <rPr>
        <sz val="11.5"/>
        <color indexed="8"/>
        <rFont val="Times New Roman"/>
        <family val="1"/>
        <charset val="204"/>
      </rPr>
      <t>она при аварии на химически опасном объекте (г. Томск, ОАО «Томское пиво»).</t>
    </r>
  </si>
  <si>
    <t>- Республики Бурятия;</t>
  </si>
  <si>
    <t>- Кемеровской области;</t>
  </si>
  <si>
    <t>- Омской области;</t>
  </si>
  <si>
    <t>- Красноярского края.</t>
  </si>
  <si>
    <r>
      <t>-</t>
    </r>
    <r>
      <rPr>
        <sz val="7"/>
        <color indexed="8"/>
        <rFont val="Times New Roman"/>
        <family val="1"/>
        <charset val="204"/>
      </rPr>
      <t xml:space="preserve">          </t>
    </r>
    <r>
      <rPr>
        <sz val="12"/>
        <color indexed="8"/>
        <rFont val="Times New Roman"/>
        <family val="1"/>
        <charset val="204"/>
      </rPr>
      <t>автоматизированное круглосуточное наблюдение за уровнем воды в реке Томь с целью предотвращения наступления негативного события (подтопления);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</si>
  <si>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  </t>
    </r>
    <r>
      <rPr>
        <sz val="12"/>
        <color indexed="8"/>
        <rFont val="Times New Roman"/>
        <family val="1"/>
        <charset val="204"/>
      </rPr>
      <t>автоматизированное круглосуточное наблюдение за уровнем радиации на потенциально опасном объекте «НИ Томский политехнический университет» - ядерный реактор с целью предотвращения наступления негативного события (радиационного заражения);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</si>
  <si>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  </t>
    </r>
    <r>
      <rPr>
        <sz val="12"/>
        <color indexed="8"/>
        <rFont val="Times New Roman"/>
        <family val="1"/>
        <charset val="204"/>
      </rPr>
      <t>автоматизированное круглосуточное наблюдение за уровнем концентрации вредных токсичных веществ на потенциально опасном объекте ОАО «Томское пиво» с целью предотвращения наступления негативного события (химического заражения);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</si>
  <si>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  </t>
    </r>
    <r>
      <rPr>
        <sz val="12"/>
        <color indexed="8"/>
        <rFont val="Times New Roman"/>
        <family val="1"/>
        <charset val="204"/>
      </rPr>
      <t>отображение информации о срабатывании проектируемых уровнемеров воды и существующих датчиков аварийных выбросов на потенциально опасных объектах на мониторах АРМ оповещения;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</si>
  <si>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  </t>
    </r>
    <r>
      <rPr>
        <sz val="12"/>
        <color indexed="8"/>
        <rFont val="Times New Roman"/>
        <family val="1"/>
        <charset val="204"/>
      </rPr>
      <t>оповещение руководящего состава и звена территориальной подсистемы РСЧС, созданного муниципальным образованием, специально подготовленных сил и средств, предназначенных и выделяемых (привлекаемых) для предупреждения и ликвидации ЧС, ДДС организаций, эксплуатирующих потенциально опасные объекты;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</si>
  <si>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  </t>
    </r>
    <r>
      <rPr>
        <sz val="12"/>
        <color indexed="8"/>
        <rFont val="Times New Roman"/>
        <family val="1"/>
        <charset val="204"/>
      </rPr>
      <t>оповещение всего населения и каждого человека, проживающего на территории</t>
    </r>
  </si>
  <si>
    <t>г. Томска, и в первую очередь находящегося в зонах экстренного оповещения;</t>
  </si>
  <si>
    <r>
      <t>-</t>
    </r>
    <r>
      <rPr>
        <sz val="7"/>
        <color indexed="8"/>
        <rFont val="Times New Roman"/>
        <family val="1"/>
        <charset val="204"/>
      </rPr>
      <t xml:space="preserve">          </t>
    </r>
    <r>
      <rPr>
        <sz val="12"/>
        <color indexed="8"/>
        <rFont val="Times New Roman"/>
        <family val="1"/>
        <charset val="204"/>
      </rPr>
      <t>оповещение руководящего состава объектов экономики в границах муниципального образования «Город Томск» на служебные и домашние (стационарные и мобильные) телефоны;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</si>
  <si>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  </t>
    </r>
    <r>
      <rPr>
        <sz val="12"/>
        <color indexed="8"/>
        <rFont val="Times New Roman"/>
        <family val="1"/>
        <charset val="204"/>
      </rPr>
      <t>передачу информации в заданных режимах (индивидуальный, избирательный, циркулярный, по группам по заранее установленным программам).</t>
    </r>
  </si>
  <si>
    <t>- изменения законодательства Российской Федерации и Томской области в сфере защиты населения и территории от чрезвычайных ситуаций;</t>
  </si>
  <si>
    <t>- отсутствие финансирования подпрограммы на субъектовом и муниципальном уровнях;</t>
  </si>
  <si>
    <t>- появления новых научных, технических и технологических решений в области оповещения и информирования населения;</t>
  </si>
  <si>
    <t>- увеличение темпов застройки территорий.</t>
  </si>
  <si>
    <t>Ex - чувствительность громкоговорителя;</t>
  </si>
  <si>
    <t>KP - параметр, связанный с изменением мощности звуковых излучателей (KP = +3дБ на каждое удвоение мощности).</t>
  </si>
  <si>
    <r>
      <t>Зависимость звукового давления (</t>
    </r>
    <r>
      <rPr>
        <sz val="10"/>
        <color indexed="8"/>
        <rFont val="Times New Roman"/>
        <family val="1"/>
        <charset val="204"/>
      </rPr>
      <t xml:space="preserve">Lmax) </t>
    </r>
    <r>
      <rPr>
        <sz val="12"/>
        <color indexed="8"/>
        <rFont val="Times New Roman"/>
        <family val="1"/>
        <charset val="204"/>
      </rPr>
      <t xml:space="preserve">в диапазоне частот 300-500 Гц от подводимой мощности </t>
    </r>
    <r>
      <rPr>
        <sz val="10"/>
        <color indexed="8"/>
        <rFont val="Times New Roman"/>
        <family val="1"/>
        <charset val="204"/>
      </rPr>
      <t xml:space="preserve">(P) </t>
    </r>
    <r>
      <rPr>
        <sz val="12"/>
        <color indexed="8"/>
        <rFont val="Times New Roman"/>
        <family val="1"/>
        <charset val="204"/>
      </rPr>
      <t>на частоте 1 кГц приведена в таблице 1.</t>
    </r>
  </si>
  <si>
    <t>R – текущее расстояние, на котором определяется затухание.</t>
  </si>
  <si>
    <t>В первом приближении расчёт звукового давления в зависимости от расстояния производится по формуле: L = L0 – KL, где</t>
  </si>
  <si>
    <t>L0 – звуковое давление в одном метре от громкоговорителя;</t>
  </si>
  <si>
    <t>KL - параметр, связанный с увеличением расстояния до громкоговорителя</t>
  </si>
  <si>
    <t>(KL= 7 дБ на каждое удвоение расстояния).</t>
  </si>
  <si>
    <t>- от системы П-166 ВАУ серии СГС-22-М-500(1000) – 300-550 м;</t>
  </si>
  <si>
    <t>- от системы СГС-22-М200У-М уличного исполнения – 400- 550 м.</t>
  </si>
  <si>
    <t>II. АНАЛИЗ ТЕКУЩЕЙ СИТУАЦИИ</t>
  </si>
  <si>
    <t>V. МЕХАНИЗМЫ УПРАВЛЕНИЯ И КОНТРОЛЯ ПОДПРОГРАММОЙ</t>
  </si>
  <si>
    <t xml:space="preserve">     В настоящее время на территории Томской области функционирует региональная автоматизированная система централизованного оповещения гражданской обороны (РАСЦО ГО) с использованием электросирен, узлов проводного вещания, каналов звукового сопровождения вещательных передатчиков и аналоговых проводных линий связи.</t>
  </si>
  <si>
    <t xml:space="preserve">     Оповещение и информирование населения об угрозе и возникновении ЧС осуществляется путем подачи сигнала «Внимание всем» (включение электросирен) с последующей передачей речевой информации по сетям проводного вещания и эфирного телерадиовещания путем переключения программ вещания.</t>
  </si>
  <si>
    <t xml:space="preserve">     Существующее оборудование РАСЦО ГО морально и физически устарело (выработан эксплуатационный ресурс и нет запасных и ремонтных частей для поддержания в работоспособном состоянии существующей РАСЦО ГО), а также не поддерживает цифровой формат передачи сигналов оповещения.</t>
  </si>
  <si>
    <t xml:space="preserve">     За прошедшие 26 лет с момента ввода РАСЦО в эксплуатацию границы города существенно расширились, появились новые микрорайоны с высотными зданиями, которые расположены за пределами зон оповещения РАСЦО, процент оповещения населения города Томска составляет порядка 60%.</t>
  </si>
  <si>
    <t xml:space="preserve">     Оператор связи ОАО «Ростелеком» в настоящее время производит вывод из эксплуатации аналоговых систем передачи, что ведёт к затруднению работы действующей РАСЦО, работающей по аналоговым каналам связи.</t>
  </si>
  <si>
    <t xml:space="preserve">    (п. Спутник, ядерный реактор ФТИ при ТПУ);</t>
  </si>
  <si>
    <t xml:space="preserve">     Главные задачи, которые стоят перед системой КСЭОН, это максимальное сокращение сроков оповещения населения о чрезвычайных ситуациях; повышение оперативности информирования населения о правилах безопасного поведения при угрозе и возникновении чрезвычайных ситуаций; повышение уровня подготовленности населения в области безопасности жизнедеятельности; повышение уровня культуры безопасности жизнедеятельности.</t>
  </si>
  <si>
    <t xml:space="preserve">     Особое место среди угроз на территории муниципального образования «Город Томск» занимают затопления при прорыве дамбы и подтопления при половодье. В соответствии с Концепцией совершенствования и развития системы государственного управления использованием и охраной водных ресурсов и водохозяйственным комплексом Российской Федерации, утвержденной Министерством природных Ресурсов Российской Федерации, проблема наводнений и повышение опасности разрушения гидротехнических сооружений признана основной социально-экономической и экологической проблемой в области водопользования. Существующая опасность возникновения наводнений на территории г. Томска и характер протекания гидрологических явлений (возможная скорость подъема воды до 6 м/час) предъявляют к системе КСЭОН требования по обеспечению незамедлительной передачи сигнала об опасности для оповещения населения.</t>
  </si>
  <si>
    <t xml:space="preserve">     По данным из докладов начальников ГУ МЧС России в настоящее время в Сибирском федеральном округе система КСЭОН функционирует на следующих территориях:</t>
  </si>
  <si>
    <t xml:space="preserve">     Для целей сопоставления показателей площади покрытия оповещения населения муниципального образования «Город Томск» с другими областными центрами субъектов РФ Сибирского федерального округа, целесообразно учитывать такие критерии, как площадь муниципального образования, численность населения, преобладающий тип застройки. Однако, среди городов – областных центров субъектов РФ, входящих в СФО, нет сопоставимых с МО «Город Томск» одновременно по всем вышеназванным критериям, исходя из чего можно сделать вывод о невозможности достоверного сравнения показателей с другими областными центрами субъектов РФ СФО.</t>
  </si>
  <si>
    <t xml:space="preserve">     Реализация настоящей подпрограммы должна обеспечить следующие конечные результаты:</t>
  </si>
  <si>
    <t xml:space="preserve">     На динамику показателей подпрограммы могут повлиять следующие риски:</t>
  </si>
  <si>
    <t xml:space="preserve">     Цели, задачи, показатели подпрограммы представлены в Приложении 1 к подпрограмме (Таблица 1).</t>
  </si>
  <si>
    <t xml:space="preserve">     Для определения номинального уровня звукового давления в первом приближении принимается, что удвоение расстояния вызывает уменьшение звукового давления на 7 дБ.</t>
  </si>
  <si>
    <t xml:space="preserve">     Расчёт звукового давления (L) в 1 метре от рупорного громкоговорителя в зависимости от мощности производится по формуле: L=Ex + KP, где</t>
  </si>
  <si>
    <t xml:space="preserve">     Зависимость максимального звукового давления (Lmax) для рупорного громкоговорителя типа ГР 25.02, ГР 50.02 и ГР 100.02 на 1 метре от подаваемой номинальной мощности (Pном.) на синусоидальном сигнале частотой 1 кГц приведена в таблице 2.</t>
  </si>
  <si>
    <t xml:space="preserve">     Высота расположения громкоговорителей определяется зоной прямой видимости. Оптимальная высота расположения при отсутствии высотных строений составляет 15 - 20 м.</t>
  </si>
  <si>
    <t xml:space="preserve">     Расчётное звуковое давление (Lрасч.) уровня сигнала и радиус зоны звукопокрытия (R) при расположении четырёх рупорных громкоговорителей типа ГР100.02 производства ООО «ЭЛЕС» на высоте не менее 20 м над уровнем земли приведён в таблице 3.</t>
  </si>
  <si>
    <t xml:space="preserve">     Расчётное звуковое давление уровня сигнала (Lрасч.) и радиус зоны звукопокрытия (R) при расположении четырёх рупорных громкоговорителей типа ГР50.02 производства ООО «ЭЛЕС» на высоте не менее 20 м над уровнем земли приведён в таблице 4.</t>
  </si>
  <si>
    <t xml:space="preserve">     С целью гарантированного оповещения населения в наиболее удаленной части зоны экстренного оповещения от установленного оборудовании П-166 ВАУ расчётный уровень звукового давления должен превышать уровень шума на 5-7 дБ.</t>
  </si>
  <si>
    <t xml:space="preserve">     Таким образом, радиус зоны звукопокрытия принят:</t>
  </si>
  <si>
    <t xml:space="preserve">     Перечень мероприятий и экономическое обоснование подпрограммы представлены в Приложении 1 к подпрограмме (Таблица 2). Экономический расчет расходов на исполнение мероприятий подпрограммы представлен в Приложении 1 к подпрограмме (Таблица 3).</t>
  </si>
  <si>
    <t xml:space="preserve">     В ходе реализации Подпрограммы будут использованы нормативно-правовое регулирование, административные меры, бюджетная поддержка, организационные механизмы и контролирующие меры.</t>
  </si>
  <si>
    <t xml:space="preserve">     Для достижения подпрограммных целей предполагается использовать средства бюджета муниципального образования «Город Томск» и областного бюджета. </t>
  </si>
  <si>
    <t xml:space="preserve">     Текущий контроль и мониторинг реализации подпрограммы осуществляется постоянно в течение всего периода реализации подпрограммы МКУ «ОДС г. Томска».</t>
  </si>
  <si>
    <t xml:space="preserve">     Ответственность за реализацию подпрограммы, достижение показателей цели и задач, внесение изменений несет МКУ «ОДС г. Томска».</t>
  </si>
  <si>
    <t xml:space="preserve">     При внесении изменений в подпрограмму, затрагивающих содержание муниципальной программы в целом, ответственный исполнитель данной подпрограммы формирует проект изменений в части муниципальной программы и подпрограммы.</t>
  </si>
  <si>
    <r>
      <t xml:space="preserve">Оборудование </t>
    </r>
    <r>
      <rPr>
        <sz val="12"/>
        <color indexed="8"/>
        <rFont val="Times New Roman"/>
        <family val="1"/>
        <charset val="204"/>
      </rPr>
      <t>радиотрансляционных узлов на базе общеобразовательных учреждений и учреждений здравоохранения.</t>
    </r>
  </si>
  <si>
    <r>
      <t>Показатель 1.</t>
    </r>
    <r>
      <rPr>
        <sz val="12"/>
        <color indexed="8"/>
        <rFont val="Times New Roman"/>
        <family val="1"/>
        <charset val="204"/>
      </rPr>
      <t xml:space="preserve"> Доля звукопокрытия территории от общей площади города, %.</t>
    </r>
  </si>
  <si>
    <r>
      <t>Показатель 1.</t>
    </r>
    <r>
      <rPr>
        <sz val="12"/>
        <color indexed="8"/>
        <rFont val="Times New Roman"/>
        <family val="1"/>
        <charset val="204"/>
      </rPr>
      <t xml:space="preserve"> Численность населения Города Томска, охватываемого КСЭОН, тыс. чел.</t>
    </r>
  </si>
  <si>
    <r>
      <t>Показатель 2.</t>
    </r>
    <r>
      <rPr>
        <sz val="12"/>
        <color indexed="8"/>
        <rFont val="Times New Roman"/>
        <family val="1"/>
        <charset val="204"/>
      </rPr>
      <t xml:space="preserve"> Охват населения КСЭОН от общей численности населения Города Томска, %.</t>
    </r>
  </si>
  <si>
    <r>
      <t xml:space="preserve">Мероприятие 1.2. </t>
    </r>
    <r>
      <rPr>
        <sz val="12"/>
        <color indexed="8"/>
        <rFont val="Times New Roman"/>
        <family val="1"/>
        <charset val="204"/>
      </rPr>
      <t xml:space="preserve">Оборудование </t>
    </r>
    <r>
      <rPr>
        <sz val="12"/>
        <color indexed="8"/>
        <rFont val="Times New Roman"/>
        <family val="1"/>
        <charset val="204"/>
      </rPr>
      <t>радиотрансляционных узлов на базе общеобразовательных учреждений и учреждений здравоохранения.</t>
    </r>
  </si>
  <si>
    <r>
      <t xml:space="preserve">Количество установленных </t>
    </r>
    <r>
      <rPr>
        <sz val="12"/>
        <color indexed="8"/>
        <rFont val="Times New Roman"/>
        <family val="1"/>
        <charset val="204"/>
      </rPr>
      <t>радиотрансляционных узлов</t>
    </r>
    <r>
      <rPr>
        <sz val="12"/>
        <color indexed="8"/>
        <rFont val="Times New Roman"/>
        <family val="1"/>
        <charset val="204"/>
      </rPr>
      <t>, ед.</t>
    </r>
  </si>
  <si>
    <r>
      <t xml:space="preserve">Мероприятие 1.3. </t>
    </r>
    <r>
      <rPr>
        <sz val="12"/>
        <color indexed="8"/>
        <rFont val="Times New Roman"/>
        <family val="1"/>
        <charset val="204"/>
      </rPr>
      <t>Монтаж оборудования системы контроля уровня воды.</t>
    </r>
  </si>
  <si>
    <r>
      <t xml:space="preserve">Мероприятие 1.4. </t>
    </r>
    <r>
      <rPr>
        <sz val="12"/>
        <color indexed="8"/>
        <rFont val="Times New Roman"/>
        <family val="1"/>
        <charset val="204"/>
      </rPr>
      <t>Монтаж оборудования сопряжения с системами мониторинга потенциально-опасных объектов.</t>
    </r>
  </si>
  <si>
    <t xml:space="preserve">Цель подпрограммы                                                                                                                                 </t>
  </si>
  <si>
    <t>Задачи подпрограммы</t>
  </si>
  <si>
    <r>
      <t xml:space="preserve">Показатель 1: </t>
    </r>
    <r>
      <rPr>
        <sz val="12"/>
        <color indexed="8"/>
        <rFont val="Times New Roman"/>
        <family val="1"/>
        <charset val="204"/>
      </rPr>
      <t>Доля звукопокрытия территории от общей площади города, %.</t>
    </r>
  </si>
  <si>
    <r>
      <t>Показатель 1:</t>
    </r>
    <r>
      <rPr>
        <sz val="12"/>
        <color indexed="8"/>
        <rFont val="Times New Roman"/>
        <family val="1"/>
        <charset val="204"/>
      </rPr>
      <t xml:space="preserve"> Численность населения Города Томска, охватываемого КСЭОН, тыс. чел. </t>
    </r>
  </si>
  <si>
    <r>
      <t xml:space="preserve">Показатель 2: </t>
    </r>
    <r>
      <rPr>
        <sz val="12"/>
        <color indexed="8"/>
        <rFont val="Times New Roman"/>
        <family val="1"/>
        <charset val="204"/>
      </rPr>
      <t>Охват населения КСЭОН от общей численности населения Города Томска, %.</t>
    </r>
  </si>
  <si>
    <t xml:space="preserve"> Основное мероприятие: «Создание современных информационно-коммутационных технологий и программно-технических комплексов для своевременного оповещения населения, находящегося на территории, на которой существует угроза возникновения чрезвычайной ситуации».</t>
  </si>
  <si>
    <t xml:space="preserve">Задача 1 подпрограммы: Создание современных информационно-коммутационных технологий и программно-технических комплексов для своевременного оповещения населения, находящегося на территории, на которой существует угроза возникновения чрезвычайной ситуации. </t>
  </si>
  <si>
    <t xml:space="preserve">     Реализация настоящей подпрограммы позволит в полном объеме, включая подсистемы мониторинга подтопления территорий г. Томска, и максимально эффективно реализовать весь комплекс необходимых мер согласно Указу Президента Российской Федерации от 13.11 2012 г. №1522 «О создании комплексной системы экстренного оповещения населения об угрозе возникновения или о возникновении чрезвычайных ситуаций» и позволит обеспечить оповещение населения на территории муниципального образования «Город Томск» в случае ЧС или угрозы его возникновения. </t>
  </si>
  <si>
    <t>Код бюджетной классификации (КЦСР, КВР)</t>
  </si>
  <si>
    <t>1540199990        244</t>
  </si>
  <si>
    <t>МКУ «ОДС г. Томска».</t>
  </si>
  <si>
    <t>Объемы и источники финансирования подпрограммы (с разбивкой по годам, тыс. рублей).</t>
  </si>
  <si>
    <t xml:space="preserve">Сроки реализации подпрограммы: </t>
  </si>
  <si>
    <t>Укрупненный перечень мероприятий (основное мероприятие):</t>
  </si>
  <si>
    <t xml:space="preserve">     Ситуация, сложившаяся на территории муниципального образования «Город Томск», связанная с минимальным охватом оповещения и информирования населения о возникновении ЧС природного и техногенного характера, может повлечь за собой человеческие жертвы, ущерб здоровью людей, значительные материальные потери и нарушение жизнедеятельности людей.</t>
  </si>
  <si>
    <t>Мероприятие 1.2. Оборудование радиотрансляционных узлов на базе общеобразовательных учреждений и учреждений здравоохранения.</t>
  </si>
  <si>
    <t>Мероприятие 1.3. Монтаж оборудования системы контроля уровня воды.</t>
  </si>
  <si>
    <t>Мероприятие 1.4. Монтаж оборудования сопряжения с системами мониторинга потенциально-опасных объектов.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</si>
  <si>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</si>
  <si>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-</t>
    </r>
    <r>
      <rPr>
        <sz val="7"/>
        <rFont val="Times New Roman"/>
        <family val="1"/>
        <charset val="204"/>
      </rPr>
      <t xml:space="preserve">      </t>
    </r>
    <r>
      <rPr>
        <sz val="12"/>
        <rFont val="Times New Roman"/>
        <family val="1"/>
        <charset val="204"/>
      </rPr>
      <t>зона затопления при прорыве дамбы (г. Томск);</t>
    </r>
  </si>
  <si>
    <r>
      <t>-</t>
    </r>
    <r>
      <rPr>
        <sz val="7"/>
        <rFont val="Times New Roman"/>
        <family val="1"/>
        <charset val="204"/>
      </rPr>
      <t xml:space="preserve">      </t>
    </r>
    <r>
      <rPr>
        <sz val="12"/>
        <rFont val="Times New Roman"/>
        <family val="1"/>
        <charset val="204"/>
      </rPr>
      <t>зона подтопления при половодье (г. Томск, д. Эушта - Нижний Склад);</t>
    </r>
  </si>
  <si>
    <r>
      <t>-</t>
    </r>
    <r>
      <rPr>
        <sz val="7"/>
        <rFont val="Times New Roman"/>
        <family val="1"/>
        <charset val="204"/>
      </rPr>
      <t xml:space="preserve">      </t>
    </r>
    <r>
      <rPr>
        <sz val="12"/>
        <rFont val="Times New Roman"/>
        <family val="1"/>
        <charset val="204"/>
      </rPr>
      <t>зона радиационного заражения при аварии на радиационно опасном объекте</t>
    </r>
  </si>
  <si>
    <r>
      <t>-</t>
    </r>
    <r>
      <rPr>
        <sz val="7"/>
        <rFont val="Times New Roman"/>
        <family val="1"/>
        <charset val="204"/>
      </rPr>
      <t xml:space="preserve">      </t>
    </r>
    <r>
      <rPr>
        <sz val="12"/>
        <rFont val="Times New Roman"/>
        <family val="1"/>
        <charset val="204"/>
      </rPr>
      <t>зона при аварии на взрывопожароопасном объекте (ж/д станция «Томск – Грузовой», ОАО «РЖД»);</t>
    </r>
  </si>
  <si>
    <t xml:space="preserve">ПОДПРОГРАММА 3 «СОЗДАНИЕ КОМПЛЕКСНОЙ СИСТЕМЫ ЭКСТРЕННОГО ОПОВЕЩЕНИЯ НАСЕЛЕНИЯ ОБ УГРОЗЕ ВОЗНИКНОВЕНИЯ ИЛИ О ВОЗНИКНОВЕНИИ ЧРЕЗВЫЧАЙНЫХ СИТУАЦИЙ» НА 2017-2020 ГОДЫ (далее - подпрограмма)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</si>
  <si>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«Создание комплексной системы экстренного оповещения населения об угрозе возникновения или о возникновении чрезвычайных ситуаций» на 2017-2020 годы</t>
  </si>
  <si>
    <t>2017-2020г.г.</t>
  </si>
  <si>
    <t>или о возникновении чрезвычайных ситуаций» на 2017-2020 годы</t>
  </si>
  <si>
    <t>Заместитель Мэра Города Томска по безопасности и общим вопросам.</t>
  </si>
  <si>
    <t xml:space="preserve">     Соисполнители подпрограммы ежегодно, в срок до 30 января года, следующего за отчетным, представляют ответственному исполнителю подпрограммы (Администрация Города Томска (Комитет общественной безопасности) отчеты о реализации, соответственно, мероприятий подпрограммы по итогам отчетного года – по форме, аналогичной приложениям 8 и 8.1 к Порядку принятия решений о разработке муниципальных программ муниципального образования «Город Томск», их формирования, реализации, мониторинга и контроля, утвержденному постановлением администрации Города Томска от 15.07.2014 № 677.</t>
  </si>
  <si>
    <t>КОБ</t>
  </si>
  <si>
    <t>Плановые значения показателей по годам реализации подпрограммы</t>
  </si>
  <si>
    <t>Цель, задачи и мероприятия (ведомственные целевые программы) подпрограммы</t>
  </si>
  <si>
    <t xml:space="preserve"> МКУ «ОДС г. Томска».</t>
  </si>
  <si>
    <t xml:space="preserve">     Система КСЭОН муниципального образования «Город Томск» формируется согласно Указу Президента Российской Федерации от 13.11 2012 г. №1522 «О создании комплексной системы экстренного оповещения населения об угрозе возникновения или о возникновении чрезвычайных ситуаций» и распоряжению Администрации Томской области № 262-ра от 01.04.2013 «О реализации Указа Президента Российской Федерации от 13.11.2012 № 1522 О создании комплексной системы экстренного оповещения населения об угрозе возникновения или о возникновении чрезвычайных ситуаций». Динамикаразвития показателей социально-экономического развития в данной сфере отсутствует, так как соответствующая вышеназванным нормативным актам система оповещения на территории города Томска отсутствует. Система оповещения включает в себя пять зон, учитывающих риски, существующие на территории города Томска:</t>
  </si>
  <si>
    <t xml:space="preserve">     Способами уменьшения рисков будут являться анализ результатов мониторинга чрезвычайных ситуаций природного и техногенного характера и пожарной безопасности в Томской области, ежегодная корректировка программных мероприятий и показателей в зависимости от достигнутых показателей.</t>
  </si>
  <si>
    <t xml:space="preserve">     Реализация Подпрограммы осуществляется в три этапа в течение 2017 - 2020 гг. путем заключения контрактов, предусмотренных бюджетным законодательством.</t>
  </si>
  <si>
    <t xml:space="preserve">     Определение звукового давления уровня сигнала на произвольном расстоянии производится сложением паспортного значения сигнала громкоговорителя (в 1 метре) с величиной ослабления сигнала для данного расстояния. В общем случае ослабление уровня сигнала можно вычислить по формуле: A = 10*L(1/R2), где</t>
  </si>
  <si>
    <t>администрации Города Томска</t>
  </si>
  <si>
    <t>Приложение 3 к постановлению</t>
  </si>
  <si>
    <t>от 29.12.2018 № 1272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</si>
</sst>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5"/>
      <color indexed="8"/>
      <name val="Times New Roman"/>
      <family val="1"/>
      <charset val="204"/>
    </font>
    <font>
      <sz val="11.5"/>
      <color indexed="8"/>
      <name val="Arial"/>
      <family val="2"/>
      <charset val="204"/>
    </font>
    <font>
      <sz val="7"/>
      <color indexed="8"/>
      <name val="Times New Roman"/>
      <family val="1"/>
      <charset val="204"/>
    </font>
    <font>
      <sz val="12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.5"/>
      <name val="Arial"/>
      <family val="2"/>
      <charset val="204"/>
    </font>
    <font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6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/>
    <xf numFmtId="0" fontId="9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top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left" vertical="center" textRotation="90" wrapText="1"/>
    </xf>
    <xf numFmtId="2" fontId="1" fillId="2" borderId="1" xfId="0" applyNumberFormat="1" applyFont="1" applyFill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2" fontId="1" fillId="2" borderId="12" xfId="0" applyNumberFormat="1" applyFont="1" applyFill="1" applyBorder="1" applyAlignment="1">
      <alignment vertical="top" wrapText="1"/>
    </xf>
    <xf numFmtId="2" fontId="1" fillId="2" borderId="3" xfId="0" applyNumberFormat="1" applyFont="1" applyFill="1" applyBorder="1" applyAlignment="1">
      <alignment vertical="top" wrapText="1"/>
    </xf>
    <xf numFmtId="0" fontId="15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top" wrapText="1"/>
    </xf>
    <xf numFmtId="0" fontId="16" fillId="0" borderId="0" xfId="0" applyFont="1"/>
    <xf numFmtId="16" fontId="11" fillId="0" borderId="2" xfId="0" applyNumberFormat="1" applyFont="1" applyBorder="1" applyAlignment="1">
      <alignment horizontal="center" vertical="top" wrapText="1"/>
    </xf>
    <xf numFmtId="164" fontId="11" fillId="0" borderId="2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wrapText="1"/>
    </xf>
    <xf numFmtId="2" fontId="11" fillId="0" borderId="4" xfId="0" applyNumberFormat="1" applyFont="1" applyBorder="1" applyAlignment="1">
      <alignment horizontal="right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>
      <alignment vertical="top" wrapText="1"/>
    </xf>
    <xf numFmtId="2" fontId="1" fillId="0" borderId="12" xfId="0" applyNumberFormat="1" applyFont="1" applyBorder="1" applyAlignment="1">
      <alignment vertical="top" wrapText="1"/>
    </xf>
    <xf numFmtId="2" fontId="1" fillId="0" borderId="2" xfId="0" applyNumberFormat="1" applyFont="1" applyBorder="1" applyAlignment="1">
      <alignment vertical="top" wrapText="1"/>
    </xf>
    <xf numFmtId="2" fontId="11" fillId="0" borderId="4" xfId="0" applyNumberFormat="1" applyFont="1" applyBorder="1" applyAlignment="1">
      <alignment vertical="top" wrapText="1"/>
    </xf>
    <xf numFmtId="2" fontId="11" fillId="0" borderId="12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vertical="top" wrapText="1"/>
    </xf>
    <xf numFmtId="2" fontId="11" fillId="0" borderId="1" xfId="0" applyNumberFormat="1" applyFont="1" applyBorder="1" applyAlignment="1">
      <alignment vertical="top" wrapText="1"/>
    </xf>
    <xf numFmtId="4" fontId="13" fillId="2" borderId="1" xfId="0" applyNumberFormat="1" applyFont="1" applyFill="1" applyBorder="1" applyAlignment="1">
      <alignment horizontal="right" vertical="top" wrapText="1"/>
    </xf>
    <xf numFmtId="0" fontId="1" fillId="0" borderId="12" xfId="0" applyFont="1" applyBorder="1"/>
    <xf numFmtId="2" fontId="11" fillId="2" borderId="3" xfId="0" applyNumberFormat="1" applyFont="1" applyFill="1" applyBorder="1" applyAlignment="1">
      <alignment vertical="top" wrapText="1"/>
    </xf>
    <xf numFmtId="2" fontId="11" fillId="2" borderId="4" xfId="0" applyNumberFormat="1" applyFont="1" applyFill="1" applyBorder="1" applyAlignment="1">
      <alignment vertical="top" wrapText="1"/>
    </xf>
    <xf numFmtId="2" fontId="11" fillId="2" borderId="12" xfId="0" applyNumberFormat="1" applyFont="1" applyFill="1" applyBorder="1" applyAlignment="1">
      <alignment horizontal="right" vertical="top" wrapText="1"/>
    </xf>
    <xf numFmtId="0" fontId="1" fillId="0" borderId="13" xfId="0" applyFont="1" applyBorder="1"/>
    <xf numFmtId="2" fontId="1" fillId="0" borderId="1" xfId="0" applyNumberFormat="1" applyFont="1" applyBorder="1" applyAlignment="1">
      <alignment vertical="top" wrapText="1"/>
    </xf>
    <xf numFmtId="0" fontId="11" fillId="0" borderId="3" xfId="0" applyFont="1" applyBorder="1" applyAlignment="1">
      <alignment horizontal="center" wrapText="1"/>
    </xf>
    <xf numFmtId="2" fontId="11" fillId="0" borderId="3" xfId="0" applyNumberFormat="1" applyFont="1" applyBorder="1" applyAlignment="1">
      <alignment vertical="top" wrapText="1"/>
    </xf>
    <xf numFmtId="2" fontId="1" fillId="0" borderId="3" xfId="0" applyNumberFormat="1" applyFont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1" fillId="2" borderId="13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14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2" fillId="2" borderId="0" xfId="0" applyFont="1" applyFill="1" applyBorder="1" applyAlignment="1">
      <alignment vertical="top" wrapText="1"/>
    </xf>
    <xf numFmtId="0" fontId="12" fillId="2" borderId="12" xfId="0" applyFont="1" applyFill="1" applyBorder="1" applyAlignment="1">
      <alignment wrapText="1"/>
    </xf>
    <xf numFmtId="0" fontId="12" fillId="2" borderId="13" xfId="0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" fillId="2" borderId="15" xfId="0" applyFont="1" applyFill="1" applyBorder="1" applyAlignment="1">
      <alignment horizontal="center" vertical="center" textRotation="90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2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2" borderId="22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12" fillId="2" borderId="12" xfId="0" applyFont="1" applyFill="1" applyBorder="1" applyAlignment="1">
      <alignment horizontal="left" vertical="top" wrapText="1"/>
    </xf>
    <xf numFmtId="0" fontId="12" fillId="2" borderId="13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vertical="top" wrapText="1"/>
    </xf>
    <xf numFmtId="0" fontId="1" fillId="2" borderId="14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top" wrapText="1"/>
    </xf>
    <xf numFmtId="0" fontId="1" fillId="2" borderId="13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left" vertical="top" wrapText="1"/>
    </xf>
    <xf numFmtId="0" fontId="9" fillId="2" borderId="13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1" fillId="2" borderId="22" xfId="0" applyFont="1" applyFill="1" applyBorder="1" applyAlignment="1">
      <alignment horizontal="left" vertical="top" wrapText="1"/>
    </xf>
    <xf numFmtId="0" fontId="1" fillId="2" borderId="23" xfId="0" applyFont="1" applyFill="1" applyBorder="1" applyAlignment="1">
      <alignment horizontal="left" vertical="top" wrapText="1"/>
    </xf>
    <xf numFmtId="0" fontId="1" fillId="2" borderId="25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1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22" xfId="0" applyFont="1" applyFill="1" applyBorder="1" applyAlignment="1">
      <alignment vertical="top" wrapText="1"/>
    </xf>
    <xf numFmtId="0" fontId="1" fillId="2" borderId="23" xfId="0" applyFont="1" applyFill="1" applyBorder="1" applyAlignment="1">
      <alignment vertical="top" wrapText="1"/>
    </xf>
    <xf numFmtId="0" fontId="1" fillId="2" borderId="25" xfId="0" applyFont="1" applyFill="1" applyBorder="1" applyAlignment="1">
      <alignment vertical="top" wrapText="1"/>
    </xf>
    <xf numFmtId="2" fontId="11" fillId="2" borderId="3" xfId="0" applyNumberFormat="1" applyFont="1" applyFill="1" applyBorder="1" applyAlignment="1">
      <alignment horizontal="left" vertical="top" wrapText="1"/>
    </xf>
    <xf numFmtId="2" fontId="1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2" fontId="1" fillId="2" borderId="13" xfId="0" applyNumberFormat="1" applyFont="1" applyFill="1" applyBorder="1" applyAlignment="1">
      <alignment horizontal="left" vertical="top" wrapText="1"/>
    </xf>
    <xf numFmtId="2" fontId="1" fillId="2" borderId="3" xfId="0" applyNumberFormat="1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left" vertical="top" wrapText="1"/>
    </xf>
    <xf numFmtId="2" fontId="1" fillId="2" borderId="12" xfId="0" applyNumberFormat="1" applyFont="1" applyFill="1" applyBorder="1" applyAlignment="1">
      <alignment horizontal="left" vertical="top" wrapText="1"/>
    </xf>
    <xf numFmtId="0" fontId="10" fillId="2" borderId="20" xfId="0" applyFont="1" applyFill="1" applyBorder="1" applyAlignment="1">
      <alignment horizontal="left" vertical="top" wrapText="1"/>
    </xf>
    <xf numFmtId="0" fontId="10" fillId="2" borderId="14" xfId="0" applyFont="1" applyFill="1" applyBorder="1" applyAlignment="1">
      <alignment horizontal="left" vertical="top" wrapText="1"/>
    </xf>
    <xf numFmtId="0" fontId="1" fillId="2" borderId="24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2" fontId="11" fillId="2" borderId="12" xfId="0" applyNumberFormat="1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10" fillId="2" borderId="13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vertical="top" wrapText="1"/>
    </xf>
    <xf numFmtId="0" fontId="10" fillId="2" borderId="13" xfId="0" applyFont="1" applyFill="1" applyBorder="1" applyAlignment="1">
      <alignment vertical="top" wrapText="1"/>
    </xf>
    <xf numFmtId="0" fontId="1" fillId="0" borderId="1" xfId="0" applyFont="1" applyBorder="1"/>
    <xf numFmtId="0" fontId="1" fillId="2" borderId="1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29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right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right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view="pageBreakPreview" topLeftCell="C1" zoomScale="75" zoomScaleNormal="100" zoomScaleSheetLayoutView="75" workbookViewId="0">
      <selection activeCell="S3" sqref="S3:W3"/>
    </sheetView>
  </sheetViews>
  <sheetFormatPr defaultRowHeight="15"/>
  <cols>
    <col min="1" max="1" width="36.85546875" customWidth="1"/>
    <col min="2" max="2" width="11" customWidth="1"/>
    <col min="3" max="3" width="16.140625" customWidth="1"/>
    <col min="4" max="4" width="8" customWidth="1"/>
    <col min="5" max="5" width="12.140625" customWidth="1"/>
    <col min="6" max="6" width="15.28515625" customWidth="1"/>
    <col min="7" max="7" width="16.7109375" customWidth="1"/>
    <col min="8" max="23" width="12.140625" customWidth="1"/>
  </cols>
  <sheetData>
    <row r="1" spans="1:23">
      <c r="D1" s="2"/>
      <c r="E1" s="2"/>
      <c r="F1" s="2"/>
      <c r="G1" s="2"/>
      <c r="H1" s="2"/>
      <c r="I1" s="2"/>
      <c r="J1" s="2"/>
      <c r="K1" s="2"/>
      <c r="S1" s="105" t="s">
        <v>189</v>
      </c>
      <c r="T1" s="105"/>
      <c r="U1" s="105"/>
      <c r="V1" s="105"/>
      <c r="W1" s="105"/>
    </row>
    <row r="2" spans="1:23">
      <c r="D2" s="2"/>
      <c r="E2" s="2"/>
      <c r="F2" s="2"/>
      <c r="G2" s="2"/>
      <c r="H2" s="2"/>
      <c r="I2" s="2"/>
      <c r="J2" s="2"/>
      <c r="K2" s="2"/>
      <c r="S2" s="105" t="s">
        <v>188</v>
      </c>
      <c r="T2" s="105"/>
      <c r="U2" s="105"/>
      <c r="V2" s="105"/>
      <c r="W2" s="105"/>
    </row>
    <row r="3" spans="1:23">
      <c r="D3" s="2"/>
      <c r="E3" s="2"/>
      <c r="F3" s="2"/>
      <c r="G3" s="2"/>
      <c r="H3" s="2"/>
      <c r="I3" s="2"/>
      <c r="J3" s="2"/>
      <c r="K3" s="2"/>
      <c r="S3" s="105" t="s">
        <v>190</v>
      </c>
      <c r="T3" s="105"/>
      <c r="U3" s="105"/>
      <c r="V3" s="105"/>
      <c r="W3" s="105"/>
    </row>
    <row r="4" spans="1:23">
      <c r="D4" s="2"/>
      <c r="E4" s="2"/>
      <c r="F4" s="2"/>
      <c r="G4" s="2"/>
      <c r="H4" s="2"/>
      <c r="I4" s="2"/>
      <c r="J4" s="2"/>
      <c r="K4" s="2"/>
      <c r="S4" s="97"/>
      <c r="T4" s="97"/>
      <c r="U4" s="97"/>
      <c r="V4" s="97"/>
      <c r="W4" s="97"/>
    </row>
    <row r="5" spans="1:23" ht="36.75" customHeight="1">
      <c r="A5" s="143" t="s">
        <v>174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</row>
    <row r="6" spans="1:23" ht="15.6" customHeight="1">
      <c r="A6" s="144" t="s">
        <v>169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</row>
    <row r="7" spans="1:23" ht="15.75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23" ht="15.75">
      <c r="A8" s="123" t="s">
        <v>0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</row>
    <row r="9" spans="1:23" ht="17.25" customHeight="1">
      <c r="A9" s="123" t="s">
        <v>175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</row>
    <row r="10" spans="1:23" ht="15.75">
      <c r="A10" s="123" t="s">
        <v>1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</row>
    <row r="11" spans="1:23" ht="16.5" thickBot="1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23" s="14" customFormat="1" ht="24" customHeight="1" thickBot="1">
      <c r="A12" s="113" t="s">
        <v>2</v>
      </c>
      <c r="B12" s="114"/>
      <c r="C12" s="114"/>
      <c r="D12" s="115"/>
      <c r="E12" s="116" t="s">
        <v>178</v>
      </c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5"/>
    </row>
    <row r="13" spans="1:23" s="14" customFormat="1" ht="24" customHeight="1" thickBot="1">
      <c r="A13" s="113" t="s">
        <v>3</v>
      </c>
      <c r="B13" s="114"/>
      <c r="C13" s="114"/>
      <c r="D13" s="115"/>
      <c r="E13" s="116" t="s">
        <v>180</v>
      </c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5"/>
    </row>
    <row r="14" spans="1:23" s="14" customFormat="1" ht="24" customHeight="1" thickBot="1">
      <c r="A14" s="116" t="s">
        <v>4</v>
      </c>
      <c r="B14" s="124"/>
      <c r="C14" s="124"/>
      <c r="D14" s="125"/>
      <c r="E14" s="113" t="s">
        <v>183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5"/>
    </row>
    <row r="15" spans="1:23" s="14" customFormat="1" ht="24" customHeight="1" thickBot="1">
      <c r="A15" s="113" t="s">
        <v>5</v>
      </c>
      <c r="B15" s="114"/>
      <c r="C15" s="114"/>
      <c r="D15" s="115"/>
      <c r="E15" s="116" t="s">
        <v>6</v>
      </c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8"/>
    </row>
    <row r="16" spans="1:23" s="14" customFormat="1" ht="25.15" customHeight="1">
      <c r="A16" s="126" t="s">
        <v>151</v>
      </c>
      <c r="B16" s="127"/>
      <c r="C16" s="127"/>
      <c r="D16" s="128"/>
      <c r="E16" s="119" t="s">
        <v>7</v>
      </c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1"/>
    </row>
    <row r="17" spans="1:23" s="14" customFormat="1" ht="36" customHeight="1" thickBot="1">
      <c r="A17" s="109" t="s">
        <v>152</v>
      </c>
      <c r="B17" s="110"/>
      <c r="C17" s="110"/>
      <c r="D17" s="111"/>
      <c r="E17" s="140" t="s">
        <v>8</v>
      </c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2"/>
    </row>
    <row r="18" spans="1:23" s="34" customFormat="1" ht="24" customHeight="1">
      <c r="A18" s="98" t="s">
        <v>9</v>
      </c>
      <c r="B18" s="99"/>
      <c r="C18" s="99"/>
      <c r="D18" s="99"/>
      <c r="E18" s="29">
        <v>2016</v>
      </c>
      <c r="F18" s="104">
        <v>2017</v>
      </c>
      <c r="G18" s="104"/>
      <c r="H18" s="104">
        <v>2018</v>
      </c>
      <c r="I18" s="104"/>
      <c r="J18" s="104">
        <v>2019</v>
      </c>
      <c r="K18" s="112"/>
      <c r="L18" s="102">
        <v>2020</v>
      </c>
      <c r="M18" s="103"/>
      <c r="N18" s="122"/>
      <c r="O18" s="122"/>
      <c r="P18" s="122"/>
      <c r="Q18" s="122"/>
      <c r="R18" s="122"/>
      <c r="S18" s="122"/>
      <c r="T18" s="147"/>
      <c r="U18" s="147"/>
      <c r="V18" s="147"/>
      <c r="W18" s="147"/>
    </row>
    <row r="19" spans="1:23" s="34" customFormat="1" ht="125.25" customHeight="1" thickBot="1">
      <c r="A19" s="100"/>
      <c r="B19" s="101"/>
      <c r="C19" s="101"/>
      <c r="D19" s="101"/>
      <c r="E19" s="30"/>
      <c r="F19" s="31" t="s">
        <v>10</v>
      </c>
      <c r="G19" s="31" t="s">
        <v>11</v>
      </c>
      <c r="H19" s="31" t="s">
        <v>10</v>
      </c>
      <c r="I19" s="31" t="s">
        <v>11</v>
      </c>
      <c r="J19" s="31" t="s">
        <v>10</v>
      </c>
      <c r="K19" s="84" t="s">
        <v>11</v>
      </c>
      <c r="L19" s="91" t="s">
        <v>10</v>
      </c>
      <c r="M19" s="32" t="s">
        <v>11</v>
      </c>
      <c r="N19" s="86"/>
      <c r="O19" s="86"/>
      <c r="P19" s="86"/>
      <c r="Q19" s="86"/>
      <c r="R19" s="86"/>
      <c r="S19" s="86"/>
      <c r="T19" s="86"/>
      <c r="U19" s="86"/>
      <c r="V19" s="86"/>
      <c r="W19" s="86"/>
    </row>
    <row r="20" spans="1:23" s="14" customFormat="1" ht="36.6" customHeight="1" thickBot="1">
      <c r="A20" s="106" t="s">
        <v>7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8"/>
      <c r="N20" s="80"/>
      <c r="O20" s="80"/>
      <c r="P20" s="80"/>
      <c r="Q20" s="80"/>
      <c r="R20" s="80"/>
      <c r="S20" s="80"/>
      <c r="T20" s="80"/>
      <c r="U20" s="80"/>
      <c r="V20" s="80"/>
      <c r="W20" s="80"/>
    </row>
    <row r="21" spans="1:23" s="14" customFormat="1" ht="33.75" customHeight="1" thickBot="1">
      <c r="A21" s="138" t="s">
        <v>153</v>
      </c>
      <c r="B21" s="139"/>
      <c r="C21" s="139"/>
      <c r="D21" s="139"/>
      <c r="E21" s="36">
        <v>0</v>
      </c>
      <c r="F21" s="33">
        <v>25</v>
      </c>
      <c r="G21" s="96">
        <v>0</v>
      </c>
      <c r="H21" s="33">
        <v>25</v>
      </c>
      <c r="I21" s="33">
        <v>0</v>
      </c>
      <c r="J21" s="33">
        <v>50</v>
      </c>
      <c r="K21" s="85">
        <v>19</v>
      </c>
      <c r="L21" s="92">
        <v>75</v>
      </c>
      <c r="M21" s="93">
        <v>25</v>
      </c>
      <c r="N21" s="87"/>
      <c r="O21" s="88"/>
      <c r="P21" s="88"/>
      <c r="Q21" s="88"/>
      <c r="R21" s="88"/>
      <c r="S21" s="88"/>
      <c r="T21" s="88"/>
      <c r="U21" s="88"/>
      <c r="V21" s="88"/>
      <c r="W21" s="88"/>
    </row>
    <row r="22" spans="1:23" s="14" customFormat="1" ht="16.149999999999999" customHeight="1" thickBot="1">
      <c r="A22" s="81" t="s">
        <v>12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1"/>
      <c r="M22" s="83"/>
      <c r="N22" s="89"/>
      <c r="O22" s="89"/>
      <c r="P22" s="89"/>
      <c r="Q22" s="89"/>
      <c r="R22" s="89"/>
      <c r="S22" s="89"/>
      <c r="T22" s="89"/>
      <c r="U22" s="89"/>
      <c r="V22" s="89"/>
      <c r="W22" s="89"/>
    </row>
    <row r="23" spans="1:23" s="14" customFormat="1" ht="35.450000000000003" customHeight="1" thickBot="1">
      <c r="A23" s="106" t="s">
        <v>8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8"/>
      <c r="N23" s="80"/>
      <c r="O23" s="80"/>
      <c r="P23" s="80"/>
      <c r="Q23" s="80"/>
      <c r="R23" s="80"/>
      <c r="S23" s="80"/>
      <c r="T23" s="80"/>
      <c r="U23" s="80"/>
      <c r="V23" s="80"/>
      <c r="W23" s="80"/>
    </row>
    <row r="24" spans="1:23" s="14" customFormat="1" ht="38.450000000000003" customHeight="1" thickBot="1">
      <c r="A24" s="155" t="s">
        <v>154</v>
      </c>
      <c r="B24" s="156"/>
      <c r="C24" s="156"/>
      <c r="D24" s="156"/>
      <c r="E24" s="36">
        <v>0</v>
      </c>
      <c r="F24" s="33">
        <v>135.1</v>
      </c>
      <c r="G24" s="96">
        <v>0</v>
      </c>
      <c r="H24" s="33">
        <v>153</v>
      </c>
      <c r="I24" s="33">
        <v>0</v>
      </c>
      <c r="J24" s="33">
        <v>321</v>
      </c>
      <c r="K24" s="85">
        <v>121</v>
      </c>
      <c r="L24" s="92">
        <v>442</v>
      </c>
      <c r="M24" s="93">
        <v>154</v>
      </c>
      <c r="N24" s="90"/>
      <c r="O24" s="88"/>
      <c r="P24" s="88"/>
      <c r="Q24" s="88"/>
      <c r="R24" s="88"/>
      <c r="S24" s="88"/>
      <c r="T24" s="88"/>
      <c r="U24" s="88"/>
      <c r="V24" s="88"/>
      <c r="W24" s="88"/>
    </row>
    <row r="25" spans="1:23" s="14" customFormat="1" ht="37.15" customHeight="1" thickBot="1">
      <c r="A25" s="155" t="s">
        <v>155</v>
      </c>
      <c r="B25" s="156"/>
      <c r="C25" s="156"/>
      <c r="D25" s="156"/>
      <c r="E25" s="36">
        <v>0</v>
      </c>
      <c r="F25" s="33">
        <v>22.7</v>
      </c>
      <c r="G25" s="96">
        <v>0</v>
      </c>
      <c r="H25" s="33">
        <v>25</v>
      </c>
      <c r="I25" s="33">
        <v>0</v>
      </c>
      <c r="J25" s="33">
        <v>52</v>
      </c>
      <c r="K25" s="85">
        <v>19.5</v>
      </c>
      <c r="L25" s="94">
        <v>72</v>
      </c>
      <c r="M25" s="95">
        <v>25</v>
      </c>
      <c r="N25" s="90"/>
      <c r="O25" s="88"/>
      <c r="P25" s="88"/>
      <c r="Q25" s="88"/>
      <c r="R25" s="88"/>
      <c r="S25" s="88"/>
      <c r="T25" s="88"/>
      <c r="U25" s="88"/>
      <c r="V25" s="88"/>
      <c r="W25" s="88"/>
    </row>
    <row r="26" spans="1:23" s="14" customFormat="1" ht="24" customHeight="1" thickBot="1">
      <c r="A26" s="119" t="s">
        <v>162</v>
      </c>
      <c r="B26" s="120"/>
      <c r="C26" s="120"/>
      <c r="D26" s="120"/>
      <c r="E26" s="131" t="s">
        <v>13</v>
      </c>
      <c r="F26" s="134" t="s">
        <v>14</v>
      </c>
      <c r="G26" s="135"/>
      <c r="H26" s="131" t="s">
        <v>15</v>
      </c>
      <c r="I26" s="131"/>
      <c r="J26" s="131"/>
      <c r="K26" s="131"/>
      <c r="L26" s="131" t="s">
        <v>16</v>
      </c>
      <c r="M26" s="131"/>
      <c r="N26" s="131"/>
      <c r="O26" s="131"/>
      <c r="P26" s="131" t="s">
        <v>17</v>
      </c>
      <c r="Q26" s="131"/>
      <c r="R26" s="131"/>
      <c r="S26" s="131"/>
      <c r="T26" s="131" t="s">
        <v>18</v>
      </c>
      <c r="U26" s="131"/>
      <c r="V26" s="131"/>
      <c r="W26" s="131"/>
    </row>
    <row r="27" spans="1:23" s="14" customFormat="1" ht="98.45" customHeight="1" thickBot="1">
      <c r="A27" s="140"/>
      <c r="B27" s="141"/>
      <c r="C27" s="141"/>
      <c r="D27" s="141"/>
      <c r="E27" s="131"/>
      <c r="F27" s="37" t="s">
        <v>10</v>
      </c>
      <c r="G27" s="37" t="s">
        <v>11</v>
      </c>
      <c r="H27" s="158" t="s">
        <v>10</v>
      </c>
      <c r="I27" s="159"/>
      <c r="J27" s="158" t="s">
        <v>11</v>
      </c>
      <c r="K27" s="159"/>
      <c r="L27" s="158" t="s">
        <v>10</v>
      </c>
      <c r="M27" s="159"/>
      <c r="N27" s="158" t="s">
        <v>11</v>
      </c>
      <c r="O27" s="159"/>
      <c r="P27" s="158" t="s">
        <v>10</v>
      </c>
      <c r="Q27" s="159"/>
      <c r="R27" s="158" t="s">
        <v>11</v>
      </c>
      <c r="S27" s="159"/>
      <c r="T27" s="158" t="s">
        <v>10</v>
      </c>
      <c r="U27" s="159"/>
      <c r="V27" s="158" t="s">
        <v>21</v>
      </c>
      <c r="W27" s="159"/>
    </row>
    <row r="28" spans="1:23" s="14" customFormat="1" ht="16.899999999999999" customHeight="1" thickBot="1">
      <c r="A28" s="140"/>
      <c r="B28" s="141"/>
      <c r="C28" s="141"/>
      <c r="D28" s="141"/>
      <c r="E28" s="35">
        <v>2017</v>
      </c>
      <c r="F28" s="39">
        <f ca="1">'Перечень мероприятий'!E40</f>
        <v>47849</v>
      </c>
      <c r="G28" s="41">
        <f ca="1">'Перечень мероприятий'!F40</f>
        <v>0</v>
      </c>
      <c r="H28" s="66"/>
      <c r="I28" s="42">
        <f ca="1">'Перечень мероприятий'!G40</f>
        <v>47849</v>
      </c>
      <c r="J28" s="70"/>
      <c r="K28" s="42">
        <f ca="1">'Перечень мероприятий'!H35</f>
        <v>0</v>
      </c>
      <c r="L28" s="146"/>
      <c r="M28" s="135"/>
      <c r="N28" s="145"/>
      <c r="O28" s="113"/>
      <c r="P28" s="66"/>
      <c r="Q28" s="42">
        <f ca="1">'Перечень мероприятий'!K40</f>
        <v>0</v>
      </c>
      <c r="R28" s="66"/>
      <c r="S28" s="42">
        <f ca="1">'Перечень мероприятий'!L35</f>
        <v>0</v>
      </c>
      <c r="T28" s="134"/>
      <c r="U28" s="135"/>
      <c r="V28" s="157"/>
      <c r="W28" s="157"/>
    </row>
    <row r="29" spans="1:23" s="14" customFormat="1" ht="16.899999999999999" customHeight="1" thickBot="1">
      <c r="A29" s="140"/>
      <c r="B29" s="141"/>
      <c r="C29" s="141"/>
      <c r="D29" s="141"/>
      <c r="E29" s="35">
        <v>2018</v>
      </c>
      <c r="F29" s="39">
        <f ca="1">'Перечень мероприятий'!E41</f>
        <v>47849</v>
      </c>
      <c r="G29" s="41">
        <f ca="1">'Перечень мероприятий'!F41</f>
        <v>0</v>
      </c>
      <c r="H29" s="66"/>
      <c r="I29" s="42">
        <f ca="1">'Перечень мероприятий'!G41</f>
        <v>11962.3</v>
      </c>
      <c r="J29" s="70"/>
      <c r="K29" s="42">
        <f ca="1">'Перечень мероприятий'!H36</f>
        <v>0</v>
      </c>
      <c r="L29" s="132"/>
      <c r="M29" s="133"/>
      <c r="N29" s="136"/>
      <c r="O29" s="137"/>
      <c r="P29" s="66"/>
      <c r="Q29" s="42">
        <f ca="1">'Перечень мероприятий'!K41</f>
        <v>35886.699999999997</v>
      </c>
      <c r="R29" s="66"/>
      <c r="S29" s="42">
        <f ca="1">'Перечень мероприятий'!L36</f>
        <v>0</v>
      </c>
      <c r="T29" s="134"/>
      <c r="U29" s="135"/>
      <c r="V29" s="157"/>
      <c r="W29" s="157"/>
    </row>
    <row r="30" spans="1:23" s="14" customFormat="1" ht="15" customHeight="1" thickBot="1">
      <c r="A30" s="140"/>
      <c r="B30" s="141"/>
      <c r="C30" s="141"/>
      <c r="D30" s="141"/>
      <c r="E30" s="35">
        <v>2019</v>
      </c>
      <c r="F30" s="39">
        <f ca="1">'Перечень мероприятий'!E42</f>
        <v>52324</v>
      </c>
      <c r="G30" s="41">
        <f ca="1">'Перечень мероприятий'!F42</f>
        <v>13081</v>
      </c>
      <c r="H30" s="66"/>
      <c r="I30" s="42">
        <f ca="1">'Перечень мероприятий'!G42</f>
        <v>13081</v>
      </c>
      <c r="J30" s="70"/>
      <c r="K30" s="42">
        <f ca="1">'Перечень мероприятий'!H37</f>
        <v>13081</v>
      </c>
      <c r="L30" s="132"/>
      <c r="M30" s="133"/>
      <c r="N30" s="136"/>
      <c r="O30" s="137"/>
      <c r="P30" s="66"/>
      <c r="Q30" s="42">
        <f ca="1">'Перечень мероприятий'!K42</f>
        <v>39243</v>
      </c>
      <c r="R30" s="66"/>
      <c r="S30" s="42">
        <f ca="1">'Перечень мероприятий'!L37</f>
        <v>0</v>
      </c>
      <c r="T30" s="134"/>
      <c r="U30" s="135"/>
      <c r="V30" s="157"/>
      <c r="W30" s="157"/>
    </row>
    <row r="31" spans="1:23" s="14" customFormat="1" ht="16.149999999999999" customHeight="1" thickBot="1">
      <c r="A31" s="140"/>
      <c r="B31" s="141"/>
      <c r="C31" s="141"/>
      <c r="D31" s="141"/>
      <c r="E31" s="35">
        <v>2020</v>
      </c>
      <c r="F31" s="39">
        <f ca="1">'Перечень мероприятий'!E43</f>
        <v>37860</v>
      </c>
      <c r="G31" s="41">
        <f ca="1">'Перечень мероприятий'!F43</f>
        <v>9465</v>
      </c>
      <c r="H31" s="66"/>
      <c r="I31" s="42">
        <f ca="1">'Перечень мероприятий'!G43</f>
        <v>9465</v>
      </c>
      <c r="J31" s="70"/>
      <c r="K31" s="42">
        <f ca="1">'Перечень мероприятий'!H38</f>
        <v>9465</v>
      </c>
      <c r="L31" s="132"/>
      <c r="M31" s="133"/>
      <c r="N31" s="136"/>
      <c r="O31" s="137"/>
      <c r="P31" s="66"/>
      <c r="Q31" s="42">
        <f ca="1">'Перечень мероприятий'!K43</f>
        <v>28395</v>
      </c>
      <c r="R31" s="66"/>
      <c r="S31" s="42">
        <f ca="1">'Перечень мероприятий'!L38</f>
        <v>0</v>
      </c>
      <c r="T31" s="134"/>
      <c r="U31" s="135"/>
      <c r="V31" s="157"/>
      <c r="W31" s="157"/>
    </row>
    <row r="32" spans="1:23" s="14" customFormat="1" ht="24" customHeight="1" thickBot="1">
      <c r="A32" s="148"/>
      <c r="B32" s="149"/>
      <c r="C32" s="149"/>
      <c r="D32" s="149"/>
      <c r="E32" s="35" t="s">
        <v>22</v>
      </c>
      <c r="F32" s="65">
        <f>SUM(F28:F31)</f>
        <v>185882</v>
      </c>
      <c r="G32" s="69">
        <f>SUM(G28:G31)</f>
        <v>22546</v>
      </c>
      <c r="H32" s="66"/>
      <c r="I32" s="67">
        <f>SUM(I28:I31)</f>
        <v>82357.3</v>
      </c>
      <c r="J32" s="70"/>
      <c r="K32" s="67">
        <f>SUM(K28:K31)</f>
        <v>22546</v>
      </c>
      <c r="L32" s="129"/>
      <c r="M32" s="130"/>
      <c r="N32" s="130"/>
      <c r="O32" s="151"/>
      <c r="P32" s="66"/>
      <c r="Q32" s="67">
        <f>SUM(Q28:Q31)</f>
        <v>103524.7</v>
      </c>
      <c r="S32" s="68">
        <f>SUM(S28:S31)</f>
        <v>0</v>
      </c>
      <c r="T32" s="130"/>
      <c r="U32" s="130"/>
      <c r="V32" s="130"/>
      <c r="W32" s="130"/>
    </row>
    <row r="33" spans="1:23" s="14" customFormat="1" ht="17.45" customHeight="1" thickBot="1">
      <c r="A33" s="116" t="s">
        <v>163</v>
      </c>
      <c r="B33" s="124"/>
      <c r="C33" s="124"/>
      <c r="D33" s="125"/>
      <c r="E33" s="152" t="s">
        <v>176</v>
      </c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4"/>
    </row>
    <row r="34" spans="1:23" s="14" customFormat="1" ht="33.75" customHeight="1" thickBot="1">
      <c r="A34" s="116" t="s">
        <v>164</v>
      </c>
      <c r="B34" s="124"/>
      <c r="C34" s="124"/>
      <c r="D34" s="125"/>
      <c r="E34" s="134" t="s">
        <v>23</v>
      </c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35"/>
    </row>
    <row r="35" spans="1:23" s="14" customFormat="1" ht="16.899999999999999" customHeight="1" thickBot="1">
      <c r="A35" s="75" t="s">
        <v>24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7"/>
    </row>
    <row r="36" spans="1:23" s="14" customFormat="1" ht="16.899999999999999" customHeight="1" thickBot="1">
      <c r="A36" s="116" t="s">
        <v>25</v>
      </c>
      <c r="B36" s="124"/>
      <c r="C36" s="124"/>
      <c r="D36" s="125"/>
      <c r="E36" s="116" t="s">
        <v>180</v>
      </c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77"/>
    </row>
    <row r="37" spans="1:23" s="14" customFormat="1" ht="18.600000000000001" customHeight="1">
      <c r="A37" s="140" t="s">
        <v>26</v>
      </c>
      <c r="B37" s="141"/>
      <c r="C37" s="141"/>
      <c r="D37" s="142"/>
      <c r="E37" s="140" t="s">
        <v>180</v>
      </c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2"/>
    </row>
    <row r="38" spans="1:23" s="14" customFormat="1" ht="15.75" customHeight="1" thickBot="1">
      <c r="A38" s="148"/>
      <c r="B38" s="149"/>
      <c r="C38" s="149"/>
      <c r="D38" s="150"/>
      <c r="E38" s="148" t="s">
        <v>161</v>
      </c>
      <c r="F38" s="149"/>
      <c r="G38" s="149"/>
      <c r="H38" s="149"/>
      <c r="I38" s="149"/>
      <c r="J38" s="149"/>
      <c r="K38" s="149"/>
      <c r="L38" s="149"/>
      <c r="M38" s="149"/>
      <c r="N38" s="149"/>
      <c r="O38" s="78"/>
      <c r="P38" s="78"/>
      <c r="Q38" s="78"/>
      <c r="R38" s="78"/>
      <c r="S38" s="78"/>
      <c r="T38" s="78"/>
      <c r="U38" s="78"/>
      <c r="V38" s="78"/>
      <c r="W38" s="79"/>
    </row>
  </sheetData>
  <mergeCells count="79">
    <mergeCell ref="A33:D33"/>
    <mergeCell ref="R27:S27"/>
    <mergeCell ref="T27:U27"/>
    <mergeCell ref="V27:W27"/>
    <mergeCell ref="H27:I27"/>
    <mergeCell ref="J27:K27"/>
    <mergeCell ref="L27:M27"/>
    <mergeCell ref="N27:O27"/>
    <mergeCell ref="P27:Q27"/>
    <mergeCell ref="E34:W34"/>
    <mergeCell ref="V30:W30"/>
    <mergeCell ref="V31:W31"/>
    <mergeCell ref="N30:O30"/>
    <mergeCell ref="T31:U31"/>
    <mergeCell ref="V32:W32"/>
    <mergeCell ref="T32:U32"/>
    <mergeCell ref="A26:D32"/>
    <mergeCell ref="V28:W28"/>
    <mergeCell ref="V29:W29"/>
    <mergeCell ref="T30:U30"/>
    <mergeCell ref="S1:W1"/>
    <mergeCell ref="A24:D24"/>
    <mergeCell ref="V18:W18"/>
    <mergeCell ref="A37:D38"/>
    <mergeCell ref="E37:W37"/>
    <mergeCell ref="A36:D36"/>
    <mergeCell ref="N32:O32"/>
    <mergeCell ref="E36:V36"/>
    <mergeCell ref="E38:N38"/>
    <mergeCell ref="A34:D34"/>
    <mergeCell ref="E33:W33"/>
    <mergeCell ref="A25:D25"/>
    <mergeCell ref="R18:S18"/>
    <mergeCell ref="A5:W5"/>
    <mergeCell ref="A6:W6"/>
    <mergeCell ref="T28:U28"/>
    <mergeCell ref="T29:U29"/>
    <mergeCell ref="N28:O28"/>
    <mergeCell ref="L28:M28"/>
    <mergeCell ref="A12:D12"/>
    <mergeCell ref="A13:D13"/>
    <mergeCell ref="T18:U18"/>
    <mergeCell ref="A21:D21"/>
    <mergeCell ref="E12:W12"/>
    <mergeCell ref="E13:W13"/>
    <mergeCell ref="L29:M29"/>
    <mergeCell ref="L30:M30"/>
    <mergeCell ref="N29:O29"/>
    <mergeCell ref="P26:S26"/>
    <mergeCell ref="T26:W26"/>
    <mergeCell ref="E17:W17"/>
    <mergeCell ref="P18:Q18"/>
    <mergeCell ref="L32:M32"/>
    <mergeCell ref="H26:K26"/>
    <mergeCell ref="L26:O26"/>
    <mergeCell ref="L31:M31"/>
    <mergeCell ref="E26:E27"/>
    <mergeCell ref="F26:G26"/>
    <mergeCell ref="N31:O31"/>
    <mergeCell ref="A20:M20"/>
    <mergeCell ref="A23:M23"/>
    <mergeCell ref="A17:D17"/>
    <mergeCell ref="J18:K18"/>
    <mergeCell ref="E14:W14"/>
    <mergeCell ref="E15:W15"/>
    <mergeCell ref="E16:W16"/>
    <mergeCell ref="N18:O18"/>
    <mergeCell ref="A15:D15"/>
    <mergeCell ref="A14:D14"/>
    <mergeCell ref="A18:D19"/>
    <mergeCell ref="L18:M18"/>
    <mergeCell ref="F18:G18"/>
    <mergeCell ref="H18:I18"/>
    <mergeCell ref="S2:W2"/>
    <mergeCell ref="S3:W3"/>
    <mergeCell ref="A8:W8"/>
    <mergeCell ref="A9:W9"/>
    <mergeCell ref="A10:W10"/>
    <mergeCell ref="A16:D16"/>
  </mergeCells>
  <phoneticPr fontId="14" type="noConversion"/>
  <pageMargins left="0.7" right="0.7" top="0.75" bottom="0.75" header="0.3" footer="0.3"/>
  <pageSetup paperSize="9" scale="4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5"/>
  <sheetViews>
    <sheetView view="pageBreakPreview" topLeftCell="A52" zoomScaleNormal="100" zoomScaleSheetLayoutView="100" workbookViewId="0">
      <selection activeCell="A64" sqref="A64:L64"/>
    </sheetView>
  </sheetViews>
  <sheetFormatPr defaultRowHeight="15"/>
  <cols>
    <col min="1" max="1" width="11.140625" style="9" customWidth="1"/>
    <col min="2" max="12" width="9.140625" style="9"/>
  </cols>
  <sheetData>
    <row r="1" spans="1:12" ht="15.75">
      <c r="A1" s="162" t="s">
        <v>114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18.7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2" ht="63" customHeight="1">
      <c r="A3" s="163" t="s">
        <v>116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ht="47.25" customHeight="1">
      <c r="A4" s="163" t="s">
        <v>117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</row>
    <row r="5" spans="1:12" ht="47.25" customHeight="1">
      <c r="A5" s="160" t="s">
        <v>118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</row>
    <row r="6" spans="1:12" ht="48" customHeight="1">
      <c r="A6" s="160" t="s">
        <v>119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</row>
    <row r="7" spans="1:12" ht="31.5" customHeight="1">
      <c r="A7" s="160" t="s">
        <v>120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</row>
    <row r="8" spans="1:12" ht="63" customHeight="1">
      <c r="A8" s="160" t="s">
        <v>165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</row>
    <row r="9" spans="1:12" ht="143.44999999999999" customHeight="1">
      <c r="A9" s="160" t="s">
        <v>184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</row>
    <row r="10" spans="1:12">
      <c r="A10" s="164" t="s">
        <v>170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</row>
    <row r="11" spans="1:12">
      <c r="A11" s="164" t="s">
        <v>171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</row>
    <row r="12" spans="1:12">
      <c r="A12" s="164" t="s">
        <v>172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</row>
    <row r="13" spans="1:12" ht="15.75">
      <c r="A13" s="160" t="s">
        <v>121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</row>
    <row r="14" spans="1:12">
      <c r="A14" s="164" t="s">
        <v>173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</row>
    <row r="15" spans="1:12">
      <c r="A15" s="165" t="s">
        <v>86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</row>
    <row r="16" spans="1:12" ht="79.5" customHeight="1">
      <c r="A16" s="163" t="s">
        <v>122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</row>
    <row r="17" spans="1:12" ht="158.25" customHeight="1">
      <c r="A17" s="163" t="s">
        <v>123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</row>
    <row r="18" spans="1:12" ht="32.25" customHeight="1">
      <c r="A18" s="163" t="s">
        <v>124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</row>
    <row r="19" spans="1:12" ht="15.75">
      <c r="A19" s="163" t="s">
        <v>87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</row>
    <row r="20" spans="1:12" ht="15.75">
      <c r="A20" s="163" t="s">
        <v>88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</row>
    <row r="21" spans="1:12" ht="15.75">
      <c r="A21" s="163" t="s">
        <v>89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</row>
    <row r="22" spans="1:12" ht="15.75">
      <c r="A22" s="163" t="s">
        <v>90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</row>
    <row r="23" spans="1:12" ht="111.75" customHeight="1">
      <c r="A23" s="163" t="s">
        <v>125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</row>
    <row r="24" spans="1:12" ht="95.25" customHeight="1">
      <c r="A24" s="163" t="s">
        <v>158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</row>
    <row r="25" spans="1:12" ht="15.75">
      <c r="A25" s="163" t="s">
        <v>126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</row>
    <row r="26" spans="1:12" ht="30.75" customHeight="1">
      <c r="A26" s="166" t="s">
        <v>91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</row>
    <row r="27" spans="1:12" ht="47.25" customHeight="1">
      <c r="A27" s="166" t="s">
        <v>92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</row>
    <row r="28" spans="1:12" ht="46.5" customHeight="1">
      <c r="A28" s="166" t="s">
        <v>93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</row>
    <row r="29" spans="1:12" ht="32.25" customHeight="1">
      <c r="A29" s="166" t="s">
        <v>94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</row>
    <row r="30" spans="1:12" ht="51.75" customHeight="1">
      <c r="A30" s="166" t="s">
        <v>95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</row>
    <row r="31" spans="1:12">
      <c r="A31" s="166" t="s">
        <v>96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</row>
    <row r="32" spans="1:12" ht="15.75">
      <c r="A32" s="163" t="s">
        <v>97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</row>
    <row r="33" spans="1:12" ht="31.5" customHeight="1">
      <c r="A33" s="166" t="s">
        <v>98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</row>
    <row r="34" spans="1:12" ht="32.25" customHeight="1">
      <c r="A34" s="166" t="s">
        <v>99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</row>
    <row r="35" spans="1:12" ht="15.75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</row>
    <row r="36" spans="1:12" ht="15.75">
      <c r="A36" s="162" t="s">
        <v>27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</row>
    <row r="37" spans="1:12" ht="15.7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</row>
    <row r="38" spans="1:12" ht="15.75">
      <c r="A38" s="163" t="s">
        <v>127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</row>
    <row r="39" spans="1:12" ht="31.5" customHeight="1">
      <c r="A39" s="163" t="s">
        <v>100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</row>
    <row r="40" spans="1:12" ht="15.75">
      <c r="A40" s="163" t="s">
        <v>101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</row>
    <row r="41" spans="1:12" ht="33.75" customHeight="1">
      <c r="A41" s="163" t="s">
        <v>102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</row>
    <row r="42" spans="1:12" ht="15.75">
      <c r="A42" s="163" t="s">
        <v>103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</row>
    <row r="43" spans="1:12" ht="49.5" customHeight="1">
      <c r="A43" s="163" t="s">
        <v>185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</row>
    <row r="44" spans="1:12" ht="15.75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</row>
    <row r="45" spans="1:12" ht="15.75">
      <c r="A45" s="162" t="s">
        <v>28</v>
      </c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</row>
    <row r="46" spans="1:12" ht="15.75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</row>
    <row r="47" spans="1:12" ht="15.75">
      <c r="A47" s="163" t="s">
        <v>128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</row>
    <row r="48" spans="1:12" ht="15.75">
      <c r="A48" s="162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</row>
    <row r="49" spans="1:12" ht="15.75">
      <c r="A49" s="162" t="s">
        <v>29</v>
      </c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</row>
    <row r="50" spans="1:12" ht="15.75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</row>
    <row r="51" spans="1:12" ht="33" customHeight="1">
      <c r="A51" s="163" t="s">
        <v>129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</row>
    <row r="52" spans="1:12" ht="31.5" customHeight="1">
      <c r="A52" s="163" t="s">
        <v>130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</row>
    <row r="53" spans="1:12" ht="15.75">
      <c r="A53" s="163" t="s">
        <v>104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</row>
    <row r="54" spans="1:12" ht="32.25" customHeight="1">
      <c r="A54" s="163" t="s">
        <v>105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</row>
    <row r="55" spans="1:12" ht="34.5" customHeight="1">
      <c r="A55" s="163" t="s">
        <v>106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</row>
    <row r="56" spans="1:12" ht="16.5" thickBot="1">
      <c r="A56" s="6" t="s">
        <v>30</v>
      </c>
    </row>
    <row r="57" spans="1:12" ht="16.5" thickBot="1">
      <c r="A57" s="7" t="s">
        <v>31</v>
      </c>
      <c r="B57" s="10">
        <v>25</v>
      </c>
      <c r="C57" s="10">
        <v>50</v>
      </c>
      <c r="D57" s="10">
        <v>100</v>
      </c>
    </row>
    <row r="58" spans="1:12" ht="16.5" thickBot="1">
      <c r="A58" s="8" t="s">
        <v>32</v>
      </c>
      <c r="B58" s="11">
        <v>128</v>
      </c>
      <c r="C58" s="11">
        <v>131</v>
      </c>
      <c r="D58" s="11">
        <v>134</v>
      </c>
    </row>
    <row r="59" spans="1:12" ht="48" customHeight="1">
      <c r="A59" s="163" t="s">
        <v>131</v>
      </c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</row>
    <row r="60" spans="1:12" ht="16.5" thickBot="1">
      <c r="A60" s="6" t="s">
        <v>33</v>
      </c>
    </row>
    <row r="61" spans="1:12" ht="16.5" thickBot="1">
      <c r="A61" s="7" t="s">
        <v>34</v>
      </c>
      <c r="B61" s="10">
        <v>25</v>
      </c>
      <c r="C61" s="10">
        <v>50</v>
      </c>
      <c r="D61" s="10">
        <v>100</v>
      </c>
    </row>
    <row r="62" spans="1:12" ht="16.5" thickBot="1">
      <c r="A62" s="8" t="s">
        <v>32</v>
      </c>
      <c r="B62" s="11">
        <v>128</v>
      </c>
      <c r="C62" s="11">
        <v>131</v>
      </c>
      <c r="D62" s="11">
        <v>134</v>
      </c>
    </row>
    <row r="63" spans="1:12" ht="48.75" customHeight="1">
      <c r="A63" s="163" t="s">
        <v>187</v>
      </c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</row>
    <row r="64" spans="1:12" ht="15.75">
      <c r="A64" s="163" t="s">
        <v>107</v>
      </c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</row>
    <row r="65" spans="1:12" ht="31.5" customHeight="1">
      <c r="A65" s="163" t="s">
        <v>108</v>
      </c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</row>
    <row r="66" spans="1:12" ht="15.75">
      <c r="A66" s="163" t="s">
        <v>109</v>
      </c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</row>
    <row r="67" spans="1:12" ht="15.75">
      <c r="A67" s="163" t="s">
        <v>110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</row>
    <row r="68" spans="1:12" ht="15.75">
      <c r="A68" s="163" t="s">
        <v>111</v>
      </c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</row>
    <row r="69" spans="1:12" ht="31.5" customHeight="1">
      <c r="A69" s="163" t="s">
        <v>132</v>
      </c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</row>
    <row r="70" spans="1:12" ht="49.5" customHeight="1">
      <c r="A70" s="163" t="s">
        <v>133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</row>
    <row r="71" spans="1:12" ht="16.5" thickBot="1">
      <c r="A71" s="6" t="s">
        <v>35</v>
      </c>
    </row>
    <row r="72" spans="1:12" ht="16.5" thickBot="1">
      <c r="A72" s="7" t="s">
        <v>36</v>
      </c>
      <c r="B72" s="10">
        <v>134</v>
      </c>
      <c r="C72" s="10">
        <v>127</v>
      </c>
      <c r="D72" s="10">
        <v>120</v>
      </c>
      <c r="E72" s="10">
        <v>113</v>
      </c>
      <c r="F72" s="10">
        <v>106</v>
      </c>
      <c r="G72" s="10">
        <v>99</v>
      </c>
      <c r="H72" s="10">
        <v>92</v>
      </c>
      <c r="I72" s="10">
        <v>85</v>
      </c>
      <c r="J72" s="10">
        <v>78</v>
      </c>
      <c r="K72" s="10">
        <v>71</v>
      </c>
      <c r="L72" s="10">
        <v>64</v>
      </c>
    </row>
    <row r="73" spans="1:12" ht="16.5" thickBot="1">
      <c r="A73" s="8" t="s">
        <v>37</v>
      </c>
      <c r="B73" s="11">
        <v>1</v>
      </c>
      <c r="C73" s="11">
        <v>2</v>
      </c>
      <c r="D73" s="11">
        <v>4</v>
      </c>
      <c r="E73" s="11">
        <v>8</v>
      </c>
      <c r="F73" s="11">
        <v>16</v>
      </c>
      <c r="G73" s="11">
        <v>32</v>
      </c>
      <c r="H73" s="11">
        <v>64</v>
      </c>
      <c r="I73" s="11">
        <v>128</v>
      </c>
      <c r="J73" s="11">
        <v>256</v>
      </c>
      <c r="K73" s="11">
        <v>512</v>
      </c>
      <c r="L73" s="11">
        <v>1024</v>
      </c>
    </row>
    <row r="74" spans="1:12" ht="48" customHeight="1">
      <c r="A74" s="163" t="s">
        <v>134</v>
      </c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</row>
    <row r="75" spans="1:12" ht="16.5" thickBot="1">
      <c r="A75" s="6" t="s">
        <v>38</v>
      </c>
    </row>
    <row r="76" spans="1:12" ht="16.5" thickBot="1">
      <c r="A76" s="7" t="s">
        <v>36</v>
      </c>
      <c r="B76" s="10">
        <v>131</v>
      </c>
      <c r="C76" s="10">
        <v>124</v>
      </c>
      <c r="D76" s="10">
        <v>117</v>
      </c>
      <c r="E76" s="10">
        <v>110</v>
      </c>
      <c r="F76" s="10">
        <v>103</v>
      </c>
      <c r="G76" s="10">
        <v>96</v>
      </c>
      <c r="H76" s="10">
        <v>89</v>
      </c>
      <c r="I76" s="10">
        <v>82</v>
      </c>
      <c r="J76" s="10">
        <v>75</v>
      </c>
      <c r="K76" s="10">
        <v>68</v>
      </c>
      <c r="L76" s="10">
        <v>61</v>
      </c>
    </row>
    <row r="77" spans="1:12" ht="16.5" thickBot="1">
      <c r="A77" s="8" t="s">
        <v>37</v>
      </c>
      <c r="B77" s="11">
        <v>1</v>
      </c>
      <c r="C77" s="11">
        <v>2</v>
      </c>
      <c r="D77" s="11">
        <v>4</v>
      </c>
      <c r="E77" s="11">
        <v>8</v>
      </c>
      <c r="F77" s="11">
        <v>16</v>
      </c>
      <c r="G77" s="11">
        <v>32</v>
      </c>
      <c r="H77" s="11">
        <v>64</v>
      </c>
      <c r="I77" s="11">
        <v>128</v>
      </c>
      <c r="J77" s="11">
        <v>256</v>
      </c>
      <c r="K77" s="11">
        <v>512</v>
      </c>
      <c r="L77" s="11">
        <v>1024</v>
      </c>
    </row>
    <row r="78" spans="1:12" ht="47.25" customHeight="1">
      <c r="A78" s="168" t="s">
        <v>135</v>
      </c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</row>
    <row r="79" spans="1:12" ht="15.75">
      <c r="A79" s="163" t="s">
        <v>136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</row>
    <row r="80" spans="1:12" ht="15.75">
      <c r="A80" s="163" t="s">
        <v>112</v>
      </c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</row>
    <row r="81" spans="1:12" ht="15.75">
      <c r="A81" s="163" t="s">
        <v>113</v>
      </c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</row>
    <row r="82" spans="1:12" ht="15.75">
      <c r="A82" s="163"/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</row>
    <row r="83" spans="1:12" ht="15.75">
      <c r="A83" s="162" t="s">
        <v>39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</row>
    <row r="84" spans="1:12" ht="15.75">
      <c r="A84" s="163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</row>
    <row r="85" spans="1:12" ht="47.25" customHeight="1">
      <c r="A85" s="163" t="s">
        <v>137</v>
      </c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</row>
    <row r="86" spans="1:12" ht="15.75">
      <c r="A86" s="163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</row>
    <row r="87" spans="1:12" ht="15.75">
      <c r="A87" s="167" t="s">
        <v>115</v>
      </c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</row>
    <row r="88" spans="1:12" ht="15.75">
      <c r="A88" s="160"/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</row>
    <row r="89" spans="1:12" ht="32.25" customHeight="1">
      <c r="A89" s="160" t="s">
        <v>138</v>
      </c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</row>
    <row r="90" spans="1:12" ht="30.75" customHeight="1">
      <c r="A90" s="160" t="s">
        <v>139</v>
      </c>
      <c r="B90" s="160"/>
      <c r="C90" s="160"/>
      <c r="D90" s="160"/>
      <c r="E90" s="160"/>
      <c r="F90" s="160"/>
      <c r="G90" s="160"/>
      <c r="H90" s="160"/>
      <c r="I90" s="160"/>
      <c r="J90" s="160"/>
      <c r="K90" s="160"/>
      <c r="L90" s="160"/>
    </row>
    <row r="91" spans="1:12" ht="32.25" customHeight="1">
      <c r="A91" s="160" t="s">
        <v>186</v>
      </c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</row>
    <row r="92" spans="1:12" ht="34.9" customHeight="1">
      <c r="A92" s="160" t="s">
        <v>140</v>
      </c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</row>
    <row r="93" spans="1:12" ht="95.25" customHeight="1">
      <c r="A93" s="160" t="s">
        <v>179</v>
      </c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</row>
    <row r="94" spans="1:12" ht="32.25" customHeight="1">
      <c r="A94" s="163" t="s">
        <v>141</v>
      </c>
      <c r="B94" s="163"/>
      <c r="C94" s="163"/>
      <c r="D94" s="163"/>
      <c r="E94" s="163"/>
      <c r="F94" s="163"/>
      <c r="G94" s="163"/>
      <c r="H94" s="163"/>
      <c r="I94" s="163"/>
      <c r="J94" s="163"/>
      <c r="K94" s="163"/>
      <c r="L94" s="163"/>
    </row>
    <row r="95" spans="1:12" ht="49.5" customHeight="1">
      <c r="A95" s="163" t="s">
        <v>142</v>
      </c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3"/>
    </row>
  </sheetData>
  <mergeCells count="83">
    <mergeCell ref="A78:L78"/>
    <mergeCell ref="A90:L90"/>
    <mergeCell ref="A91:L91"/>
    <mergeCell ref="A79:L79"/>
    <mergeCell ref="A80:L80"/>
    <mergeCell ref="A81:L81"/>
    <mergeCell ref="A82:L82"/>
    <mergeCell ref="A83:L83"/>
    <mergeCell ref="A88:L88"/>
    <mergeCell ref="A89:L89"/>
    <mergeCell ref="A69:L69"/>
    <mergeCell ref="A45:L45"/>
    <mergeCell ref="A46:L46"/>
    <mergeCell ref="A49:L49"/>
    <mergeCell ref="A50:L50"/>
    <mergeCell ref="A52:L52"/>
    <mergeCell ref="A53:L53"/>
    <mergeCell ref="A54:L54"/>
    <mergeCell ref="A55:L55"/>
    <mergeCell ref="A48:L48"/>
    <mergeCell ref="A51:L51"/>
    <mergeCell ref="A47:L47"/>
    <mergeCell ref="A92:L92"/>
    <mergeCell ref="A84:L84"/>
    <mergeCell ref="A85:L85"/>
    <mergeCell ref="A86:L86"/>
    <mergeCell ref="A87:L87"/>
    <mergeCell ref="A67:L67"/>
    <mergeCell ref="A68:L68"/>
    <mergeCell ref="A93:L93"/>
    <mergeCell ref="A94:L94"/>
    <mergeCell ref="A95:L95"/>
    <mergeCell ref="A59:L59"/>
    <mergeCell ref="A63:L63"/>
    <mergeCell ref="A64:L64"/>
    <mergeCell ref="A65:L65"/>
    <mergeCell ref="A66:L66"/>
    <mergeCell ref="A70:L70"/>
    <mergeCell ref="A74:L74"/>
    <mergeCell ref="A29:L29"/>
    <mergeCell ref="A23:L23"/>
    <mergeCell ref="A24:L24"/>
    <mergeCell ref="A40:L40"/>
    <mergeCell ref="A41:L41"/>
    <mergeCell ref="A33:L33"/>
    <mergeCell ref="A35:L35"/>
    <mergeCell ref="A34:L34"/>
    <mergeCell ref="A37:L37"/>
    <mergeCell ref="A38:L38"/>
    <mergeCell ref="A39:L39"/>
    <mergeCell ref="A36:L36"/>
    <mergeCell ref="A43:L43"/>
    <mergeCell ref="A44:L44"/>
    <mergeCell ref="A42:L42"/>
    <mergeCell ref="A7:L7"/>
    <mergeCell ref="A30:L30"/>
    <mergeCell ref="A31:L31"/>
    <mergeCell ref="A32:L32"/>
    <mergeCell ref="A8:L8"/>
    <mergeCell ref="A9:L9"/>
    <mergeCell ref="A10:L10"/>
    <mergeCell ref="A11:L11"/>
    <mergeCell ref="A26:L26"/>
    <mergeCell ref="A27:L27"/>
    <mergeCell ref="A28:L28"/>
    <mergeCell ref="A18:L18"/>
    <mergeCell ref="A19:L19"/>
    <mergeCell ref="A20:L20"/>
    <mergeCell ref="A21:L21"/>
    <mergeCell ref="A22:L22"/>
    <mergeCell ref="A12:L12"/>
    <mergeCell ref="A25:L25"/>
    <mergeCell ref="A14:L14"/>
    <mergeCell ref="A15:L15"/>
    <mergeCell ref="A16:L16"/>
    <mergeCell ref="A17:L17"/>
    <mergeCell ref="A13:L13"/>
    <mergeCell ref="A6:L6"/>
    <mergeCell ref="A2:L2"/>
    <mergeCell ref="A1:L1"/>
    <mergeCell ref="A3:L3"/>
    <mergeCell ref="A4:L4"/>
    <mergeCell ref="A5:L5"/>
  </mergeCells>
  <phoneticPr fontId="14" type="noConversion"/>
  <pageMargins left="0.7" right="0.7" top="0.75" bottom="0.75" header="0.3" footer="0.3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U22"/>
  <sheetViews>
    <sheetView view="pageBreakPreview" topLeftCell="A10" zoomScale="70" zoomScaleNormal="100" zoomScaleSheetLayoutView="70" workbookViewId="0">
      <selection activeCell="C12" sqref="C12:C14"/>
    </sheetView>
  </sheetViews>
  <sheetFormatPr defaultRowHeight="15"/>
  <cols>
    <col min="1" max="1" width="6.7109375" style="4" customWidth="1"/>
    <col min="2" max="2" width="53.42578125" customWidth="1"/>
    <col min="3" max="3" width="39.140625" customWidth="1"/>
    <col min="4" max="4" width="18.5703125" customWidth="1"/>
    <col min="5" max="5" width="24.7109375" customWidth="1"/>
    <col min="13" max="13" width="10.42578125" customWidth="1"/>
  </cols>
  <sheetData>
    <row r="6" spans="1:21">
      <c r="M6" s="5"/>
      <c r="N6" s="5"/>
    </row>
    <row r="8" spans="1:21" ht="15.75">
      <c r="B8" s="123" t="s">
        <v>40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3"/>
      <c r="P8" s="3"/>
      <c r="Q8" s="3"/>
      <c r="R8" s="3"/>
      <c r="S8" s="3"/>
      <c r="T8" s="3"/>
    </row>
    <row r="9" spans="1:21" ht="15.75">
      <c r="B9" s="123" t="s">
        <v>41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3"/>
      <c r="P9" s="3"/>
      <c r="Q9" s="3"/>
      <c r="R9" s="3"/>
      <c r="S9" s="3"/>
      <c r="T9" s="3"/>
    </row>
    <row r="10" spans="1:21" ht="15.75">
      <c r="B10" s="123" t="s">
        <v>177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3"/>
      <c r="P10" s="3"/>
      <c r="Q10" s="3"/>
      <c r="R10" s="3"/>
      <c r="S10" s="3"/>
      <c r="T10" s="3"/>
    </row>
    <row r="11" spans="1:21" ht="15.75" thickBot="1"/>
    <row r="12" spans="1:21" s="14" customFormat="1" ht="24" customHeight="1" thickBot="1">
      <c r="A12" s="169" t="s">
        <v>42</v>
      </c>
      <c r="B12" s="169" t="s">
        <v>182</v>
      </c>
      <c r="C12" s="179" t="s">
        <v>43</v>
      </c>
      <c r="D12" s="182" t="s">
        <v>44</v>
      </c>
      <c r="E12" s="169" t="s">
        <v>45</v>
      </c>
      <c r="F12" s="169">
        <v>2016</v>
      </c>
      <c r="G12" s="174" t="s">
        <v>181</v>
      </c>
      <c r="H12" s="175"/>
      <c r="I12" s="175"/>
      <c r="J12" s="175"/>
      <c r="K12" s="175"/>
      <c r="L12" s="175"/>
      <c r="M12" s="175"/>
      <c r="N12" s="175"/>
      <c r="O12" s="3"/>
      <c r="P12" s="3"/>
      <c r="Q12" s="3"/>
      <c r="R12" s="3"/>
      <c r="S12" s="3"/>
      <c r="T12" s="3"/>
      <c r="U12" s="3"/>
    </row>
    <row r="13" spans="1:21" s="14" customFormat="1" ht="24" customHeight="1" thickBot="1">
      <c r="A13" s="170"/>
      <c r="B13" s="170"/>
      <c r="C13" s="180"/>
      <c r="D13" s="183"/>
      <c r="E13" s="170"/>
      <c r="F13" s="170"/>
      <c r="G13" s="174">
        <v>2017</v>
      </c>
      <c r="H13" s="176"/>
      <c r="I13" s="174">
        <v>2018</v>
      </c>
      <c r="J13" s="176"/>
      <c r="K13" s="174">
        <v>2019</v>
      </c>
      <c r="L13" s="176"/>
      <c r="M13" s="174">
        <v>2020</v>
      </c>
      <c r="N13" s="176"/>
      <c r="O13" s="3"/>
      <c r="P13" s="3"/>
      <c r="Q13" s="3"/>
      <c r="R13" s="3"/>
      <c r="S13" s="3"/>
      <c r="T13" s="3"/>
      <c r="U13" s="3"/>
    </row>
    <row r="14" spans="1:21" s="14" customFormat="1" ht="111" customHeight="1" thickBot="1">
      <c r="A14" s="171"/>
      <c r="B14" s="171"/>
      <c r="C14" s="181"/>
      <c r="D14" s="184"/>
      <c r="E14" s="171"/>
      <c r="F14" s="171"/>
      <c r="G14" s="38" t="s">
        <v>10</v>
      </c>
      <c r="H14" s="38" t="s">
        <v>11</v>
      </c>
      <c r="I14" s="38" t="s">
        <v>10</v>
      </c>
      <c r="J14" s="38" t="s">
        <v>11</v>
      </c>
      <c r="K14" s="38" t="s">
        <v>10</v>
      </c>
      <c r="L14" s="38" t="s">
        <v>46</v>
      </c>
      <c r="M14" s="38" t="s">
        <v>10</v>
      </c>
      <c r="N14" s="38" t="s">
        <v>47</v>
      </c>
      <c r="O14" s="3"/>
      <c r="P14" s="3"/>
      <c r="Q14" s="3"/>
      <c r="R14" s="3"/>
      <c r="S14" s="3"/>
      <c r="T14" s="3"/>
      <c r="U14" s="3"/>
    </row>
    <row r="15" spans="1:21" s="14" customFormat="1" ht="16.5" thickBot="1">
      <c r="A15" s="12">
        <v>1</v>
      </c>
      <c r="B15" s="19">
        <v>2</v>
      </c>
      <c r="C15" s="19">
        <v>3</v>
      </c>
      <c r="D15" s="19"/>
      <c r="E15" s="19">
        <v>4</v>
      </c>
      <c r="F15" s="19">
        <v>5</v>
      </c>
      <c r="G15" s="19">
        <v>8</v>
      </c>
      <c r="H15" s="19">
        <v>9</v>
      </c>
      <c r="I15" s="19">
        <v>10</v>
      </c>
      <c r="J15" s="19">
        <v>11</v>
      </c>
      <c r="K15" s="19">
        <v>12</v>
      </c>
      <c r="L15" s="19">
        <v>13</v>
      </c>
      <c r="M15" s="19">
        <v>14</v>
      </c>
      <c r="N15" s="19">
        <v>15</v>
      </c>
      <c r="O15" s="3"/>
      <c r="P15" s="3"/>
      <c r="Q15" s="3"/>
      <c r="R15" s="3"/>
      <c r="S15" s="3"/>
      <c r="T15" s="3"/>
      <c r="U15" s="3"/>
    </row>
    <row r="16" spans="1:21" s="14" customFormat="1" ht="51" customHeight="1" thickBot="1">
      <c r="A16" s="27">
        <v>1</v>
      </c>
      <c r="B16" s="20" t="s">
        <v>48</v>
      </c>
      <c r="C16" s="21" t="s">
        <v>144</v>
      </c>
      <c r="D16" s="22" t="s">
        <v>49</v>
      </c>
      <c r="E16" s="23" t="s">
        <v>84</v>
      </c>
      <c r="F16" s="20">
        <v>0</v>
      </c>
      <c r="G16" s="20">
        <v>25</v>
      </c>
      <c r="H16" s="20"/>
      <c r="I16" s="20">
        <v>25</v>
      </c>
      <c r="J16" s="20">
        <v>0</v>
      </c>
      <c r="K16" s="20">
        <v>50</v>
      </c>
      <c r="L16" s="20">
        <v>19</v>
      </c>
      <c r="M16" s="20">
        <v>75</v>
      </c>
      <c r="N16" s="20">
        <v>25</v>
      </c>
      <c r="O16" s="3"/>
      <c r="P16" s="3"/>
      <c r="Q16" s="3"/>
      <c r="R16" s="3"/>
      <c r="S16" s="3"/>
      <c r="T16" s="3"/>
      <c r="U16" s="3"/>
    </row>
    <row r="17" spans="1:21" s="14" customFormat="1" ht="51" customHeight="1" thickBot="1">
      <c r="A17" s="177" t="s">
        <v>50</v>
      </c>
      <c r="B17" s="172" t="s">
        <v>51</v>
      </c>
      <c r="C17" s="21" t="s">
        <v>145</v>
      </c>
      <c r="D17" s="22" t="s">
        <v>49</v>
      </c>
      <c r="E17" s="23" t="s">
        <v>84</v>
      </c>
      <c r="F17" s="20">
        <v>0</v>
      </c>
      <c r="G17" s="20">
        <v>135.1</v>
      </c>
      <c r="H17" s="20"/>
      <c r="I17" s="20">
        <v>153</v>
      </c>
      <c r="J17" s="20">
        <v>0</v>
      </c>
      <c r="K17" s="20">
        <v>321</v>
      </c>
      <c r="L17" s="20">
        <v>121</v>
      </c>
      <c r="M17" s="20">
        <v>442</v>
      </c>
      <c r="N17" s="20">
        <v>154</v>
      </c>
      <c r="O17" s="3"/>
      <c r="P17" s="3"/>
      <c r="Q17" s="3"/>
      <c r="R17" s="3"/>
      <c r="S17" s="3"/>
      <c r="T17" s="3"/>
      <c r="U17" s="3"/>
    </row>
    <row r="18" spans="1:21" s="14" customFormat="1" ht="49.15" customHeight="1" thickBot="1">
      <c r="A18" s="178"/>
      <c r="B18" s="173"/>
      <c r="C18" s="21" t="s">
        <v>146</v>
      </c>
      <c r="D18" s="22" t="s">
        <v>49</v>
      </c>
      <c r="E18" s="23" t="s">
        <v>84</v>
      </c>
      <c r="F18" s="20">
        <v>0</v>
      </c>
      <c r="G18" s="20">
        <v>22.7</v>
      </c>
      <c r="H18" s="20"/>
      <c r="I18" s="20">
        <v>25</v>
      </c>
      <c r="J18" s="20">
        <v>0</v>
      </c>
      <c r="K18" s="20">
        <v>52</v>
      </c>
      <c r="L18" s="20">
        <v>19.5</v>
      </c>
      <c r="M18" s="20">
        <v>72</v>
      </c>
      <c r="N18" s="20">
        <v>25</v>
      </c>
      <c r="O18" s="3"/>
      <c r="P18" s="3"/>
      <c r="Q18" s="3"/>
      <c r="R18" s="3"/>
      <c r="S18" s="3"/>
      <c r="T18" s="3"/>
      <c r="U18" s="3"/>
    </row>
    <row r="19" spans="1:21" s="14" customFormat="1" ht="35.450000000000003" customHeight="1" thickBot="1">
      <c r="A19" s="27" t="s">
        <v>52</v>
      </c>
      <c r="B19" s="22" t="s">
        <v>53</v>
      </c>
      <c r="C19" s="20" t="s">
        <v>54</v>
      </c>
      <c r="D19" s="22" t="s">
        <v>55</v>
      </c>
      <c r="E19" s="23" t="s">
        <v>84</v>
      </c>
      <c r="F19" s="20">
        <v>0</v>
      </c>
      <c r="G19" s="20">
        <v>4</v>
      </c>
      <c r="H19" s="20"/>
      <c r="I19" s="20">
        <v>2</v>
      </c>
      <c r="J19" s="20">
        <v>0</v>
      </c>
      <c r="K19" s="20"/>
      <c r="L19" s="20"/>
      <c r="M19" s="20"/>
      <c r="N19" s="20"/>
      <c r="O19" s="3"/>
      <c r="P19" s="3"/>
      <c r="Q19" s="3"/>
      <c r="R19" s="3"/>
      <c r="S19" s="3"/>
      <c r="T19" s="3"/>
      <c r="U19" s="3"/>
    </row>
    <row r="20" spans="1:21" s="14" customFormat="1" ht="51" customHeight="1" thickBot="1">
      <c r="A20" s="27" t="s">
        <v>56</v>
      </c>
      <c r="B20" s="22" t="s">
        <v>147</v>
      </c>
      <c r="C20" s="20" t="s">
        <v>148</v>
      </c>
      <c r="D20" s="22" t="s">
        <v>55</v>
      </c>
      <c r="E20" s="23" t="s">
        <v>84</v>
      </c>
      <c r="F20" s="20">
        <v>0</v>
      </c>
      <c r="G20" s="20">
        <v>38</v>
      </c>
      <c r="H20" s="20"/>
      <c r="I20" s="20">
        <v>38</v>
      </c>
      <c r="J20" s="20">
        <v>0</v>
      </c>
      <c r="K20" s="20">
        <v>59</v>
      </c>
      <c r="L20" s="20">
        <v>15</v>
      </c>
      <c r="M20" s="20">
        <v>39</v>
      </c>
      <c r="N20" s="20">
        <v>10</v>
      </c>
      <c r="O20" s="3"/>
      <c r="P20" s="3"/>
      <c r="Q20" s="3"/>
      <c r="R20" s="3"/>
      <c r="S20" s="3"/>
      <c r="T20" s="3"/>
      <c r="U20" s="3"/>
    </row>
    <row r="21" spans="1:21" s="14" customFormat="1" ht="39" customHeight="1" thickBot="1">
      <c r="A21" s="27" t="s">
        <v>57</v>
      </c>
      <c r="B21" s="22" t="s">
        <v>149</v>
      </c>
      <c r="C21" s="20" t="s">
        <v>58</v>
      </c>
      <c r="D21" s="22" t="s">
        <v>55</v>
      </c>
      <c r="E21" s="23" t="s">
        <v>84</v>
      </c>
      <c r="F21" s="24"/>
      <c r="G21" s="20"/>
      <c r="H21" s="20"/>
      <c r="I21" s="20">
        <v>10</v>
      </c>
      <c r="J21" s="20">
        <v>0</v>
      </c>
      <c r="K21" s="20">
        <v>2</v>
      </c>
      <c r="L21" s="20">
        <v>1</v>
      </c>
      <c r="M21" s="20"/>
      <c r="N21" s="20"/>
      <c r="O21" s="3"/>
      <c r="P21" s="3"/>
      <c r="Q21" s="3"/>
      <c r="R21" s="3"/>
      <c r="S21" s="3"/>
      <c r="T21" s="3"/>
      <c r="U21" s="3"/>
    </row>
    <row r="22" spans="1:21" s="14" customFormat="1" ht="51" customHeight="1" thickBot="1">
      <c r="A22" s="28" t="s">
        <v>59</v>
      </c>
      <c r="B22" s="25" t="s">
        <v>150</v>
      </c>
      <c r="C22" s="23" t="s">
        <v>60</v>
      </c>
      <c r="D22" s="25" t="s">
        <v>55</v>
      </c>
      <c r="E22" s="23" t="s">
        <v>84</v>
      </c>
      <c r="F22" s="26"/>
      <c r="G22" s="23"/>
      <c r="H22" s="26"/>
      <c r="I22" s="23"/>
      <c r="J22" s="26"/>
      <c r="K22" s="23"/>
      <c r="L22" s="26"/>
      <c r="M22" s="23">
        <v>19</v>
      </c>
      <c r="N22" s="23">
        <v>5</v>
      </c>
      <c r="O22" s="3"/>
      <c r="P22" s="3"/>
      <c r="Q22" s="3"/>
      <c r="R22" s="3"/>
      <c r="S22" s="3"/>
      <c r="T22" s="3"/>
      <c r="U22" s="3"/>
    </row>
  </sheetData>
  <mergeCells count="16">
    <mergeCell ref="B8:N8"/>
    <mergeCell ref="B9:N9"/>
    <mergeCell ref="B10:N10"/>
    <mergeCell ref="A17:A18"/>
    <mergeCell ref="M13:N13"/>
    <mergeCell ref="A12:A14"/>
    <mergeCell ref="C12:C14"/>
    <mergeCell ref="D12:D14"/>
    <mergeCell ref="F12:F14"/>
    <mergeCell ref="B12:B14"/>
    <mergeCell ref="E12:E14"/>
    <mergeCell ref="B17:B18"/>
    <mergeCell ref="G12:N12"/>
    <mergeCell ref="G13:H13"/>
    <mergeCell ref="I13:J13"/>
    <mergeCell ref="K13:L13"/>
  </mergeCells>
  <phoneticPr fontId="14" type="noConversion"/>
  <pageMargins left="0.7" right="0.7" top="0.75" bottom="0.75" header="0.3" footer="0.3"/>
  <pageSetup paperSize="9" scale="41" orientation="landscape" horizontalDpi="180" verticalDpi="180" r:id="rId1"/>
  <colBreaks count="1" manualBreakCount="1">
    <brk id="14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45"/>
  <sheetViews>
    <sheetView view="pageBreakPreview" topLeftCell="A22" zoomScale="85" zoomScaleNormal="100" zoomScaleSheetLayoutView="85" workbookViewId="0">
      <selection activeCell="I26" sqref="I26"/>
    </sheetView>
  </sheetViews>
  <sheetFormatPr defaultRowHeight="15"/>
  <cols>
    <col min="1" max="1" width="5.42578125" customWidth="1"/>
    <col min="2" max="2" width="43.140625" customWidth="1"/>
    <col min="3" max="3" width="12.85546875" customWidth="1"/>
    <col min="4" max="4" width="11.5703125" customWidth="1"/>
    <col min="5" max="5" width="11.7109375" customWidth="1"/>
    <col min="6" max="6" width="11.42578125" customWidth="1"/>
    <col min="7" max="7" width="10.42578125" customWidth="1"/>
    <col min="8" max="8" width="11.7109375" customWidth="1"/>
    <col min="9" max="9" width="12.7109375" customWidth="1"/>
    <col min="10" max="10" width="11.28515625" customWidth="1"/>
    <col min="11" max="11" width="11.7109375" customWidth="1"/>
    <col min="12" max="12" width="10.42578125" customWidth="1"/>
    <col min="13" max="13" width="10.7109375" customWidth="1"/>
    <col min="14" max="14" width="9.28515625" customWidth="1"/>
    <col min="15" max="15" width="20" customWidth="1"/>
  </cols>
  <sheetData>
    <row r="2" spans="1:15" ht="15.75">
      <c r="A2" s="123" t="s">
        <v>61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5" ht="15.75">
      <c r="A3" s="123" t="s">
        <v>41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ht="15.75">
      <c r="A4" s="123" t="s">
        <v>177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5" ht="15.75" thickBot="1">
      <c r="A5" s="191" t="s">
        <v>33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1:15" s="43" customFormat="1" ht="27.75" customHeight="1" thickBot="1">
      <c r="A6" s="179" t="s">
        <v>42</v>
      </c>
      <c r="B6" s="169" t="s">
        <v>62</v>
      </c>
      <c r="C6" s="169" t="s">
        <v>159</v>
      </c>
      <c r="D6" s="169" t="s">
        <v>77</v>
      </c>
      <c r="E6" s="185" t="s">
        <v>78</v>
      </c>
      <c r="F6" s="186"/>
      <c r="G6" s="174" t="s">
        <v>63</v>
      </c>
      <c r="H6" s="175"/>
      <c r="I6" s="175"/>
      <c r="J6" s="175"/>
      <c r="K6" s="175"/>
      <c r="L6" s="175"/>
      <c r="M6" s="175"/>
      <c r="N6" s="176"/>
      <c r="O6" s="169" t="s">
        <v>82</v>
      </c>
    </row>
    <row r="7" spans="1:15" s="43" customFormat="1" ht="15" customHeight="1">
      <c r="A7" s="180"/>
      <c r="B7" s="170"/>
      <c r="C7" s="170"/>
      <c r="D7" s="170"/>
      <c r="E7" s="187"/>
      <c r="F7" s="188"/>
      <c r="G7" s="185" t="s">
        <v>64</v>
      </c>
      <c r="H7" s="186"/>
      <c r="I7" s="185" t="s">
        <v>79</v>
      </c>
      <c r="J7" s="186"/>
      <c r="K7" s="185" t="s">
        <v>80</v>
      </c>
      <c r="L7" s="186"/>
      <c r="M7" s="185" t="s">
        <v>81</v>
      </c>
      <c r="N7" s="186"/>
      <c r="O7" s="170"/>
    </row>
    <row r="8" spans="1:15" s="43" customFormat="1" ht="25.5" customHeight="1" thickBot="1">
      <c r="A8" s="180"/>
      <c r="B8" s="170"/>
      <c r="C8" s="170"/>
      <c r="D8" s="170"/>
      <c r="E8" s="189"/>
      <c r="F8" s="190"/>
      <c r="G8" s="189"/>
      <c r="H8" s="190"/>
      <c r="I8" s="189"/>
      <c r="J8" s="190"/>
      <c r="K8" s="189"/>
      <c r="L8" s="190"/>
      <c r="M8" s="189"/>
      <c r="N8" s="190"/>
      <c r="O8" s="170"/>
    </row>
    <row r="9" spans="1:15" s="43" customFormat="1" ht="32.25" thickBot="1">
      <c r="A9" s="181"/>
      <c r="B9" s="171"/>
      <c r="C9" s="171"/>
      <c r="D9" s="171"/>
      <c r="E9" s="19" t="s">
        <v>19</v>
      </c>
      <c r="F9" s="40" t="s">
        <v>20</v>
      </c>
      <c r="G9" s="40" t="s">
        <v>19</v>
      </c>
      <c r="H9" s="44" t="s">
        <v>20</v>
      </c>
      <c r="I9" s="19" t="s">
        <v>19</v>
      </c>
      <c r="J9" s="19" t="s">
        <v>20</v>
      </c>
      <c r="K9" s="19" t="s">
        <v>19</v>
      </c>
      <c r="L9" s="19" t="s">
        <v>20</v>
      </c>
      <c r="M9" s="19" t="s">
        <v>19</v>
      </c>
      <c r="N9" s="19" t="s">
        <v>21</v>
      </c>
      <c r="O9" s="171"/>
    </row>
    <row r="10" spans="1:15" s="46" customFormat="1" ht="16.5" thickBot="1">
      <c r="A10" s="12">
        <v>1</v>
      </c>
      <c r="B10" s="13">
        <v>2</v>
      </c>
      <c r="C10" s="13">
        <v>3</v>
      </c>
      <c r="D10" s="13">
        <v>4</v>
      </c>
      <c r="E10" s="13">
        <v>5</v>
      </c>
      <c r="F10" s="45">
        <v>6</v>
      </c>
      <c r="G10" s="45">
        <v>7</v>
      </c>
      <c r="H10" s="28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</row>
    <row r="11" spans="1:15" s="48" customFormat="1" ht="16.5" thickBot="1">
      <c r="A11" s="47">
        <v>1</v>
      </c>
      <c r="B11" s="192" t="s">
        <v>48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4"/>
    </row>
    <row r="12" spans="1:15" s="48" customFormat="1" ht="36" customHeight="1" thickBot="1">
      <c r="A12" s="49"/>
      <c r="B12" s="192" t="s">
        <v>156</v>
      </c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4"/>
    </row>
    <row r="13" spans="1:15" s="48" customFormat="1" ht="16.5" thickBot="1">
      <c r="A13" s="50" t="s">
        <v>50</v>
      </c>
      <c r="B13" s="192" t="s">
        <v>157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4"/>
    </row>
    <row r="14" spans="1:15" s="43" customFormat="1" ht="15" customHeight="1" thickBot="1">
      <c r="A14" s="169" t="s">
        <v>52</v>
      </c>
      <c r="B14" s="172" t="s">
        <v>53</v>
      </c>
      <c r="C14" s="169" t="s">
        <v>160</v>
      </c>
      <c r="D14" s="51" t="s">
        <v>65</v>
      </c>
      <c r="E14" s="52">
        <f t="shared" ref="E14:K14" si="0" xml:space="preserve"> SUM(E15:E18)</f>
        <v>31784</v>
      </c>
      <c r="F14" s="52">
        <f t="shared" si="0"/>
        <v>0</v>
      </c>
      <c r="G14" s="52">
        <f t="shared" si="0"/>
        <v>19865</v>
      </c>
      <c r="H14" s="52">
        <f t="shared" si="0"/>
        <v>0</v>
      </c>
      <c r="I14" s="52">
        <f t="shared" si="0"/>
        <v>0</v>
      </c>
      <c r="J14" s="52">
        <f t="shared" si="0"/>
        <v>0</v>
      </c>
      <c r="K14" s="52">
        <f t="shared" si="0"/>
        <v>11919</v>
      </c>
      <c r="L14" s="53"/>
      <c r="M14" s="54"/>
      <c r="N14" s="54"/>
      <c r="O14" s="169" t="s">
        <v>83</v>
      </c>
    </row>
    <row r="15" spans="1:15" s="43" customFormat="1" ht="16.5" thickBot="1">
      <c r="A15" s="170"/>
      <c r="B15" s="196"/>
      <c r="C15" s="170"/>
      <c r="D15" s="55">
        <v>2017</v>
      </c>
      <c r="E15" s="57">
        <v>15892</v>
      </c>
      <c r="F15" s="71">
        <v>0</v>
      </c>
      <c r="G15" s="57">
        <v>15892</v>
      </c>
      <c r="H15" s="71">
        <v>0</v>
      </c>
      <c r="I15" s="58"/>
      <c r="J15" s="56"/>
      <c r="K15" s="56"/>
      <c r="L15" s="56"/>
      <c r="M15" s="56"/>
      <c r="N15" s="56"/>
      <c r="O15" s="170"/>
    </row>
    <row r="16" spans="1:15" s="43" customFormat="1" ht="16.5" thickBot="1">
      <c r="A16" s="170"/>
      <c r="B16" s="196"/>
      <c r="C16" s="170"/>
      <c r="D16" s="55">
        <v>2018</v>
      </c>
      <c r="E16" s="56">
        <v>15892</v>
      </c>
      <c r="F16" s="56">
        <v>0</v>
      </c>
      <c r="G16" s="57">
        <v>3973</v>
      </c>
      <c r="H16" s="57">
        <v>0</v>
      </c>
      <c r="I16" s="58"/>
      <c r="J16" s="56"/>
      <c r="K16" s="56">
        <v>11919</v>
      </c>
      <c r="L16" s="56"/>
      <c r="M16" s="56"/>
      <c r="N16" s="56"/>
      <c r="O16" s="170"/>
    </row>
    <row r="17" spans="1:15" s="43" customFormat="1" ht="16.5" thickBot="1">
      <c r="A17" s="170"/>
      <c r="B17" s="196"/>
      <c r="C17" s="170"/>
      <c r="D17" s="55">
        <v>2019</v>
      </c>
      <c r="E17" s="56"/>
      <c r="F17" s="56"/>
      <c r="G17" s="57"/>
      <c r="H17" s="57"/>
      <c r="I17" s="58"/>
      <c r="J17" s="56"/>
      <c r="K17" s="56"/>
      <c r="L17" s="56"/>
      <c r="M17" s="56"/>
      <c r="N17" s="56"/>
      <c r="O17" s="170"/>
    </row>
    <row r="18" spans="1:15" s="43" customFormat="1" ht="16.5" thickBot="1">
      <c r="A18" s="170"/>
      <c r="B18" s="196"/>
      <c r="C18" s="170"/>
      <c r="D18" s="55">
        <v>2020</v>
      </c>
      <c r="E18" s="56"/>
      <c r="F18" s="56"/>
      <c r="G18" s="57"/>
      <c r="H18" s="57"/>
      <c r="I18" s="58"/>
      <c r="J18" s="56"/>
      <c r="K18" s="56"/>
      <c r="L18" s="56"/>
      <c r="M18" s="56"/>
      <c r="N18" s="56"/>
      <c r="O18" s="170"/>
    </row>
    <row r="19" spans="1:15" s="43" customFormat="1" ht="15.75" customHeight="1" thickBot="1">
      <c r="A19" s="169" t="s">
        <v>56</v>
      </c>
      <c r="B19" s="172" t="s">
        <v>166</v>
      </c>
      <c r="C19" s="169" t="s">
        <v>160</v>
      </c>
      <c r="D19" s="51" t="s">
        <v>65</v>
      </c>
      <c r="E19" s="59">
        <f t="shared" ref="E19:K19" si="1">SUM(E20:E23)</f>
        <v>148803</v>
      </c>
      <c r="F19" s="59">
        <f t="shared" si="1"/>
        <v>22226.5</v>
      </c>
      <c r="G19" s="59">
        <f t="shared" si="1"/>
        <v>61168.3</v>
      </c>
      <c r="H19" s="59">
        <f t="shared" si="1"/>
        <v>22226.5</v>
      </c>
      <c r="I19" s="59">
        <f t="shared" si="1"/>
        <v>0</v>
      </c>
      <c r="J19" s="59">
        <f t="shared" si="1"/>
        <v>0</v>
      </c>
      <c r="K19" s="59">
        <f t="shared" si="1"/>
        <v>87634.7</v>
      </c>
      <c r="L19" s="59"/>
      <c r="M19" s="56"/>
      <c r="N19" s="56"/>
      <c r="O19" s="169" t="s">
        <v>83</v>
      </c>
    </row>
    <row r="20" spans="1:15" s="43" customFormat="1" ht="16.5" thickBot="1">
      <c r="A20" s="170"/>
      <c r="B20" s="196"/>
      <c r="C20" s="170"/>
      <c r="D20" s="55">
        <v>2017</v>
      </c>
      <c r="E20" s="56">
        <v>31957</v>
      </c>
      <c r="F20" s="56">
        <v>0</v>
      </c>
      <c r="G20" s="56">
        <v>31957</v>
      </c>
      <c r="H20" s="57">
        <v>0</v>
      </c>
      <c r="I20" s="58"/>
      <c r="J20" s="56"/>
      <c r="K20" s="56">
        <v>0</v>
      </c>
      <c r="L20" s="56"/>
      <c r="M20" s="56"/>
      <c r="N20" s="56"/>
      <c r="O20" s="170"/>
    </row>
    <row r="21" spans="1:15" s="43" customFormat="1" ht="16.5" thickBot="1">
      <c r="A21" s="170"/>
      <c r="B21" s="196"/>
      <c r="C21" s="170"/>
      <c r="D21" s="55">
        <v>2018</v>
      </c>
      <c r="E21" s="56">
        <v>27939</v>
      </c>
      <c r="F21" s="56">
        <v>0</v>
      </c>
      <c r="G21" s="57">
        <v>6984.8</v>
      </c>
      <c r="H21" s="57">
        <v>0</v>
      </c>
      <c r="I21" s="58"/>
      <c r="J21" s="56"/>
      <c r="K21" s="56">
        <v>20954.2</v>
      </c>
      <c r="L21" s="56"/>
      <c r="M21" s="56"/>
      <c r="N21" s="56"/>
      <c r="O21" s="170"/>
    </row>
    <row r="22" spans="1:15" s="43" customFormat="1" ht="16.5" thickBot="1">
      <c r="A22" s="170"/>
      <c r="B22" s="196"/>
      <c r="C22" s="170"/>
      <c r="D22" s="55">
        <v>2019</v>
      </c>
      <c r="E22" s="56">
        <v>51521</v>
      </c>
      <c r="F22" s="56">
        <v>12880</v>
      </c>
      <c r="G22" s="57">
        <v>12880</v>
      </c>
      <c r="H22" s="57">
        <v>12880</v>
      </c>
      <c r="I22" s="58"/>
      <c r="J22" s="56"/>
      <c r="K22" s="56">
        <v>38641</v>
      </c>
      <c r="L22" s="56"/>
      <c r="M22" s="56"/>
      <c r="N22" s="56"/>
      <c r="O22" s="170"/>
    </row>
    <row r="23" spans="1:15" s="43" customFormat="1" ht="16.5" thickBot="1">
      <c r="A23" s="170"/>
      <c r="B23" s="196"/>
      <c r="C23" s="170"/>
      <c r="D23" s="55">
        <v>2020</v>
      </c>
      <c r="E23" s="56">
        <v>37386</v>
      </c>
      <c r="F23" s="56">
        <v>9346.5</v>
      </c>
      <c r="G23" s="57">
        <v>9346.5</v>
      </c>
      <c r="H23" s="57">
        <v>9346.5</v>
      </c>
      <c r="I23" s="58"/>
      <c r="J23" s="56"/>
      <c r="K23" s="56">
        <v>28039.5</v>
      </c>
      <c r="L23" s="56"/>
      <c r="M23" s="56"/>
      <c r="N23" s="56"/>
      <c r="O23" s="170"/>
    </row>
    <row r="24" spans="1:15" s="43" customFormat="1" ht="15.75" customHeight="1" thickBot="1">
      <c r="A24" s="169" t="s">
        <v>57</v>
      </c>
      <c r="B24" s="172" t="s">
        <v>167</v>
      </c>
      <c r="C24" s="169" t="s">
        <v>160</v>
      </c>
      <c r="D24" s="72" t="s">
        <v>65</v>
      </c>
      <c r="E24" s="73">
        <f t="shared" ref="E24:K24" si="2">SUM(E25:E28)</f>
        <v>4821</v>
      </c>
      <c r="F24" s="73">
        <f t="shared" si="2"/>
        <v>201</v>
      </c>
      <c r="G24" s="73">
        <f t="shared" si="2"/>
        <v>1205.5</v>
      </c>
      <c r="H24" s="73">
        <f t="shared" si="2"/>
        <v>201</v>
      </c>
      <c r="I24" s="73">
        <f t="shared" si="2"/>
        <v>0</v>
      </c>
      <c r="J24" s="73">
        <f t="shared" si="2"/>
        <v>0</v>
      </c>
      <c r="K24" s="73">
        <f t="shared" si="2"/>
        <v>3615.5</v>
      </c>
      <c r="L24" s="73"/>
      <c r="M24" s="74"/>
      <c r="N24" s="74"/>
      <c r="O24" s="169" t="s">
        <v>84</v>
      </c>
    </row>
    <row r="25" spans="1:15" s="43" customFormat="1" ht="16.5" thickBot="1">
      <c r="A25" s="170"/>
      <c r="B25" s="196"/>
      <c r="C25" s="170"/>
      <c r="D25" s="55">
        <v>2017</v>
      </c>
      <c r="E25" s="56"/>
      <c r="F25" s="56"/>
      <c r="G25" s="57"/>
      <c r="H25" s="57"/>
      <c r="I25" s="58"/>
      <c r="J25" s="56"/>
      <c r="K25" s="56"/>
      <c r="L25" s="56"/>
      <c r="M25" s="56"/>
      <c r="N25" s="56"/>
      <c r="O25" s="170"/>
    </row>
    <row r="26" spans="1:15" s="43" customFormat="1" ht="16.5" thickBot="1">
      <c r="A26" s="170"/>
      <c r="B26" s="196"/>
      <c r="C26" s="170"/>
      <c r="D26" s="55">
        <v>2018</v>
      </c>
      <c r="E26" s="56">
        <v>4018</v>
      </c>
      <c r="F26" s="56">
        <v>0</v>
      </c>
      <c r="G26" s="57">
        <v>1004.5</v>
      </c>
      <c r="H26" s="57">
        <v>0</v>
      </c>
      <c r="I26" s="58"/>
      <c r="J26" s="56"/>
      <c r="K26" s="56">
        <v>3013.5</v>
      </c>
      <c r="L26" s="56"/>
      <c r="M26" s="56"/>
      <c r="N26" s="56"/>
      <c r="O26" s="170"/>
    </row>
    <row r="27" spans="1:15" s="43" customFormat="1" ht="16.5" thickBot="1">
      <c r="A27" s="170"/>
      <c r="B27" s="196"/>
      <c r="C27" s="170"/>
      <c r="D27" s="55">
        <v>2019</v>
      </c>
      <c r="E27" s="56">
        <v>803</v>
      </c>
      <c r="F27" s="56">
        <v>201</v>
      </c>
      <c r="G27" s="57">
        <v>201</v>
      </c>
      <c r="H27" s="57">
        <v>201</v>
      </c>
      <c r="I27" s="58"/>
      <c r="J27" s="56"/>
      <c r="K27" s="56">
        <v>602</v>
      </c>
      <c r="L27" s="56"/>
      <c r="M27" s="56"/>
      <c r="N27" s="56"/>
      <c r="O27" s="170"/>
    </row>
    <row r="28" spans="1:15" s="43" customFormat="1" ht="16.5" thickBot="1">
      <c r="A28" s="170"/>
      <c r="B28" s="196"/>
      <c r="C28" s="170"/>
      <c r="D28" s="55">
        <v>2020</v>
      </c>
      <c r="E28" s="56"/>
      <c r="F28" s="56"/>
      <c r="G28" s="57"/>
      <c r="H28" s="57"/>
      <c r="I28" s="58"/>
      <c r="J28" s="56"/>
      <c r="K28" s="56"/>
      <c r="L28" s="56"/>
      <c r="M28" s="56"/>
      <c r="N28" s="56"/>
      <c r="O28" s="170"/>
    </row>
    <row r="29" spans="1:15" s="43" customFormat="1" ht="15.75" customHeight="1" thickBot="1">
      <c r="A29" s="169" t="s">
        <v>59</v>
      </c>
      <c r="B29" s="172" t="s">
        <v>168</v>
      </c>
      <c r="C29" s="169" t="s">
        <v>160</v>
      </c>
      <c r="D29" s="51" t="s">
        <v>65</v>
      </c>
      <c r="E29" s="59">
        <v>474</v>
      </c>
      <c r="F29" s="59">
        <v>118.5</v>
      </c>
      <c r="G29" s="60">
        <v>118.5</v>
      </c>
      <c r="H29" s="60">
        <v>118.5</v>
      </c>
      <c r="I29" s="58"/>
      <c r="J29" s="56"/>
      <c r="K29" s="59">
        <v>355.5</v>
      </c>
      <c r="L29" s="59"/>
      <c r="M29" s="56"/>
      <c r="N29" s="56"/>
      <c r="O29" s="169" t="s">
        <v>83</v>
      </c>
    </row>
    <row r="30" spans="1:15" s="43" customFormat="1" ht="16.5" thickBot="1">
      <c r="A30" s="170"/>
      <c r="B30" s="196"/>
      <c r="C30" s="170"/>
      <c r="D30" s="55">
        <v>2017</v>
      </c>
      <c r="E30" s="56"/>
      <c r="F30" s="56"/>
      <c r="G30" s="57"/>
      <c r="H30" s="57"/>
      <c r="I30" s="58"/>
      <c r="J30" s="56"/>
      <c r="K30" s="56"/>
      <c r="L30" s="56"/>
      <c r="M30" s="56"/>
      <c r="N30" s="56"/>
      <c r="O30" s="170"/>
    </row>
    <row r="31" spans="1:15" s="43" customFormat="1" ht="16.5" thickBot="1">
      <c r="A31" s="170"/>
      <c r="B31" s="196"/>
      <c r="C31" s="170"/>
      <c r="D31" s="55">
        <v>2018</v>
      </c>
      <c r="E31" s="56"/>
      <c r="F31" s="56"/>
      <c r="G31" s="57"/>
      <c r="H31" s="57"/>
      <c r="I31" s="58"/>
      <c r="J31" s="56"/>
      <c r="K31" s="56"/>
      <c r="L31" s="56"/>
      <c r="M31" s="56"/>
      <c r="N31" s="56"/>
      <c r="O31" s="170"/>
    </row>
    <row r="32" spans="1:15" s="43" customFormat="1" ht="16.5" thickBot="1">
      <c r="A32" s="170"/>
      <c r="B32" s="196"/>
      <c r="C32" s="170"/>
      <c r="D32" s="55">
        <v>2019</v>
      </c>
      <c r="E32" s="56"/>
      <c r="F32" s="56"/>
      <c r="G32" s="57"/>
      <c r="H32" s="57"/>
      <c r="I32" s="58"/>
      <c r="J32" s="56"/>
      <c r="K32" s="56"/>
      <c r="L32" s="56"/>
      <c r="M32" s="56"/>
      <c r="N32" s="56"/>
      <c r="O32" s="170"/>
    </row>
    <row r="33" spans="1:15" s="43" customFormat="1" ht="16.5" thickBot="1">
      <c r="A33" s="170"/>
      <c r="B33" s="196"/>
      <c r="C33" s="170"/>
      <c r="D33" s="55">
        <v>2020</v>
      </c>
      <c r="E33" s="56">
        <v>474</v>
      </c>
      <c r="F33" s="56">
        <v>118.5</v>
      </c>
      <c r="G33" s="57">
        <v>118.5</v>
      </c>
      <c r="H33" s="57">
        <v>118.5</v>
      </c>
      <c r="I33" s="58"/>
      <c r="J33" s="56"/>
      <c r="K33" s="56">
        <v>355.5</v>
      </c>
      <c r="L33" s="56"/>
      <c r="M33" s="56"/>
      <c r="N33" s="56"/>
      <c r="O33" s="170"/>
    </row>
    <row r="34" spans="1:15" s="43" customFormat="1" ht="15" customHeight="1" thickBot="1">
      <c r="A34" s="169"/>
      <c r="B34" s="197" t="s">
        <v>66</v>
      </c>
      <c r="C34" s="177"/>
      <c r="D34" s="51" t="s">
        <v>65</v>
      </c>
      <c r="E34" s="59">
        <f>SUM(E35:E38)</f>
        <v>185882</v>
      </c>
      <c r="F34" s="59">
        <f>SUM(F35:F38)</f>
        <v>22546</v>
      </c>
      <c r="G34" s="59">
        <f>SUM(G35:G38)</f>
        <v>82357.3</v>
      </c>
      <c r="H34" s="59">
        <f>SUM(H35:H38)</f>
        <v>22546</v>
      </c>
      <c r="I34" s="59"/>
      <c r="J34" s="59"/>
      <c r="K34" s="59">
        <f>SUM(K35:K38)</f>
        <v>103524.7</v>
      </c>
      <c r="L34" s="59"/>
      <c r="M34" s="56"/>
      <c r="N34" s="56"/>
      <c r="O34" s="169"/>
    </row>
    <row r="35" spans="1:15" s="43" customFormat="1" ht="16.5" thickBot="1">
      <c r="A35" s="170"/>
      <c r="B35" s="198"/>
      <c r="C35" s="195"/>
      <c r="D35" s="55">
        <v>2017</v>
      </c>
      <c r="E35" s="56">
        <f t="shared" ref="E35:H38" si="3">E15+E20+E25+E30</f>
        <v>47849</v>
      </c>
      <c r="F35" s="56">
        <f t="shared" si="3"/>
        <v>0</v>
      </c>
      <c r="G35" s="56">
        <f t="shared" si="3"/>
        <v>47849</v>
      </c>
      <c r="H35" s="56">
        <f t="shared" si="3"/>
        <v>0</v>
      </c>
      <c r="I35" s="58"/>
      <c r="J35" s="56"/>
      <c r="K35" s="56">
        <f>K15+K20+K25+K30</f>
        <v>0</v>
      </c>
      <c r="L35" s="56"/>
      <c r="M35" s="56"/>
      <c r="N35" s="56"/>
      <c r="O35" s="170"/>
    </row>
    <row r="36" spans="1:15" s="43" customFormat="1" ht="16.5" thickBot="1">
      <c r="A36" s="170"/>
      <c r="B36" s="198"/>
      <c r="C36" s="195"/>
      <c r="D36" s="55">
        <v>2018</v>
      </c>
      <c r="E36" s="56">
        <f t="shared" si="3"/>
        <v>47849</v>
      </c>
      <c r="F36" s="56">
        <f t="shared" si="3"/>
        <v>0</v>
      </c>
      <c r="G36" s="56">
        <f t="shared" si="3"/>
        <v>11962.3</v>
      </c>
      <c r="H36" s="56">
        <f t="shared" si="3"/>
        <v>0</v>
      </c>
      <c r="I36" s="58"/>
      <c r="J36" s="56"/>
      <c r="K36" s="56">
        <f>K16+K21+K26+K31</f>
        <v>35886.699999999997</v>
      </c>
      <c r="L36" s="56"/>
      <c r="M36" s="56"/>
      <c r="N36" s="56"/>
      <c r="O36" s="170"/>
    </row>
    <row r="37" spans="1:15" s="43" customFormat="1" ht="16.5" thickBot="1">
      <c r="A37" s="170"/>
      <c r="B37" s="198"/>
      <c r="C37" s="195"/>
      <c r="D37" s="55">
        <v>2019</v>
      </c>
      <c r="E37" s="56">
        <f t="shared" si="3"/>
        <v>52324</v>
      </c>
      <c r="F37" s="56">
        <f t="shared" si="3"/>
        <v>13081</v>
      </c>
      <c r="G37" s="56">
        <f t="shared" si="3"/>
        <v>13081</v>
      </c>
      <c r="H37" s="56">
        <f t="shared" si="3"/>
        <v>13081</v>
      </c>
      <c r="I37" s="58"/>
      <c r="J37" s="56"/>
      <c r="K37" s="56">
        <f>K17+K22+K27+K32</f>
        <v>39243</v>
      </c>
      <c r="L37" s="56"/>
      <c r="M37" s="56"/>
      <c r="N37" s="56"/>
      <c r="O37" s="170"/>
    </row>
    <row r="38" spans="1:15" s="43" customFormat="1" ht="16.5" thickBot="1">
      <c r="A38" s="170"/>
      <c r="B38" s="198"/>
      <c r="C38" s="195"/>
      <c r="D38" s="55">
        <v>2020</v>
      </c>
      <c r="E38" s="56">
        <f t="shared" si="3"/>
        <v>37860</v>
      </c>
      <c r="F38" s="56">
        <f t="shared" si="3"/>
        <v>9465</v>
      </c>
      <c r="G38" s="56">
        <f t="shared" si="3"/>
        <v>9465</v>
      </c>
      <c r="H38" s="56">
        <f t="shared" si="3"/>
        <v>9465</v>
      </c>
      <c r="I38" s="58"/>
      <c r="J38" s="56"/>
      <c r="K38" s="56">
        <f>K18+K23+K28+K33</f>
        <v>28395</v>
      </c>
      <c r="L38" s="56"/>
      <c r="M38" s="56"/>
      <c r="N38" s="56"/>
      <c r="O38" s="170"/>
    </row>
    <row r="39" spans="1:15" s="43" customFormat="1" ht="15" customHeight="1" thickBot="1">
      <c r="A39" s="169"/>
      <c r="B39" s="197" t="s">
        <v>67</v>
      </c>
      <c r="C39" s="177"/>
      <c r="D39" s="72" t="s">
        <v>65</v>
      </c>
      <c r="E39" s="73">
        <f t="shared" ref="E39:N39" si="4">SUM(E40:E43)</f>
        <v>185882</v>
      </c>
      <c r="F39" s="73">
        <f t="shared" si="4"/>
        <v>22546</v>
      </c>
      <c r="G39" s="60">
        <f t="shared" si="4"/>
        <v>82357.3</v>
      </c>
      <c r="H39" s="60">
        <f t="shared" si="4"/>
        <v>22546</v>
      </c>
      <c r="I39" s="64">
        <f t="shared" si="4"/>
        <v>0</v>
      </c>
      <c r="J39" s="73">
        <f t="shared" si="4"/>
        <v>0</v>
      </c>
      <c r="K39" s="73">
        <f t="shared" si="4"/>
        <v>103524.7</v>
      </c>
      <c r="L39" s="73">
        <f t="shared" si="4"/>
        <v>0</v>
      </c>
      <c r="M39" s="73">
        <f t="shared" si="4"/>
        <v>0</v>
      </c>
      <c r="N39" s="73">
        <f t="shared" si="4"/>
        <v>0</v>
      </c>
      <c r="O39" s="169"/>
    </row>
    <row r="40" spans="1:15" s="43" customFormat="1" ht="16.5" thickBot="1">
      <c r="A40" s="170"/>
      <c r="B40" s="198"/>
      <c r="C40" s="195"/>
      <c r="D40" s="55">
        <v>2017</v>
      </c>
      <c r="E40" s="56">
        <f t="shared" ref="E40:N40" si="5">E35</f>
        <v>47849</v>
      </c>
      <c r="F40" s="56">
        <f t="shared" si="5"/>
        <v>0</v>
      </c>
      <c r="G40" s="56">
        <f t="shared" si="5"/>
        <v>47849</v>
      </c>
      <c r="H40" s="56">
        <f t="shared" si="5"/>
        <v>0</v>
      </c>
      <c r="I40" s="56">
        <f t="shared" si="5"/>
        <v>0</v>
      </c>
      <c r="J40" s="56">
        <f t="shared" si="5"/>
        <v>0</v>
      </c>
      <c r="K40" s="56">
        <f t="shared" si="5"/>
        <v>0</v>
      </c>
      <c r="L40" s="56">
        <f t="shared" si="5"/>
        <v>0</v>
      </c>
      <c r="M40" s="56">
        <f t="shared" si="5"/>
        <v>0</v>
      </c>
      <c r="N40" s="56">
        <f t="shared" si="5"/>
        <v>0</v>
      </c>
      <c r="O40" s="170"/>
    </row>
    <row r="41" spans="1:15" s="43" customFormat="1" ht="16.5" thickBot="1">
      <c r="A41" s="170"/>
      <c r="B41" s="198"/>
      <c r="C41" s="195"/>
      <c r="D41" s="55">
        <v>2018</v>
      </c>
      <c r="E41" s="56">
        <f t="shared" ref="E41:N41" si="6">E36</f>
        <v>47849</v>
      </c>
      <c r="F41" s="56">
        <f t="shared" si="6"/>
        <v>0</v>
      </c>
      <c r="G41" s="56">
        <f t="shared" si="6"/>
        <v>11962.3</v>
      </c>
      <c r="H41" s="56">
        <f t="shared" si="6"/>
        <v>0</v>
      </c>
      <c r="I41" s="56">
        <f t="shared" si="6"/>
        <v>0</v>
      </c>
      <c r="J41" s="56">
        <f t="shared" si="6"/>
        <v>0</v>
      </c>
      <c r="K41" s="56">
        <f t="shared" si="6"/>
        <v>35886.699999999997</v>
      </c>
      <c r="L41" s="56">
        <f t="shared" si="6"/>
        <v>0</v>
      </c>
      <c r="M41" s="56">
        <f t="shared" si="6"/>
        <v>0</v>
      </c>
      <c r="N41" s="56">
        <f t="shared" si="6"/>
        <v>0</v>
      </c>
      <c r="O41" s="170"/>
    </row>
    <row r="42" spans="1:15" s="43" customFormat="1" ht="16.5" thickBot="1">
      <c r="A42" s="170"/>
      <c r="B42" s="198"/>
      <c r="C42" s="195"/>
      <c r="D42" s="55">
        <v>2019</v>
      </c>
      <c r="E42" s="56">
        <f t="shared" ref="E42:N42" si="7">E37</f>
        <v>52324</v>
      </c>
      <c r="F42" s="56">
        <f t="shared" si="7"/>
        <v>13081</v>
      </c>
      <c r="G42" s="56">
        <f t="shared" si="7"/>
        <v>13081</v>
      </c>
      <c r="H42" s="56">
        <f t="shared" si="7"/>
        <v>13081</v>
      </c>
      <c r="I42" s="56">
        <f t="shared" si="7"/>
        <v>0</v>
      </c>
      <c r="J42" s="56">
        <f t="shared" si="7"/>
        <v>0</v>
      </c>
      <c r="K42" s="56">
        <f t="shared" si="7"/>
        <v>39243</v>
      </c>
      <c r="L42" s="56">
        <f t="shared" si="7"/>
        <v>0</v>
      </c>
      <c r="M42" s="56">
        <f t="shared" si="7"/>
        <v>0</v>
      </c>
      <c r="N42" s="56">
        <f t="shared" si="7"/>
        <v>0</v>
      </c>
      <c r="O42" s="170"/>
    </row>
    <row r="43" spans="1:15" s="43" customFormat="1" ht="16.5" thickBot="1">
      <c r="A43" s="170"/>
      <c r="B43" s="198"/>
      <c r="C43" s="195"/>
      <c r="D43" s="55">
        <v>2020</v>
      </c>
      <c r="E43" s="56">
        <f t="shared" ref="E43:N43" si="8">E38</f>
        <v>37860</v>
      </c>
      <c r="F43" s="56">
        <f t="shared" si="8"/>
        <v>9465</v>
      </c>
      <c r="G43" s="56">
        <f t="shared" si="8"/>
        <v>9465</v>
      </c>
      <c r="H43" s="56">
        <f t="shared" si="8"/>
        <v>9465</v>
      </c>
      <c r="I43" s="56">
        <f t="shared" si="8"/>
        <v>0</v>
      </c>
      <c r="J43" s="56">
        <f t="shared" si="8"/>
        <v>0</v>
      </c>
      <c r="K43" s="56">
        <f t="shared" si="8"/>
        <v>28395</v>
      </c>
      <c r="L43" s="56">
        <f t="shared" si="8"/>
        <v>0</v>
      </c>
      <c r="M43" s="56">
        <f t="shared" si="8"/>
        <v>0</v>
      </c>
      <c r="N43" s="56">
        <f t="shared" si="8"/>
        <v>0</v>
      </c>
      <c r="O43" s="170"/>
    </row>
    <row r="44" spans="1:15" s="43" customFormat="1" ht="15.75">
      <c r="A44" s="61"/>
      <c r="B44" s="62"/>
      <c r="C44" s="62"/>
      <c r="D44" s="61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1"/>
    </row>
    <row r="45" spans="1: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</sheetData>
  <mergeCells count="42">
    <mergeCell ref="O29:O33"/>
    <mergeCell ref="O34:O38"/>
    <mergeCell ref="C34:C38"/>
    <mergeCell ref="A14:A18"/>
    <mergeCell ref="B14:B18"/>
    <mergeCell ref="A19:A23"/>
    <mergeCell ref="B19:B23"/>
    <mergeCell ref="A39:A43"/>
    <mergeCell ref="B39:B43"/>
    <mergeCell ref="A29:A33"/>
    <mergeCell ref="A34:A38"/>
    <mergeCell ref="A24:A28"/>
    <mergeCell ref="B24:B28"/>
    <mergeCell ref="C19:C23"/>
    <mergeCell ref="C24:C28"/>
    <mergeCell ref="B11:O11"/>
    <mergeCell ref="O19:O23"/>
    <mergeCell ref="O24:O28"/>
    <mergeCell ref="C39:C43"/>
    <mergeCell ref="C29:C33"/>
    <mergeCell ref="B29:B33"/>
    <mergeCell ref="O39:O43"/>
    <mergeCell ref="B34:B38"/>
    <mergeCell ref="B12:O12"/>
    <mergeCell ref="B13:O13"/>
    <mergeCell ref="O14:O18"/>
    <mergeCell ref="B6:B9"/>
    <mergeCell ref="G6:N6"/>
    <mergeCell ref="G7:H8"/>
    <mergeCell ref="M7:N8"/>
    <mergeCell ref="C6:C9"/>
    <mergeCell ref="I7:J8"/>
    <mergeCell ref="C14:C18"/>
    <mergeCell ref="E6:F8"/>
    <mergeCell ref="D6:D9"/>
    <mergeCell ref="A6:A9"/>
    <mergeCell ref="K7:L8"/>
    <mergeCell ref="A2:O2"/>
    <mergeCell ref="A3:O3"/>
    <mergeCell ref="A4:O4"/>
    <mergeCell ref="A5:O5"/>
    <mergeCell ref="O6:O9"/>
  </mergeCells>
  <phoneticPr fontId="14" type="noConversion"/>
  <pageMargins left="0.7" right="0.7" top="0.75" bottom="0.75" header="0.3" footer="0.3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2"/>
  <sheetViews>
    <sheetView view="pageBreakPreview" zoomScale="60" zoomScaleNormal="100" workbookViewId="0">
      <selection activeCell="A3" sqref="A3:O3"/>
    </sheetView>
  </sheetViews>
  <sheetFormatPr defaultRowHeight="15"/>
  <cols>
    <col min="2" max="2" width="42.28515625" customWidth="1"/>
  </cols>
  <sheetData>
    <row r="2" spans="1:15" ht="15.75">
      <c r="A2" s="123" t="s">
        <v>68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5" ht="15.75">
      <c r="A3" s="123" t="s">
        <v>175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ht="15.7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.75" thickBot="1">
      <c r="A5" s="199" t="s">
        <v>35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</row>
    <row r="6" spans="1:15" s="14" customFormat="1" ht="25.5" customHeight="1">
      <c r="A6" s="177" t="s">
        <v>42</v>
      </c>
      <c r="B6" s="177" t="s">
        <v>69</v>
      </c>
      <c r="C6" s="177" t="s">
        <v>70</v>
      </c>
      <c r="D6" s="200" t="s">
        <v>71</v>
      </c>
      <c r="E6" s="201"/>
      <c r="F6" s="201"/>
      <c r="G6" s="201"/>
      <c r="H6" s="200" t="s">
        <v>72</v>
      </c>
      <c r="I6" s="201"/>
      <c r="J6" s="201"/>
      <c r="K6" s="204"/>
      <c r="L6" s="201" t="s">
        <v>85</v>
      </c>
      <c r="M6" s="201"/>
      <c r="N6" s="201"/>
      <c r="O6" s="201"/>
    </row>
    <row r="7" spans="1:15" s="14" customFormat="1" ht="5.45" customHeight="1" thickBot="1">
      <c r="A7" s="195"/>
      <c r="B7" s="195"/>
      <c r="C7" s="195"/>
      <c r="D7" s="202"/>
      <c r="E7" s="203"/>
      <c r="F7" s="203"/>
      <c r="G7" s="203"/>
      <c r="H7" s="202"/>
      <c r="I7" s="203"/>
      <c r="J7" s="203"/>
      <c r="K7" s="205"/>
      <c r="L7" s="203"/>
      <c r="M7" s="203"/>
      <c r="N7" s="203"/>
      <c r="O7" s="203"/>
    </row>
    <row r="8" spans="1:15" s="14" customFormat="1" ht="25.5" customHeight="1" thickBot="1">
      <c r="A8" s="178"/>
      <c r="B8" s="178"/>
      <c r="C8" s="178"/>
      <c r="D8" s="13">
        <v>2017</v>
      </c>
      <c r="E8" s="13">
        <v>2018</v>
      </c>
      <c r="F8" s="13">
        <v>2019</v>
      </c>
      <c r="G8" s="13">
        <v>2020</v>
      </c>
      <c r="H8" s="13">
        <v>2017</v>
      </c>
      <c r="I8" s="13">
        <v>2018</v>
      </c>
      <c r="J8" s="13">
        <v>2019</v>
      </c>
      <c r="K8" s="13">
        <v>2020</v>
      </c>
      <c r="L8" s="13">
        <v>2017</v>
      </c>
      <c r="M8" s="13">
        <v>2018</v>
      </c>
      <c r="N8" s="13">
        <v>2019</v>
      </c>
      <c r="O8" s="13">
        <v>2020</v>
      </c>
    </row>
    <row r="9" spans="1:15" s="17" customFormat="1" ht="45" customHeight="1" thickBot="1">
      <c r="A9" s="12">
        <v>1</v>
      </c>
      <c r="B9" s="15" t="s">
        <v>73</v>
      </c>
      <c r="C9" s="13" t="s">
        <v>74</v>
      </c>
      <c r="D9" s="13">
        <v>4</v>
      </c>
      <c r="E9" s="13">
        <v>2</v>
      </c>
      <c r="F9" s="13"/>
      <c r="G9" s="13"/>
      <c r="H9" s="13">
        <v>3973</v>
      </c>
      <c r="I9" s="13">
        <v>7946</v>
      </c>
      <c r="J9" s="13"/>
      <c r="K9" s="13"/>
      <c r="L9" s="13">
        <v>15892</v>
      </c>
      <c r="M9" s="13">
        <v>15892</v>
      </c>
      <c r="N9" s="13"/>
      <c r="O9" s="13"/>
    </row>
    <row r="10" spans="1:15" s="17" customFormat="1" ht="57" customHeight="1" thickBot="1">
      <c r="A10" s="12">
        <v>2</v>
      </c>
      <c r="B10" s="16" t="s">
        <v>143</v>
      </c>
      <c r="C10" s="13" t="s">
        <v>74</v>
      </c>
      <c r="D10" s="13">
        <v>38</v>
      </c>
      <c r="E10" s="18">
        <v>38</v>
      </c>
      <c r="F10" s="18">
        <v>59</v>
      </c>
      <c r="G10" s="18">
        <v>39</v>
      </c>
      <c r="H10" s="18">
        <v>840.97</v>
      </c>
      <c r="I10" s="18">
        <v>735.23699999999997</v>
      </c>
      <c r="J10" s="18">
        <v>873.23800000000006</v>
      </c>
      <c r="K10" s="18">
        <v>958.61599999999999</v>
      </c>
      <c r="L10" s="18">
        <v>31957</v>
      </c>
      <c r="M10" s="18">
        <v>27939</v>
      </c>
      <c r="N10" s="18">
        <v>51521</v>
      </c>
      <c r="O10" s="18">
        <v>37386</v>
      </c>
    </row>
    <row r="11" spans="1:15" s="17" customFormat="1" ht="48" customHeight="1" thickBot="1">
      <c r="A11" s="12">
        <v>3</v>
      </c>
      <c r="B11" s="16" t="s">
        <v>75</v>
      </c>
      <c r="C11" s="13" t="s">
        <v>74</v>
      </c>
      <c r="D11" s="13"/>
      <c r="E11" s="18">
        <v>10</v>
      </c>
      <c r="F11" s="18">
        <v>2</v>
      </c>
      <c r="G11" s="18"/>
      <c r="H11" s="18"/>
      <c r="I11" s="18">
        <v>401.8</v>
      </c>
      <c r="J11" s="18">
        <v>401.5</v>
      </c>
      <c r="K11" s="18"/>
      <c r="L11" s="18"/>
      <c r="M11" s="18">
        <v>4018</v>
      </c>
      <c r="N11" s="18">
        <v>803</v>
      </c>
      <c r="O11" s="18"/>
    </row>
    <row r="12" spans="1:15" s="17" customFormat="1" ht="60.6" customHeight="1" thickBot="1">
      <c r="A12" s="12">
        <v>4</v>
      </c>
      <c r="B12" s="16" t="s">
        <v>76</v>
      </c>
      <c r="C12" s="13" t="s">
        <v>74</v>
      </c>
      <c r="D12" s="13"/>
      <c r="E12" s="18"/>
      <c r="F12" s="18"/>
      <c r="G12" s="18">
        <v>3</v>
      </c>
      <c r="H12" s="18"/>
      <c r="I12" s="18"/>
      <c r="J12" s="18"/>
      <c r="K12" s="18">
        <v>158</v>
      </c>
      <c r="L12" s="18"/>
      <c r="M12" s="18"/>
      <c r="N12" s="18"/>
      <c r="O12" s="18">
        <v>474</v>
      </c>
    </row>
  </sheetData>
  <mergeCells count="9">
    <mergeCell ref="A2:O2"/>
    <mergeCell ref="A3:O3"/>
    <mergeCell ref="A5:O5"/>
    <mergeCell ref="A6:A8"/>
    <mergeCell ref="B6:B8"/>
    <mergeCell ref="C6:C8"/>
    <mergeCell ref="D6:G7"/>
    <mergeCell ref="H6:K7"/>
    <mergeCell ref="L6:O7"/>
  </mergeCells>
  <phoneticPr fontId="14" type="noConversion"/>
  <pageMargins left="0.7" right="0.7" top="0.75" bottom="0.75" header="0.3" footer="0.3"/>
  <pageSetup paperSize="9" scale="39" orientation="landscape" r:id="rId1"/>
  <colBreaks count="1" manualBreakCount="1">
    <brk id="15" min="1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Паспорт подпрограммы</vt:lpstr>
      <vt:lpstr>Текстовая часть</vt:lpstr>
      <vt:lpstr>Показатели, цели, задачи</vt:lpstr>
      <vt:lpstr>Перечень мероприятий</vt:lpstr>
      <vt:lpstr>Экономический расчёт расходов</vt:lpstr>
      <vt:lpstr>'Паспорт подпрограммы'!Область_печати</vt:lpstr>
      <vt:lpstr>'Перечень мероприятий'!Область_печати</vt:lpstr>
      <vt:lpstr>'Показатели, цели, задачи'!Область_печати</vt:lpstr>
      <vt:lpstr>'Экономический расчёт расходов'!Область_печати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2019-01-18T03:21:00Z</dcterms:modified>
</cp:coreProperties>
</file>