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'Лист3'!$A$1:$Q$27</definedName>
  </definedNames>
  <calcPr fullCalcOnLoad="1"/>
</workbook>
</file>

<file path=xl/sharedStrings.xml><?xml version="1.0" encoding="utf-8"?>
<sst xmlns="http://schemas.openxmlformats.org/spreadsheetml/2006/main" count="101" uniqueCount="55">
  <si>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</si>
  <si>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</si>
  <si>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</si>
  <si>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</si>
  <si>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</si>
  <si>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</si>
  <si>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</si>
  <si>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</si>
  <si>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</si>
  <si>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</si>
  <si>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</si>
  <si>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</si>
  <si>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</si>
  <si>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</si>
  <si>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</si>
  <si>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</si>
  <si>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</si>
  <si>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</si>
  <si>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</si>
  <si>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Берегоукрепление вдоль улицы                         Б. Хмельницкого в г. Томске (пос. Степановка)</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</si>
  <si>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</si>
  <si>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</si>
  <si>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</si>
  <si>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</si>
  <si>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</si>
  <si>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</si>
  <si>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</si>
  <si>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</si>
  <si>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</si>
  <si>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СМР</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</si>
  <si>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</si>
  <si>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</si>
  <si>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</si>
  <si>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</si>
  <si>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</si>
  <si>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</si>
  <si>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</si>
  <si>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</si>
  <si>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</si>
  <si>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</si>
  <si>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</si>
  <si>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</si>
  <si>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1506 м.</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</si>
  <si>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</si>
  <si>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</si>
  <si>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</si>
  <si>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</si>
  <si>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</si>
  <si>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</si>
  <si>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</si>
  <si>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</si>
  <si>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строительно-монтажные работы</t>
  </si>
  <si>
    <t>Строительство защитного сооружения вдоль ул. Лермонтова на реке Ушайка в г. Томске</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</si>
  <si>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2015-2020 годы» 
</t>
  </si>
  <si>
    <t xml:space="preserve">к подпрограмме "Инженерная защита территорий на 2015-2020 годы"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</si>
</sst>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23">
    <font>
      <sz val="10"/>
      <name val="Arial"/>
      <family val="0"/>
    </font>
    <font>
      <sz val="11"/>
      <name val="Times New Roman"/>
      <family val="1"/>
    </font>
    <font>
      <b/>
      <sz val="11"/>
      <name val="Times New Roman"/>
      <family val="1"/>
    </font>
    <font>
      <sz val="11"/>
      <name val="Arial"/>
      <family val="2"/>
    </font>
    <font>
      <b/>
      <sz val="11"/>
      <color indexed="10"/>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style="medium"/>
      <bottom>
        <color indexed="63"/>
      </bottom>
    </border>
    <border>
      <left style="thin"/>
      <right style="thin"/>
      <top>
        <color indexed="63"/>
      </top>
      <bottom style="medium"/>
    </border>
    <border>
      <left>
        <color indexed="63"/>
      </left>
      <right>
        <color indexed="63"/>
      </right>
      <top style="medium"/>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medium"/>
      <top>
        <color indexed="63"/>
      </top>
      <bottom>
        <color indexed="63"/>
      </bottom>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2" fillId="4" borderId="0" applyNumberFormat="0" applyBorder="0" applyAlignment="0" applyProtection="0"/>
  </cellStyleXfs>
  <cellXfs count="132">
    <xf numFmtId="0" fontId="0" fillId="0" borderId="0" xfId="0" applyAlignment="1">
      <alignment/>
    </xf>
    <xf numFmtId="4" fontId="1" fillId="0" borderId="0" xfId="0" applyNumberFormat="1" applyFont="1" applyFill="1" applyAlignment="1">
      <alignment/>
    </xf>
    <xf numFmtId="4" fontId="3"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5"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xf numFmtId="193" fontId="2" fillId="0" borderId="36" xfId="0" applyNumberFormat="1" applyFont="1" applyFill="1" applyBorder="1" applyAlignment="1">
      <alignment horizontal="center" vertical="center" wrapText="1"/>
    </xf>
    <xf numFmtId="193" fontId="2"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24" borderId="19" xfId="0" applyNumberFormat="1" applyFont="1" applyFill="1" applyBorder="1" applyAlignment="1">
      <alignment horizontal="center" vertical="center" wrapText="1"/>
    </xf>
    <xf numFmtId="0" fontId="1" fillId="0" borderId="39" xfId="0" applyFont="1" applyFill="1" applyBorder="1" applyAlignment="1">
      <alignment vertical="center" wrapText="1"/>
    </xf>
    <xf numFmtId="193" fontId="1" fillId="0" borderId="40"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24" borderId="31" xfId="0" applyFont="1" applyFill="1" applyBorder="1" applyAlignment="1">
      <alignment vertical="center" wrapText="1"/>
    </xf>
    <xf numFmtId="193" fontId="1" fillId="0" borderId="39" xfId="0" applyNumberFormat="1" applyFont="1" applyFill="1" applyBorder="1" applyAlignment="1">
      <alignment horizontal="center" vertical="center" wrapText="1"/>
    </xf>
    <xf numFmtId="193" fontId="2"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46" xfId="0" applyFont="1" applyFill="1" applyBorder="1" applyAlignment="1">
      <alignment vertical="center" wrapText="1"/>
    </xf>
    <xf numFmtId="193" fontId="1" fillId="0" borderId="47" xfId="0" applyNumberFormat="1" applyFont="1" applyFill="1" applyBorder="1" applyAlignment="1">
      <alignment horizontal="center" vertical="center" wrapText="1"/>
    </xf>
    <xf numFmtId="0" fontId="1" fillId="0" borderId="48" xfId="0" applyFont="1" applyFill="1" applyBorder="1" applyAlignment="1">
      <alignment vertical="center" wrapText="1"/>
    </xf>
    <xf numFmtId="193" fontId="1" fillId="0" borderId="49"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0" fontId="1" fillId="0" borderId="11" xfId="0" applyFont="1" applyFill="1" applyBorder="1" applyAlignment="1">
      <alignment vertical="center" wrapText="1"/>
    </xf>
    <xf numFmtId="193" fontId="1" fillId="0" borderId="52"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4" fillId="0" borderId="35" xfId="0" applyNumberFormat="1" applyFont="1" applyFill="1" applyBorder="1" applyAlignment="1">
      <alignment horizontal="center" vertical="center" wrapText="1"/>
    </xf>
    <xf numFmtId="0" fontId="5" fillId="0" borderId="39" xfId="0" applyFont="1" applyFill="1" applyBorder="1" applyAlignment="1">
      <alignment vertical="center" wrapText="1"/>
    </xf>
    <xf numFmtId="193" fontId="5" fillId="0" borderId="40" xfId="0" applyNumberFormat="1" applyFont="1" applyFill="1" applyBorder="1" applyAlignment="1">
      <alignment horizontal="center" vertical="center" wrapText="1"/>
    </xf>
    <xf numFmtId="193" fontId="5" fillId="0" borderId="23" xfId="0" applyNumberFormat="1" applyFont="1" applyFill="1" applyBorder="1" applyAlignment="1">
      <alignment horizontal="center" vertical="center" wrapText="1"/>
    </xf>
    <xf numFmtId="193" fontId="5" fillId="24" borderId="39" xfId="0" applyNumberFormat="1" applyFont="1" applyFill="1" applyBorder="1" applyAlignment="1">
      <alignment horizontal="center" vertical="center" wrapText="1"/>
    </xf>
    <xf numFmtId="193" fontId="5" fillId="0" borderId="28" xfId="0" applyNumberFormat="1" applyFont="1" applyFill="1" applyBorder="1" applyAlignment="1">
      <alignment horizontal="center" vertical="center" wrapText="1"/>
    </xf>
    <xf numFmtId="193" fontId="5" fillId="0" borderId="24" xfId="0" applyNumberFormat="1" applyFont="1" applyFill="1" applyBorder="1" applyAlignment="1">
      <alignment horizontal="center" vertical="center" wrapText="1"/>
    </xf>
    <xf numFmtId="0" fontId="5" fillId="0" borderId="46" xfId="0" applyFont="1" applyFill="1" applyBorder="1" applyAlignment="1">
      <alignment vertical="center" wrapText="1"/>
    </xf>
    <xf numFmtId="193" fontId="5" fillId="0" borderId="54" xfId="0" applyNumberFormat="1" applyFont="1" applyFill="1" applyBorder="1" applyAlignment="1">
      <alignment horizontal="center" vertical="center" wrapText="1"/>
    </xf>
    <xf numFmtId="193" fontId="5" fillId="0" borderId="26" xfId="0" applyNumberFormat="1" applyFont="1" applyFill="1" applyBorder="1" applyAlignment="1">
      <alignment horizontal="center" vertical="center" wrapText="1"/>
    </xf>
    <xf numFmtId="193" fontId="5" fillId="24" borderId="25" xfId="0" applyNumberFormat="1" applyFont="1" applyFill="1" applyBorder="1" applyAlignment="1">
      <alignment horizontal="center" vertical="center" wrapText="1"/>
    </xf>
    <xf numFmtId="193" fontId="5" fillId="0" borderId="29" xfId="0" applyNumberFormat="1" applyFont="1" applyFill="1" applyBorder="1" applyAlignment="1">
      <alignment horizontal="center" vertical="center" wrapText="1"/>
    </xf>
    <xf numFmtId="193" fontId="5" fillId="0" borderId="27" xfId="0" applyNumberFormat="1" applyFont="1" applyFill="1" applyBorder="1" applyAlignment="1">
      <alignment horizontal="center" vertical="center" wrapText="1"/>
    </xf>
    <xf numFmtId="193" fontId="5" fillId="0" borderId="37"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46" xfId="0" applyFont="1" applyFill="1" applyBorder="1" applyAlignment="1">
      <alignment horizontal="center" vertical="center" wrapText="1"/>
    </xf>
    <xf numFmtId="193" fontId="5" fillId="0" borderId="21"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46" xfId="0" applyFont="1" applyFill="1" applyBorder="1" applyAlignment="1">
      <alignment horizontal="left" vertical="center" wrapText="1"/>
    </xf>
    <xf numFmtId="4" fontId="1" fillId="0" borderId="20"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4" fontId="1" fillId="0" borderId="46" xfId="0" applyNumberFormat="1"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58"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zoomScale="80" zoomScaleNormal="80" zoomScalePageLayoutView="0" workbookViewId="0" topLeftCell="A1">
      <pane xSplit="3" ySplit="11" topLeftCell="J12" activePane="bottomRight" state="frozen"/>
      <selection pane="topLeft" activeCell="A1" sqref="A1"/>
      <selection pane="topRight" activeCell="D1" sqref="D1"/>
      <selection pane="bottomLeft" activeCell="A12" sqref="A12"/>
      <selection pane="bottomRight" activeCell="I16" sqref="I16"/>
    </sheetView>
  </sheetViews>
  <sheetFormatPr defaultColWidth="9.140625" defaultRowHeight="12.75"/>
  <cols>
    <col min="1" max="1" width="4.57421875" style="6" customWidth="1"/>
    <col min="2" max="2" width="39.8515625" style="6" customWidth="1"/>
    <col min="3" max="3" width="39.140625" style="6" customWidth="1"/>
    <col min="4" max="4" width="16.28125" style="6" customWidth="1"/>
    <col min="5" max="5" width="16.00390625" style="6" customWidth="1"/>
    <col min="6" max="6" width="18.7109375" style="6" customWidth="1"/>
    <col min="7" max="7" width="16.57421875" style="6" customWidth="1"/>
    <col min="8" max="8" width="20.00390625" style="6" customWidth="1"/>
    <col min="9" max="9" width="56.28125" style="2" customWidth="1"/>
    <col min="10" max="10" width="14.8515625" style="2" customWidth="1"/>
    <col min="11" max="11" width="12.8515625" style="2" customWidth="1"/>
    <col min="12" max="12" width="13.57421875" style="2" customWidth="1"/>
    <col min="13" max="13" width="14.8515625" style="2" customWidth="1"/>
    <col min="14" max="14" width="13.421875" style="6" customWidth="1"/>
    <col min="15" max="16" width="14.140625" style="6" customWidth="1"/>
    <col min="17" max="17" width="14.8515625" style="6" customWidth="1"/>
    <col min="18" max="16384" width="9.140625" style="6" customWidth="1"/>
  </cols>
  <sheetData>
    <row r="1" spans="1:17" ht="21" customHeight="1">
      <c r="A1" s="124" t="s">
        <v>23</v>
      </c>
      <c r="B1" s="124"/>
      <c r="C1" s="124"/>
      <c r="D1" s="124"/>
      <c r="E1" s="124"/>
      <c r="F1" s="124"/>
      <c r="G1" s="124"/>
      <c r="H1" s="124"/>
      <c r="I1" s="124"/>
      <c r="J1" s="124"/>
      <c r="K1" s="124"/>
      <c r="L1" s="124"/>
      <c r="M1" s="124"/>
      <c r="N1" s="124"/>
      <c r="O1" s="124"/>
      <c r="P1" s="124"/>
      <c r="Q1" s="124"/>
    </row>
    <row r="2" spans="1:17" ht="16.5" customHeight="1">
      <c r="A2" s="124" t="s">
        <v>54</v>
      </c>
      <c r="B2" s="124"/>
      <c r="C2" s="124"/>
      <c r="D2" s="124"/>
      <c r="E2" s="124"/>
      <c r="F2" s="124"/>
      <c r="G2" s="124"/>
      <c r="H2" s="124"/>
      <c r="I2" s="124"/>
      <c r="J2" s="124"/>
      <c r="K2" s="124"/>
      <c r="L2" s="124"/>
      <c r="M2" s="124"/>
      <c r="N2" s="124"/>
      <c r="O2" s="124"/>
      <c r="P2" s="124"/>
      <c r="Q2" s="124"/>
    </row>
    <row r="3" spans="1:17" ht="14.25" customHeight="1">
      <c r="A3" s="124"/>
      <c r="B3" s="124"/>
      <c r="C3" s="124"/>
      <c r="D3" s="124"/>
      <c r="E3" s="124"/>
      <c r="F3" s="124"/>
      <c r="G3" s="124"/>
      <c r="H3" s="124"/>
      <c r="I3" s="124"/>
      <c r="J3" s="124"/>
      <c r="K3" s="124"/>
      <c r="L3" s="124"/>
      <c r="M3" s="124"/>
      <c r="N3" s="124"/>
      <c r="O3" s="124"/>
      <c r="P3" s="124"/>
      <c r="Q3" s="124"/>
    </row>
    <row r="4" spans="1:17" ht="15">
      <c r="A4" s="124"/>
      <c r="B4" s="124"/>
      <c r="C4" s="124"/>
      <c r="D4" s="124"/>
      <c r="E4" s="124"/>
      <c r="F4" s="124"/>
      <c r="G4" s="124"/>
      <c r="H4" s="124"/>
      <c r="I4" s="124"/>
      <c r="J4" s="124"/>
      <c r="K4" s="124"/>
      <c r="L4" s="124"/>
      <c r="M4" s="124"/>
      <c r="N4" s="124"/>
      <c r="O4" s="124"/>
      <c r="P4" s="124"/>
      <c r="Q4" s="124"/>
    </row>
    <row r="5" spans="1:17" ht="38.25" customHeight="1">
      <c r="A5" s="87" t="s">
        <v>53</v>
      </c>
      <c r="B5" s="87"/>
      <c r="C5" s="87"/>
      <c r="D5" s="87"/>
      <c r="E5" s="87"/>
      <c r="F5" s="87"/>
      <c r="G5" s="87"/>
      <c r="H5" s="87"/>
      <c r="I5" s="87"/>
      <c r="J5" s="87"/>
      <c r="K5" s="87"/>
      <c r="L5" s="87"/>
      <c r="M5" s="87"/>
      <c r="N5" s="87"/>
      <c r="O5" s="87"/>
      <c r="P5" s="87"/>
      <c r="Q5" s="87"/>
    </row>
    <row r="6" spans="1:17" ht="15.75" thickBot="1">
      <c r="A6" s="124"/>
      <c r="B6" s="124"/>
      <c r="C6" s="124"/>
      <c r="D6" s="124"/>
      <c r="E6" s="124"/>
      <c r="F6" s="124"/>
      <c r="G6" s="124"/>
      <c r="H6" s="124"/>
      <c r="I6" s="124"/>
      <c r="J6" s="124"/>
      <c r="K6" s="124"/>
      <c r="L6" s="124"/>
      <c r="M6" s="124"/>
      <c r="N6" s="124"/>
      <c r="O6" s="124"/>
      <c r="P6" s="124"/>
      <c r="Q6" s="124"/>
    </row>
    <row r="7" spans="1:17" ht="57.75" customHeight="1">
      <c r="A7" s="127" t="s">
        <v>0</v>
      </c>
      <c r="B7" s="125" t="s">
        <v>1</v>
      </c>
      <c r="C7" s="125" t="s">
        <v>2</v>
      </c>
      <c r="D7" s="125" t="s">
        <v>3</v>
      </c>
      <c r="E7" s="125" t="s">
        <v>4</v>
      </c>
      <c r="F7" s="125" t="s">
        <v>9</v>
      </c>
      <c r="G7" s="125" t="s">
        <v>5</v>
      </c>
      <c r="H7" s="128" t="s">
        <v>8</v>
      </c>
      <c r="I7" s="88" t="s">
        <v>43</v>
      </c>
      <c r="J7" s="127" t="s">
        <v>21</v>
      </c>
      <c r="K7" s="125"/>
      <c r="L7" s="128"/>
      <c r="M7" s="129"/>
      <c r="N7" s="127" t="s">
        <v>7</v>
      </c>
      <c r="O7" s="125"/>
      <c r="P7" s="128"/>
      <c r="Q7" s="129"/>
    </row>
    <row r="8" spans="1:17" ht="17.25" customHeight="1">
      <c r="A8" s="90"/>
      <c r="B8" s="126"/>
      <c r="C8" s="126"/>
      <c r="D8" s="126"/>
      <c r="E8" s="126"/>
      <c r="F8" s="126"/>
      <c r="G8" s="126"/>
      <c r="H8" s="91"/>
      <c r="I8" s="130"/>
      <c r="J8" s="90"/>
      <c r="K8" s="126"/>
      <c r="L8" s="91"/>
      <c r="M8" s="92"/>
      <c r="N8" s="90"/>
      <c r="O8" s="126"/>
      <c r="P8" s="91"/>
      <c r="Q8" s="92"/>
    </row>
    <row r="9" spans="1:17" ht="16.5" customHeight="1">
      <c r="A9" s="90"/>
      <c r="B9" s="126"/>
      <c r="C9" s="126"/>
      <c r="D9" s="126"/>
      <c r="E9" s="126"/>
      <c r="F9" s="126"/>
      <c r="G9" s="126"/>
      <c r="H9" s="91"/>
      <c r="I9" s="130"/>
      <c r="J9" s="90"/>
      <c r="K9" s="126"/>
      <c r="L9" s="91"/>
      <c r="M9" s="92"/>
      <c r="N9" s="90"/>
      <c r="O9" s="126"/>
      <c r="P9" s="91"/>
      <c r="Q9" s="92"/>
    </row>
    <row r="10" spans="1:17" ht="56.25" customHeight="1">
      <c r="A10" s="90"/>
      <c r="B10" s="126"/>
      <c r="C10" s="126"/>
      <c r="D10" s="126"/>
      <c r="E10" s="126"/>
      <c r="F10" s="126"/>
      <c r="G10" s="126"/>
      <c r="H10" s="91"/>
      <c r="I10" s="131"/>
      <c r="J10" s="3" t="s">
        <v>11</v>
      </c>
      <c r="K10" s="4" t="s">
        <v>12</v>
      </c>
      <c r="L10" s="7" t="s">
        <v>18</v>
      </c>
      <c r="M10" s="5" t="s">
        <v>30</v>
      </c>
      <c r="N10" s="3" t="s">
        <v>11</v>
      </c>
      <c r="O10" s="4" t="s">
        <v>12</v>
      </c>
      <c r="P10" s="7" t="s">
        <v>18</v>
      </c>
      <c r="Q10" s="5" t="s">
        <v>30</v>
      </c>
    </row>
    <row r="11" spans="1:17" ht="18.75" customHeight="1" thickBot="1">
      <c r="A11" s="8">
        <v>1</v>
      </c>
      <c r="B11" s="9">
        <v>2</v>
      </c>
      <c r="C11" s="9">
        <v>3</v>
      </c>
      <c r="D11" s="9">
        <v>4</v>
      </c>
      <c r="E11" s="9">
        <v>5</v>
      </c>
      <c r="F11" s="9">
        <v>6</v>
      </c>
      <c r="G11" s="9">
        <v>7</v>
      </c>
      <c r="H11" s="10">
        <v>8</v>
      </c>
      <c r="I11" s="11" t="s">
        <v>14</v>
      </c>
      <c r="J11" s="12" t="s">
        <v>15</v>
      </c>
      <c r="K11" s="13" t="s">
        <v>17</v>
      </c>
      <c r="L11" s="14" t="s">
        <v>16</v>
      </c>
      <c r="M11" s="15" t="s">
        <v>31</v>
      </c>
      <c r="N11" s="8">
        <v>14</v>
      </c>
      <c r="O11" s="9">
        <v>15</v>
      </c>
      <c r="P11" s="10">
        <v>16</v>
      </c>
      <c r="Q11" s="16">
        <v>17</v>
      </c>
    </row>
    <row r="12" spans="1:17" ht="27.75" customHeight="1">
      <c r="A12" s="115">
        <v>1</v>
      </c>
      <c r="B12" s="93" t="s">
        <v>19</v>
      </c>
      <c r="C12" s="73" t="s">
        <v>51</v>
      </c>
      <c r="D12" s="95" t="s">
        <v>10</v>
      </c>
      <c r="E12" s="95" t="s">
        <v>10</v>
      </c>
      <c r="F12" s="95" t="s">
        <v>33</v>
      </c>
      <c r="G12" s="95" t="s">
        <v>34</v>
      </c>
      <c r="H12" s="97">
        <v>72033</v>
      </c>
      <c r="I12" s="74">
        <f aca="true" t="shared" si="0" ref="I12:I24">J12+K12+L12+M12</f>
        <v>0</v>
      </c>
      <c r="J12" s="75">
        <v>0</v>
      </c>
      <c r="K12" s="76">
        <f>1636-1636</f>
        <v>0</v>
      </c>
      <c r="L12" s="77">
        <f>2014.8-955.7-1059.1</f>
        <v>0</v>
      </c>
      <c r="M12" s="78">
        <v>0</v>
      </c>
      <c r="N12" s="75">
        <v>0</v>
      </c>
      <c r="O12" s="76">
        <f>1636-1636</f>
        <v>0</v>
      </c>
      <c r="P12" s="77">
        <f>2014.8-955.7-1059.1</f>
        <v>0</v>
      </c>
      <c r="Q12" s="78">
        <v>0</v>
      </c>
    </row>
    <row r="13" spans="1:17" ht="36" customHeight="1" thickBot="1">
      <c r="A13" s="117"/>
      <c r="B13" s="94"/>
      <c r="C13" s="79" t="s">
        <v>32</v>
      </c>
      <c r="D13" s="96"/>
      <c r="E13" s="96"/>
      <c r="F13" s="96"/>
      <c r="G13" s="96"/>
      <c r="H13" s="85"/>
      <c r="I13" s="80">
        <f t="shared" si="0"/>
        <v>0</v>
      </c>
      <c r="J13" s="81">
        <v>0</v>
      </c>
      <c r="K13" s="82">
        <f>313-313</f>
        <v>0</v>
      </c>
      <c r="L13" s="83">
        <f>280.3-59.6-220.7</f>
        <v>0</v>
      </c>
      <c r="M13" s="84">
        <v>0</v>
      </c>
      <c r="N13" s="81">
        <v>0</v>
      </c>
      <c r="O13" s="82">
        <f>313-313</f>
        <v>0</v>
      </c>
      <c r="P13" s="83">
        <f>280.3-59.6-220.7</f>
        <v>0</v>
      </c>
      <c r="Q13" s="84">
        <v>0</v>
      </c>
    </row>
    <row r="14" spans="1:17" ht="90.75" customHeight="1" thickBot="1">
      <c r="A14" s="55">
        <v>2</v>
      </c>
      <c r="B14" s="50" t="s">
        <v>35</v>
      </c>
      <c r="C14" s="17" t="s">
        <v>36</v>
      </c>
      <c r="D14" s="48" t="s">
        <v>10</v>
      </c>
      <c r="E14" s="18" t="s">
        <v>10</v>
      </c>
      <c r="F14" s="27" t="s">
        <v>13</v>
      </c>
      <c r="G14" s="19" t="s">
        <v>26</v>
      </c>
      <c r="H14" s="48" t="s">
        <v>13</v>
      </c>
      <c r="I14" s="21">
        <f t="shared" si="0"/>
        <v>5046.1</v>
      </c>
      <c r="J14" s="44">
        <v>818.7</v>
      </c>
      <c r="K14" s="45">
        <f>4355.3-127.9</f>
        <v>4227.400000000001</v>
      </c>
      <c r="L14" s="49">
        <v>0</v>
      </c>
      <c r="M14" s="20">
        <v>0</v>
      </c>
      <c r="N14" s="44">
        <v>0</v>
      </c>
      <c r="O14" s="45">
        <v>0</v>
      </c>
      <c r="P14" s="49">
        <v>0</v>
      </c>
      <c r="Q14" s="20">
        <v>0</v>
      </c>
    </row>
    <row r="15" spans="1:17" ht="43.5" customHeight="1">
      <c r="A15" s="115">
        <v>3</v>
      </c>
      <c r="B15" s="118" t="s">
        <v>28</v>
      </c>
      <c r="C15" s="46" t="s">
        <v>44</v>
      </c>
      <c r="D15" s="98" t="s">
        <v>10</v>
      </c>
      <c r="E15" s="98" t="s">
        <v>10</v>
      </c>
      <c r="F15" s="121" t="s">
        <v>42</v>
      </c>
      <c r="G15" s="98" t="s">
        <v>34</v>
      </c>
      <c r="H15" s="107">
        <f>(557670698.26+251797192+739410+95398+70643060.56+208542+227405.63+99999+98334.35+99970.88+154919742.84+456958)/1000</f>
        <v>1037056.71152</v>
      </c>
      <c r="I15" s="47">
        <f t="shared" si="0"/>
        <v>814.8</v>
      </c>
      <c r="J15" s="22">
        <v>814.8</v>
      </c>
      <c r="K15" s="52">
        <v>0</v>
      </c>
      <c r="L15" s="28">
        <v>0</v>
      </c>
      <c r="M15" s="23">
        <v>0</v>
      </c>
      <c r="N15" s="22">
        <v>814.8</v>
      </c>
      <c r="O15" s="52">
        <v>0</v>
      </c>
      <c r="P15" s="28">
        <v>0</v>
      </c>
      <c r="Q15" s="23">
        <v>0</v>
      </c>
    </row>
    <row r="16" spans="1:17" ht="36" customHeight="1" thickBot="1">
      <c r="A16" s="117"/>
      <c r="B16" s="120"/>
      <c r="C16" s="24" t="s">
        <v>29</v>
      </c>
      <c r="D16" s="100"/>
      <c r="E16" s="100"/>
      <c r="F16" s="123"/>
      <c r="G16" s="100"/>
      <c r="H16" s="109"/>
      <c r="I16" s="54">
        <f t="shared" si="0"/>
        <v>154919.7</v>
      </c>
      <c r="J16" s="25">
        <v>154919.7</v>
      </c>
      <c r="K16" s="29">
        <v>0</v>
      </c>
      <c r="L16" s="30">
        <v>0</v>
      </c>
      <c r="M16" s="26">
        <v>0</v>
      </c>
      <c r="N16" s="25">
        <v>154919.7</v>
      </c>
      <c r="O16" s="29">
        <v>0</v>
      </c>
      <c r="P16" s="30">
        <v>0</v>
      </c>
      <c r="Q16" s="26">
        <v>0</v>
      </c>
    </row>
    <row r="17" spans="1:17" ht="54.75" customHeight="1" thickBot="1">
      <c r="A17" s="31">
        <v>4</v>
      </c>
      <c r="B17" s="32" t="s">
        <v>20</v>
      </c>
      <c r="C17" s="33" t="s">
        <v>38</v>
      </c>
      <c r="D17" s="34" t="s">
        <v>10</v>
      </c>
      <c r="E17" s="34" t="s">
        <v>10</v>
      </c>
      <c r="F17" s="35" t="s">
        <v>13</v>
      </c>
      <c r="G17" s="34" t="s">
        <v>26</v>
      </c>
      <c r="H17" s="36" t="s">
        <v>13</v>
      </c>
      <c r="I17" s="21">
        <f t="shared" si="0"/>
        <v>456.79999999999995</v>
      </c>
      <c r="J17" s="37">
        <v>320.4</v>
      </c>
      <c r="K17" s="38">
        <v>136.4</v>
      </c>
      <c r="L17" s="36">
        <v>0</v>
      </c>
      <c r="M17" s="39">
        <v>0</v>
      </c>
      <c r="N17" s="37">
        <v>0</v>
      </c>
      <c r="O17" s="38">
        <v>0</v>
      </c>
      <c r="P17" s="36">
        <v>0</v>
      </c>
      <c r="Q17" s="39">
        <v>0</v>
      </c>
    </row>
    <row r="18" spans="1:17" ht="90.75" customHeight="1" thickBot="1">
      <c r="A18" s="31">
        <v>5</v>
      </c>
      <c r="B18" s="32" t="s">
        <v>37</v>
      </c>
      <c r="C18" s="33" t="s">
        <v>39</v>
      </c>
      <c r="D18" s="34" t="s">
        <v>10</v>
      </c>
      <c r="E18" s="34" t="s">
        <v>10</v>
      </c>
      <c r="F18" s="35" t="s">
        <v>26</v>
      </c>
      <c r="G18" s="34" t="s">
        <v>26</v>
      </c>
      <c r="H18" s="36" t="s">
        <v>13</v>
      </c>
      <c r="I18" s="21">
        <f t="shared" si="0"/>
        <v>2</v>
      </c>
      <c r="J18" s="40">
        <v>1</v>
      </c>
      <c r="K18" s="38">
        <v>1</v>
      </c>
      <c r="L18" s="36">
        <v>0</v>
      </c>
      <c r="M18" s="39">
        <v>0</v>
      </c>
      <c r="N18" s="40">
        <v>0</v>
      </c>
      <c r="O18" s="38">
        <v>0</v>
      </c>
      <c r="P18" s="36">
        <v>0</v>
      </c>
      <c r="Q18" s="39">
        <v>0</v>
      </c>
    </row>
    <row r="19" spans="1:17" ht="160.5" customHeight="1" thickBot="1">
      <c r="A19" s="31">
        <v>6</v>
      </c>
      <c r="B19" s="32" t="s">
        <v>24</v>
      </c>
      <c r="C19" s="33" t="s">
        <v>22</v>
      </c>
      <c r="D19" s="34" t="s">
        <v>10</v>
      </c>
      <c r="E19" s="34" t="s">
        <v>10</v>
      </c>
      <c r="F19" s="35" t="s">
        <v>13</v>
      </c>
      <c r="G19" s="34" t="s">
        <v>26</v>
      </c>
      <c r="H19" s="36" t="s">
        <v>40</v>
      </c>
      <c r="I19" s="21">
        <f t="shared" si="0"/>
        <v>27741.1</v>
      </c>
      <c r="J19" s="37">
        <f>27741.1</f>
        <v>27741.1</v>
      </c>
      <c r="K19" s="38">
        <v>0</v>
      </c>
      <c r="L19" s="36">
        <v>0</v>
      </c>
      <c r="M19" s="39">
        <v>0</v>
      </c>
      <c r="N19" s="37">
        <v>0</v>
      </c>
      <c r="O19" s="38">
        <v>0</v>
      </c>
      <c r="P19" s="36">
        <v>0</v>
      </c>
      <c r="Q19" s="39">
        <v>0</v>
      </c>
    </row>
    <row r="20" spans="1:17" ht="36.75" customHeight="1">
      <c r="A20" s="115">
        <v>7</v>
      </c>
      <c r="B20" s="118" t="s">
        <v>27</v>
      </c>
      <c r="C20" s="46" t="s">
        <v>49</v>
      </c>
      <c r="D20" s="98" t="s">
        <v>10</v>
      </c>
      <c r="E20" s="98" t="s">
        <v>10</v>
      </c>
      <c r="F20" s="121" t="s">
        <v>13</v>
      </c>
      <c r="G20" s="98" t="s">
        <v>26</v>
      </c>
      <c r="H20" s="107" t="s">
        <v>13</v>
      </c>
      <c r="I20" s="110">
        <f>J20+K20+L20+M20</f>
        <v>67206.9</v>
      </c>
      <c r="J20" s="101">
        <v>15061.8</v>
      </c>
      <c r="K20" s="104">
        <v>29659.2</v>
      </c>
      <c r="L20" s="104">
        <f>0.5+22485.4</f>
        <v>22485.9</v>
      </c>
      <c r="M20" s="107">
        <v>0</v>
      </c>
      <c r="N20" s="58">
        <v>0</v>
      </c>
      <c r="O20" s="52">
        <v>0</v>
      </c>
      <c r="P20" s="28">
        <v>5100</v>
      </c>
      <c r="Q20" s="23">
        <v>0</v>
      </c>
    </row>
    <row r="21" spans="1:17" ht="36.75" customHeight="1">
      <c r="A21" s="116"/>
      <c r="B21" s="119"/>
      <c r="C21" s="59" t="s">
        <v>48</v>
      </c>
      <c r="D21" s="99"/>
      <c r="E21" s="99"/>
      <c r="F21" s="122"/>
      <c r="G21" s="99"/>
      <c r="H21" s="108"/>
      <c r="I21" s="111"/>
      <c r="J21" s="102"/>
      <c r="K21" s="105"/>
      <c r="L21" s="105"/>
      <c r="M21" s="108"/>
      <c r="N21" s="60">
        <v>0</v>
      </c>
      <c r="O21" s="61">
        <v>0</v>
      </c>
      <c r="P21" s="62">
        <v>1308.6</v>
      </c>
      <c r="Q21" s="63">
        <v>0</v>
      </c>
    </row>
    <row r="22" spans="1:17" ht="36.75" customHeight="1">
      <c r="A22" s="116"/>
      <c r="B22" s="119"/>
      <c r="C22" s="64" t="s">
        <v>47</v>
      </c>
      <c r="D22" s="99"/>
      <c r="E22" s="99"/>
      <c r="F22" s="122"/>
      <c r="G22" s="99"/>
      <c r="H22" s="108"/>
      <c r="I22" s="111"/>
      <c r="J22" s="102"/>
      <c r="K22" s="105"/>
      <c r="L22" s="105"/>
      <c r="M22" s="108"/>
      <c r="N22" s="65">
        <v>0</v>
      </c>
      <c r="O22" s="66">
        <v>0</v>
      </c>
      <c r="P22" s="67">
        <f>1479.5+0.5</f>
        <v>1480</v>
      </c>
      <c r="Q22" s="68">
        <v>0</v>
      </c>
    </row>
    <row r="23" spans="1:17" ht="48.75" customHeight="1" thickBot="1">
      <c r="A23" s="117"/>
      <c r="B23" s="120"/>
      <c r="C23" s="57" t="s">
        <v>46</v>
      </c>
      <c r="D23" s="100"/>
      <c r="E23" s="100"/>
      <c r="F23" s="123"/>
      <c r="G23" s="100"/>
      <c r="H23" s="109"/>
      <c r="I23" s="112"/>
      <c r="J23" s="103"/>
      <c r="K23" s="106"/>
      <c r="L23" s="106"/>
      <c r="M23" s="109"/>
      <c r="N23" s="69">
        <v>0</v>
      </c>
      <c r="O23" s="70">
        <v>0</v>
      </c>
      <c r="P23" s="71">
        <v>14597.3</v>
      </c>
      <c r="Q23" s="56">
        <v>0</v>
      </c>
    </row>
    <row r="24" spans="1:17" ht="173.25" customHeight="1" thickBot="1">
      <c r="A24" s="31">
        <v>8</v>
      </c>
      <c r="B24" s="32" t="s">
        <v>25</v>
      </c>
      <c r="C24" s="51" t="s">
        <v>41</v>
      </c>
      <c r="D24" s="34" t="s">
        <v>10</v>
      </c>
      <c r="E24" s="34" t="s">
        <v>10</v>
      </c>
      <c r="F24" s="35" t="s">
        <v>13</v>
      </c>
      <c r="G24" s="34" t="s">
        <v>26</v>
      </c>
      <c r="H24" s="36" t="s">
        <v>13</v>
      </c>
      <c r="I24" s="54">
        <f t="shared" si="0"/>
        <v>1403.6</v>
      </c>
      <c r="J24" s="37">
        <v>1403.6</v>
      </c>
      <c r="K24" s="38">
        <v>0</v>
      </c>
      <c r="L24" s="36">
        <v>0</v>
      </c>
      <c r="M24" s="39">
        <v>0</v>
      </c>
      <c r="N24" s="37">
        <v>0</v>
      </c>
      <c r="O24" s="38">
        <v>0</v>
      </c>
      <c r="P24" s="36">
        <v>0</v>
      </c>
      <c r="Q24" s="39">
        <v>0</v>
      </c>
    </row>
    <row r="25" spans="1:17" ht="114" customHeight="1" thickBot="1">
      <c r="A25" s="31">
        <v>9</v>
      </c>
      <c r="B25" s="32" t="s">
        <v>45</v>
      </c>
      <c r="C25" s="33" t="s">
        <v>50</v>
      </c>
      <c r="D25" s="34" t="s">
        <v>10</v>
      </c>
      <c r="E25" s="34" t="s">
        <v>10</v>
      </c>
      <c r="F25" s="35" t="s">
        <v>13</v>
      </c>
      <c r="G25" s="34" t="s">
        <v>26</v>
      </c>
      <c r="H25" s="36" t="s">
        <v>13</v>
      </c>
      <c r="I25" s="21">
        <f>J25+K25+L25+M25</f>
        <v>444.5</v>
      </c>
      <c r="J25" s="40">
        <v>0</v>
      </c>
      <c r="K25" s="38">
        <v>0</v>
      </c>
      <c r="L25" s="36">
        <f>1105.8-661.3</f>
        <v>444.5</v>
      </c>
      <c r="M25" s="39">
        <v>0</v>
      </c>
      <c r="N25" s="40">
        <v>0</v>
      </c>
      <c r="O25" s="38">
        <v>0</v>
      </c>
      <c r="P25" s="36">
        <f>1105.8-661.3</f>
        <v>444.5</v>
      </c>
      <c r="Q25" s="39">
        <v>0</v>
      </c>
    </row>
    <row r="26" spans="1:17" ht="79.5" customHeight="1" thickBot="1">
      <c r="A26" s="31">
        <v>10</v>
      </c>
      <c r="B26" s="32" t="s">
        <v>52</v>
      </c>
      <c r="C26" s="33" t="s">
        <v>46</v>
      </c>
      <c r="D26" s="34" t="s">
        <v>10</v>
      </c>
      <c r="E26" s="34" t="s">
        <v>10</v>
      </c>
      <c r="F26" s="35" t="s">
        <v>13</v>
      </c>
      <c r="G26" s="34" t="s">
        <v>26</v>
      </c>
      <c r="H26" s="36" t="s">
        <v>13</v>
      </c>
      <c r="I26" s="21">
        <f>J26+K26+L26+M26</f>
        <v>3080.3</v>
      </c>
      <c r="J26" s="89">
        <v>0</v>
      </c>
      <c r="K26" s="38">
        <v>0</v>
      </c>
      <c r="L26" s="36">
        <v>0</v>
      </c>
      <c r="M26" s="39">
        <v>3080.3</v>
      </c>
      <c r="N26" s="89">
        <v>0</v>
      </c>
      <c r="O26" s="38">
        <v>0</v>
      </c>
      <c r="P26" s="36">
        <v>0</v>
      </c>
      <c r="Q26" s="39">
        <v>3080.3</v>
      </c>
    </row>
    <row r="27" spans="1:17" ht="25.5" customHeight="1" thickBot="1">
      <c r="A27" s="113" t="s">
        <v>6</v>
      </c>
      <c r="B27" s="114"/>
      <c r="C27" s="114"/>
      <c r="D27" s="114"/>
      <c r="E27" s="114"/>
      <c r="F27" s="114"/>
      <c r="G27" s="114"/>
      <c r="H27" s="41">
        <f aca="true" t="shared" si="1" ref="H27:Q27">SUM(H12:H26)</f>
        <v>1109089.71152</v>
      </c>
      <c r="I27" s="53">
        <f t="shared" si="1"/>
        <v>261115.8</v>
      </c>
      <c r="J27" s="42">
        <f t="shared" si="1"/>
        <v>201081.1</v>
      </c>
      <c r="K27" s="41">
        <f t="shared" si="1"/>
        <v>34024</v>
      </c>
      <c r="L27" s="72">
        <f t="shared" si="1"/>
        <v>22930.4</v>
      </c>
      <c r="M27" s="43">
        <f t="shared" si="1"/>
        <v>3080.3</v>
      </c>
      <c r="N27" s="42">
        <f t="shared" si="1"/>
        <v>155734.5</v>
      </c>
      <c r="O27" s="41">
        <f t="shared" si="1"/>
        <v>0</v>
      </c>
      <c r="P27" s="72">
        <f t="shared" si="1"/>
        <v>22930.4</v>
      </c>
      <c r="Q27" s="43">
        <f t="shared" si="1"/>
        <v>3080.3</v>
      </c>
    </row>
    <row r="29" spans="9:13" ht="15">
      <c r="I29" s="1"/>
      <c r="J29" s="1"/>
      <c r="K29" s="1"/>
      <c r="L29" s="1"/>
      <c r="M29" s="1"/>
    </row>
    <row r="30" spans="9:13" ht="15">
      <c r="I30" s="1"/>
      <c r="J30" s="1"/>
      <c r="K30" s="1"/>
      <c r="L30" s="1"/>
      <c r="M30" s="1"/>
    </row>
    <row r="31" spans="9:13" ht="15">
      <c r="I31" s="1"/>
      <c r="J31" s="1"/>
      <c r="K31" s="1"/>
      <c r="L31" s="1"/>
      <c r="M31" s="1"/>
    </row>
    <row r="32" spans="9:13" ht="15">
      <c r="I32" s="1"/>
      <c r="J32" s="1"/>
      <c r="K32" s="1"/>
      <c r="L32" s="1"/>
      <c r="M32" s="1"/>
    </row>
    <row r="33" spans="2:5" ht="30" customHeight="1">
      <c r="B33" s="86"/>
      <c r="C33" s="86"/>
      <c r="D33" s="86"/>
      <c r="E33" s="86"/>
    </row>
  </sheetData>
  <sheetProtection/>
  <mergeCells count="44">
    <mergeCell ref="H15:H16"/>
    <mergeCell ref="A1:Q1"/>
    <mergeCell ref="A4:Q4"/>
    <mergeCell ref="B7:B10"/>
    <mergeCell ref="A2:Q3"/>
    <mergeCell ref="A7:A10"/>
    <mergeCell ref="A5:Q5"/>
    <mergeCell ref="I7:I10"/>
    <mergeCell ref="J7:M9"/>
    <mergeCell ref="A15:A16"/>
    <mergeCell ref="F15:F16"/>
    <mergeCell ref="B15:B16"/>
    <mergeCell ref="B33:E33"/>
    <mergeCell ref="D7:D10"/>
    <mergeCell ref="F12:F13"/>
    <mergeCell ref="H7:H10"/>
    <mergeCell ref="H12:H13"/>
    <mergeCell ref="D12:D13"/>
    <mergeCell ref="E12:E13"/>
    <mergeCell ref="G12:G13"/>
    <mergeCell ref="E20:E23"/>
    <mergeCell ref="F20:F23"/>
    <mergeCell ref="A6:Q6"/>
    <mergeCell ref="E7:E10"/>
    <mergeCell ref="G7:G10"/>
    <mergeCell ref="N7:Q9"/>
    <mergeCell ref="A12:A13"/>
    <mergeCell ref="B12:B13"/>
    <mergeCell ref="C7:C10"/>
    <mergeCell ref="F7:F10"/>
    <mergeCell ref="M20:M23"/>
    <mergeCell ref="I20:I23"/>
    <mergeCell ref="A27:G27"/>
    <mergeCell ref="D15:D16"/>
    <mergeCell ref="E15:E16"/>
    <mergeCell ref="G15:G16"/>
    <mergeCell ref="H20:H23"/>
    <mergeCell ref="A20:A23"/>
    <mergeCell ref="B20:B23"/>
    <mergeCell ref="D20:D23"/>
    <mergeCell ref="G20:G23"/>
    <mergeCell ref="J20:J23"/>
    <mergeCell ref="K20:K23"/>
    <mergeCell ref="L20:L23"/>
  </mergeCells>
  <printOptions/>
  <pageMargins left="0.1968503937007874" right="0.19" top="0.1968503937007874" bottom="0.1968503937007874" header="0.5118110236220472" footer="0.5118110236220472"/>
  <pageSetup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cp:lastModifiedBy>
  <cp:lastPrinted>2018-05-03T08:25:46Z</cp:lastPrinted>
  <dcterms:created xsi:type="dcterms:W3CDTF">1996-10-08T23:32:33Z</dcterms:created>
  <dcterms:modified xsi:type="dcterms:W3CDTF">2018-05-03T08:25:46Z</dcterms:modified>
  <cp:category/>
  <cp:version/>
  <cp:contentType/>
  <cp:contentStatus/>
</cp:coreProperties>
</file>