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85" yWindow="2895" windowWidth="18180" windowHeight="6900"/>
  </bookViews>
  <sheets>
    <sheet name="IV перечень мероприятий" sheetId="1" r:id="rId1"/>
  </sheets>
  <definedNames>
    <definedName name="_xlnm._FilterDatabase" localSheetId="0" hidden="1">'IV перечень мероприятий'!$A$4:$O$239</definedName>
    <definedName name="_xlnm.Print_Titles" localSheetId="0">'IV перечень мероприятий'!$4:$6</definedName>
    <definedName name="_xlnm.Print_Area" localSheetId="0">'IV перечень мероприятий'!$A$1:$O$258</definedName>
  </definedNames>
  <calcPr calcId="125725" fullCalcOnLoad="1"/>
</workbook>
</file>

<file path=xl/calcChain.xml><?xml version="1.0" encoding="utf-8"?>
<calcChain xmlns="http://schemas.openxmlformats.org/spreadsheetml/2006/main">
  <c r="I170" i="1"/>
  <c r="H170"/>
  <c r="G170"/>
  <c r="F170"/>
  <c r="E170"/>
  <c r="E46"/>
  <c r="L247"/>
  <c r="K247"/>
  <c r="N247"/>
  <c r="J247"/>
  <c r="M247"/>
  <c r="H247"/>
  <c r="K249"/>
  <c r="J249"/>
  <c r="M249"/>
  <c r="N249"/>
  <c r="L249"/>
  <c r="H249"/>
  <c r="G247"/>
  <c r="I247"/>
  <c r="F46"/>
  <c r="I46"/>
  <c r="J46"/>
  <c r="H46"/>
  <c r="G46"/>
  <c r="H120"/>
  <c r="G120"/>
  <c r="K210"/>
  <c r="M210"/>
  <c r="L210"/>
  <c r="I210"/>
  <c r="E235"/>
  <c r="E134"/>
  <c r="J210"/>
  <c r="N210"/>
  <c r="F222"/>
  <c r="G222"/>
  <c r="H222"/>
  <c r="I222"/>
  <c r="J222"/>
  <c r="K222"/>
  <c r="L222"/>
  <c r="M222"/>
  <c r="N222"/>
  <c r="E222"/>
  <c r="L251"/>
  <c r="J251"/>
  <c r="I249"/>
  <c r="I251"/>
  <c r="M251"/>
  <c r="K251"/>
  <c r="N251"/>
  <c r="I253"/>
  <c r="H251"/>
  <c r="E247"/>
  <c r="G249"/>
  <c r="F210"/>
  <c r="E210"/>
  <c r="G210"/>
  <c r="H210"/>
  <c r="E22"/>
  <c r="E10"/>
  <c r="N253"/>
  <c r="M253"/>
  <c r="J253"/>
  <c r="I255"/>
  <c r="K253"/>
  <c r="L253"/>
  <c r="H253"/>
  <c r="G251"/>
  <c r="F146"/>
  <c r="G146"/>
  <c r="H146"/>
  <c r="I146"/>
  <c r="J146"/>
  <c r="K146"/>
  <c r="L146"/>
  <c r="M146"/>
  <c r="N146"/>
  <c r="E146"/>
  <c r="F184"/>
  <c r="G184"/>
  <c r="H184"/>
  <c r="I184"/>
  <c r="J184"/>
  <c r="K184"/>
  <c r="L184"/>
  <c r="M184"/>
  <c r="N184"/>
  <c r="E184"/>
  <c r="G60"/>
  <c r="H60"/>
  <c r="I60"/>
  <c r="J60"/>
  <c r="K60"/>
  <c r="L60"/>
  <c r="M60"/>
  <c r="N60"/>
  <c r="G72"/>
  <c r="H72"/>
  <c r="I72"/>
  <c r="J72"/>
  <c r="K72"/>
  <c r="L72"/>
  <c r="M72"/>
  <c r="N72"/>
  <c r="G84"/>
  <c r="H84"/>
  <c r="I84"/>
  <c r="J84"/>
  <c r="K84"/>
  <c r="L84"/>
  <c r="M84"/>
  <c r="N84"/>
  <c r="G96"/>
  <c r="H96"/>
  <c r="I96"/>
  <c r="J96"/>
  <c r="K96"/>
  <c r="L96"/>
  <c r="M96"/>
  <c r="N96"/>
  <c r="F101"/>
  <c r="F102"/>
  <c r="F103"/>
  <c r="F104"/>
  <c r="F105"/>
  <c r="F106"/>
  <c r="F107"/>
  <c r="E101"/>
  <c r="E102"/>
  <c r="E103"/>
  <c r="E104"/>
  <c r="E105"/>
  <c r="E106"/>
  <c r="E107"/>
  <c r="E100"/>
  <c r="L255"/>
  <c r="I257"/>
  <c r="M255"/>
  <c r="K255"/>
  <c r="J255"/>
  <c r="N255"/>
  <c r="H255"/>
  <c r="E251"/>
  <c r="E53"/>
  <c r="F53"/>
  <c r="G53"/>
  <c r="H53"/>
  <c r="I53"/>
  <c r="J53"/>
  <c r="K53"/>
  <c r="L53"/>
  <c r="M53"/>
  <c r="N53"/>
  <c r="E54"/>
  <c r="F54"/>
  <c r="G54"/>
  <c r="H54"/>
  <c r="I54"/>
  <c r="J54"/>
  <c r="K54"/>
  <c r="L54"/>
  <c r="M54"/>
  <c r="N54"/>
  <c r="E55"/>
  <c r="F55"/>
  <c r="G55"/>
  <c r="H55"/>
  <c r="I55"/>
  <c r="J55"/>
  <c r="K55"/>
  <c r="L55"/>
  <c r="M55"/>
  <c r="N55"/>
  <c r="E56"/>
  <c r="F56"/>
  <c r="G56"/>
  <c r="H56"/>
  <c r="I56"/>
  <c r="J56"/>
  <c r="K56"/>
  <c r="L56"/>
  <c r="M56"/>
  <c r="N56"/>
  <c r="E57"/>
  <c r="F57"/>
  <c r="G57"/>
  <c r="H57"/>
  <c r="I57"/>
  <c r="J57"/>
  <c r="K57"/>
  <c r="L57"/>
  <c r="M57"/>
  <c r="N57"/>
  <c r="K257"/>
  <c r="J257"/>
  <c r="M257"/>
  <c r="L257"/>
  <c r="N257"/>
  <c r="H257"/>
  <c r="G253"/>
  <c r="K241"/>
  <c r="L241"/>
  <c r="M241"/>
  <c r="N241"/>
  <c r="K242"/>
  <c r="L242"/>
  <c r="M242"/>
  <c r="N242"/>
  <c r="K243"/>
  <c r="L243"/>
  <c r="M243"/>
  <c r="N243"/>
  <c r="K244"/>
  <c r="L244"/>
  <c r="M244"/>
  <c r="N244"/>
  <c r="K245"/>
  <c r="L245"/>
  <c r="M245"/>
  <c r="N245"/>
  <c r="J241"/>
  <c r="J242"/>
  <c r="J243"/>
  <c r="J244"/>
  <c r="J245"/>
  <c r="I241"/>
  <c r="I242"/>
  <c r="I243"/>
  <c r="I244"/>
  <c r="I245"/>
  <c r="H241"/>
  <c r="H242"/>
  <c r="H243"/>
  <c r="H244"/>
  <c r="H245"/>
  <c r="G241"/>
  <c r="G242"/>
  <c r="G243"/>
  <c r="G244"/>
  <c r="G245"/>
  <c r="F241"/>
  <c r="F242"/>
  <c r="F243"/>
  <c r="F244"/>
  <c r="F245"/>
  <c r="E241"/>
  <c r="E242"/>
  <c r="E243"/>
  <c r="E244"/>
  <c r="E245"/>
  <c r="E158"/>
  <c r="F158"/>
  <c r="G158"/>
  <c r="H158"/>
  <c r="I158"/>
  <c r="J158"/>
  <c r="K158"/>
  <c r="L158"/>
  <c r="M158"/>
  <c r="N158"/>
  <c r="F134"/>
  <c r="G134"/>
  <c r="H134"/>
  <c r="I134"/>
  <c r="J134"/>
  <c r="K134"/>
  <c r="L134"/>
  <c r="M134"/>
  <c r="N134"/>
  <c r="G125"/>
  <c r="H125"/>
  <c r="I125"/>
  <c r="J125"/>
  <c r="K125"/>
  <c r="L125"/>
  <c r="M125"/>
  <c r="N125"/>
  <c r="G126"/>
  <c r="H126"/>
  <c r="I126"/>
  <c r="J126"/>
  <c r="K126"/>
  <c r="L126"/>
  <c r="M126"/>
  <c r="N126"/>
  <c r="G127"/>
  <c r="H127"/>
  <c r="I127"/>
  <c r="J127"/>
  <c r="K127"/>
  <c r="L127"/>
  <c r="M127"/>
  <c r="N127"/>
  <c r="G128"/>
  <c r="H128"/>
  <c r="I128"/>
  <c r="J128"/>
  <c r="K128"/>
  <c r="L128"/>
  <c r="M128"/>
  <c r="N128"/>
  <c r="G129"/>
  <c r="H129"/>
  <c r="I129"/>
  <c r="J129"/>
  <c r="K129"/>
  <c r="L129"/>
  <c r="M129"/>
  <c r="N129"/>
  <c r="G130"/>
  <c r="H130"/>
  <c r="I130"/>
  <c r="J130"/>
  <c r="K130"/>
  <c r="L130"/>
  <c r="M130"/>
  <c r="N130"/>
  <c r="G131"/>
  <c r="H131"/>
  <c r="I131"/>
  <c r="J131"/>
  <c r="K131"/>
  <c r="L131"/>
  <c r="M131"/>
  <c r="N131"/>
  <c r="K46"/>
  <c r="L46"/>
  <c r="M46"/>
  <c r="N46"/>
  <c r="F34"/>
  <c r="G34"/>
  <c r="H34"/>
  <c r="I34"/>
  <c r="J34"/>
  <c r="K34"/>
  <c r="L34"/>
  <c r="M34"/>
  <c r="N34"/>
  <c r="E34"/>
  <c r="F22"/>
  <c r="G22"/>
  <c r="H22"/>
  <c r="I22"/>
  <c r="J22"/>
  <c r="K22"/>
  <c r="L22"/>
  <c r="M22"/>
  <c r="N22"/>
  <c r="F10"/>
  <c r="G10"/>
  <c r="H10"/>
  <c r="I10"/>
  <c r="J10"/>
  <c r="K10"/>
  <c r="L10"/>
  <c r="M10"/>
  <c r="N10"/>
  <c r="G123"/>
  <c r="G255"/>
  <c r="E128"/>
  <c r="E127"/>
  <c r="E126"/>
  <c r="F130"/>
  <c r="F126"/>
  <c r="E131"/>
  <c r="E130"/>
  <c r="E129"/>
  <c r="F127"/>
  <c r="F131"/>
  <c r="F129"/>
  <c r="F128"/>
  <c r="F125"/>
  <c r="H123"/>
  <c r="G257"/>
  <c r="K122"/>
  <c r="L122"/>
  <c r="M122"/>
  <c r="N122"/>
  <c r="K123"/>
  <c r="L123"/>
  <c r="M123"/>
  <c r="N123"/>
  <c r="K124"/>
  <c r="L124"/>
  <c r="M124"/>
  <c r="N124"/>
  <c r="J122"/>
  <c r="J123"/>
  <c r="J124"/>
  <c r="I122"/>
  <c r="I123"/>
  <c r="I124"/>
  <c r="H122"/>
  <c r="G122"/>
  <c r="F123"/>
  <c r="E124"/>
  <c r="E120"/>
  <c r="F124"/>
  <c r="F120"/>
  <c r="F122"/>
  <c r="E125"/>
  <c r="E122"/>
  <c r="E123"/>
  <c r="F98"/>
  <c r="F99"/>
  <c r="F100"/>
  <c r="F97"/>
  <c r="F96"/>
  <c r="E98"/>
  <c r="E99"/>
  <c r="E97"/>
  <c r="F86"/>
  <c r="E86"/>
  <c r="F73"/>
  <c r="F72"/>
  <c r="E73"/>
  <c r="E72"/>
  <c r="F61"/>
  <c r="F60"/>
  <c r="E61"/>
  <c r="E60"/>
  <c r="E96"/>
  <c r="M170"/>
  <c r="G85"/>
  <c r="H85"/>
  <c r="J170"/>
  <c r="K170"/>
  <c r="L170"/>
  <c r="N170"/>
  <c r="E85"/>
  <c r="E84"/>
  <c r="F85"/>
  <c r="F84"/>
  <c r="G121"/>
  <c r="H121"/>
  <c r="I121"/>
  <c r="I120"/>
  <c r="J121"/>
  <c r="J120"/>
  <c r="K121"/>
  <c r="K120"/>
  <c r="L121"/>
  <c r="L120"/>
  <c r="M121"/>
  <c r="M120"/>
  <c r="N121"/>
  <c r="N120"/>
  <c r="E121"/>
  <c r="F121"/>
  <c r="F255"/>
  <c r="F257"/>
  <c r="E257"/>
  <c r="F253"/>
  <c r="E253"/>
  <c r="E255"/>
  <c r="E236"/>
  <c r="F237"/>
  <c r="F236"/>
  <c r="E238"/>
  <c r="E237"/>
  <c r="F235"/>
  <c r="K236"/>
  <c r="J236"/>
  <c r="G236"/>
  <c r="F238"/>
  <c r="E240"/>
  <c r="E239"/>
  <c r="F240"/>
  <c r="F239"/>
  <c r="I236"/>
  <c r="L240"/>
  <c r="L238"/>
  <c r="L236"/>
  <c r="H236"/>
  <c r="I240"/>
  <c r="I238"/>
  <c r="N240"/>
  <c r="N238"/>
  <c r="N236"/>
  <c r="K239"/>
  <c r="K237"/>
  <c r="K235"/>
  <c r="K240"/>
  <c r="K238"/>
  <c r="M239"/>
  <c r="M237"/>
  <c r="M235"/>
  <c r="M240"/>
  <c r="M238"/>
  <c r="M236"/>
  <c r="J240"/>
  <c r="J238"/>
  <c r="J239"/>
  <c r="J237"/>
  <c r="J235"/>
  <c r="N237"/>
  <c r="N235"/>
  <c r="N239"/>
  <c r="H240"/>
  <c r="H238"/>
  <c r="L239"/>
  <c r="L237"/>
  <c r="L235"/>
  <c r="G240"/>
  <c r="G238"/>
  <c r="I237"/>
  <c r="I235"/>
  <c r="I239"/>
  <c r="H239"/>
  <c r="H237"/>
  <c r="H235"/>
  <c r="G239"/>
  <c r="G237"/>
  <c r="G235"/>
  <c r="H234"/>
  <c r="F251"/>
  <c r="E234"/>
  <c r="F234"/>
  <c r="M234"/>
  <c r="N234"/>
  <c r="G234"/>
  <c r="F249"/>
  <c r="E249"/>
  <c r="K234"/>
  <c r="F247"/>
  <c r="L234"/>
  <c r="J234"/>
  <c r="I234"/>
  <c r="F196"/>
  <c r="L196"/>
  <c r="G196"/>
  <c r="I256"/>
  <c r="M256"/>
  <c r="I196"/>
  <c r="N196"/>
  <c r="L256"/>
  <c r="H196"/>
  <c r="N256"/>
  <c r="L254"/>
  <c r="M196"/>
  <c r="K196"/>
  <c r="K256"/>
  <c r="J256"/>
  <c r="I254"/>
  <c r="I252"/>
  <c r="M254"/>
  <c r="M252"/>
  <c r="L252"/>
  <c r="J196"/>
  <c r="H252"/>
  <c r="H254"/>
  <c r="H256"/>
  <c r="H248"/>
  <c r="H250"/>
  <c r="G250"/>
  <c r="G252"/>
  <c r="G254"/>
  <c r="G256"/>
  <c r="K250"/>
  <c r="K252"/>
  <c r="K254"/>
  <c r="N254"/>
  <c r="J254"/>
  <c r="I248"/>
  <c r="I250"/>
  <c r="E196"/>
  <c r="K248"/>
  <c r="N248"/>
  <c r="N250"/>
  <c r="N252"/>
  <c r="J252"/>
  <c r="M248"/>
  <c r="M250"/>
  <c r="L248"/>
  <c r="L250"/>
  <c r="J248"/>
  <c r="J250"/>
  <c r="G248"/>
  <c r="F252"/>
  <c r="K246"/>
  <c r="G246"/>
  <c r="J246"/>
  <c r="I246"/>
  <c r="F256"/>
  <c r="E252"/>
  <c r="M246"/>
  <c r="E256"/>
  <c r="F250"/>
  <c r="F254"/>
  <c r="L246"/>
  <c r="E250"/>
  <c r="E254"/>
  <c r="N246"/>
  <c r="F248"/>
  <c r="E248"/>
  <c r="H246"/>
  <c r="F246"/>
  <c r="E246"/>
</calcChain>
</file>

<file path=xl/sharedStrings.xml><?xml version="1.0" encoding="utf-8"?>
<sst xmlns="http://schemas.openxmlformats.org/spreadsheetml/2006/main" count="341" uniqueCount="89">
  <si>
    <t>№ п/п</t>
  </si>
  <si>
    <t>Сроки исполнения</t>
  </si>
  <si>
    <t>Объем финансирования (тыс. руб.)</t>
  </si>
  <si>
    <t>В том числе за счет средств</t>
  </si>
  <si>
    <t>федерального бюджета</t>
  </si>
  <si>
    <t>ответственный исполнитель, соисполнители</t>
  </si>
  <si>
    <t>Всего</t>
  </si>
  <si>
    <t>2015 год</t>
  </si>
  <si>
    <t>2016 год</t>
  </si>
  <si>
    <t>2017 год</t>
  </si>
  <si>
    <t>2018 год</t>
  </si>
  <si>
    <t>2019 год</t>
  </si>
  <si>
    <t>внебюджетных источников</t>
  </si>
  <si>
    <t xml:space="preserve">потребность </t>
  </si>
  <si>
    <t>утверждено</t>
  </si>
  <si>
    <t>1.1</t>
  </si>
  <si>
    <t>1.2</t>
  </si>
  <si>
    <t>1</t>
  </si>
  <si>
    <t xml:space="preserve">
</t>
  </si>
  <si>
    <t>Цель программы: «Содержание и развитие инженерной инфраструктуры»</t>
  </si>
  <si>
    <t>всего</t>
  </si>
  <si>
    <t>1.3</t>
  </si>
  <si>
    <t>1.4</t>
  </si>
  <si>
    <t>1.5</t>
  </si>
  <si>
    <t>Задача 4 программы: «Повышение уровня газификации территории муниципального образования «Город Томск»</t>
  </si>
  <si>
    <t>Задача 3 программы: «Модернизация и развитие инженерной инфраструктуры»</t>
  </si>
  <si>
    <t>потребность*</t>
  </si>
  <si>
    <t>Итого по задаче 1</t>
  </si>
  <si>
    <t>2</t>
  </si>
  <si>
    <t>3</t>
  </si>
  <si>
    <t>Департамент городского хозяйства администрации Города Томска</t>
  </si>
  <si>
    <t>4</t>
  </si>
  <si>
    <t>Итого по задаче 2</t>
  </si>
  <si>
    <t>Департамент капитального строительства администрации Города Томска</t>
  </si>
  <si>
    <t>Итого по задаче 3</t>
  </si>
  <si>
    <t>Итого по задаче 4</t>
  </si>
  <si>
    <t>Итого по задаче 5</t>
  </si>
  <si>
    <t>Задача 1 программы: «Обеспечение безопасной эксплуатации гидротехнических сооружений (ГТС), сооружений инженерной защиты территорий и населения от негативного воздействия оползневых процессов, сточных и (или) дренажных вод»</t>
  </si>
  <si>
    <r>
      <rPr>
        <b/>
        <sz val="10"/>
        <rFont val="Times New Roman"/>
        <family val="1"/>
        <charset val="204"/>
      </rPr>
      <t xml:space="preserve">Мероприятие 1.1 </t>
    </r>
    <r>
      <rPr>
        <sz val="10"/>
        <rFont val="Times New Roman"/>
        <family val="1"/>
        <charset val="204"/>
      </rPr>
      <t>Организация мероприятий по обеспечению безопасной эксплуатации  ГТС и сооружений инженерной защиты территорий, находящихся в оперативном управлении МКУ «ИЗС»</t>
    </r>
  </si>
  <si>
    <r>
      <rPr>
        <b/>
        <sz val="10"/>
        <rFont val="Times New Roman"/>
        <family val="1"/>
        <charset val="204"/>
      </rPr>
      <t>Мероприятие 1.2</t>
    </r>
    <r>
      <rPr>
        <sz val="10"/>
        <rFont val="Times New Roman"/>
        <family val="1"/>
        <charset val="204"/>
      </rPr>
      <t xml:space="preserve"> Организация отведения поверхностных вод с улично-дорожной сети</t>
    </r>
  </si>
  <si>
    <r>
      <t xml:space="preserve">Мероприятие 2.1 </t>
    </r>
    <r>
      <rPr>
        <sz val="10"/>
        <rFont val="Times New Roman"/>
        <family val="1"/>
        <charset val="204"/>
      </rPr>
      <t>Обеспечение выполнения расходных обязательств в области жилищно-коммунального хозяйства, инженерной инфраструктуры и создания условий для их оптимизации</t>
    </r>
  </si>
  <si>
    <r>
      <rPr>
        <b/>
        <sz val="10"/>
        <rFont val="Times New Roman"/>
        <family val="1"/>
        <charset val="204"/>
      </rPr>
      <t>Мероприятие 2.2</t>
    </r>
    <r>
      <rPr>
        <sz val="10"/>
        <rFont val="Times New Roman"/>
        <family val="1"/>
        <charset val="204"/>
      </rPr>
      <t xml:space="preserve"> Обеспечение рационального и эффективного расходования бюджетных средств, предусмотренных департаменту городского хозяйства администрации Города Томска бюджетом муниципального образования «Город Томск</t>
    </r>
  </si>
  <si>
    <r>
      <rPr>
        <b/>
        <sz val="10"/>
        <rFont val="Times New Roman"/>
        <family val="1"/>
        <charset val="204"/>
      </rPr>
      <t xml:space="preserve">Мероприятие 2.3 </t>
    </r>
    <r>
      <rPr>
        <sz val="10"/>
        <rFont val="Times New Roman"/>
        <family val="1"/>
        <charset val="204"/>
      </rPr>
      <t>Обеспечение реализации предусмотренных законодательством РФ полномочий органов местного самоуправления МО "Город Томск" по защите населения и территории городского округа от чрезвычайных ситуаций природного и техногенного характера</t>
    </r>
  </si>
  <si>
    <r>
      <rPr>
        <b/>
        <sz val="10"/>
        <rFont val="Times New Roman"/>
        <family val="1"/>
        <charset val="204"/>
      </rPr>
      <t xml:space="preserve">Мероприятие 2.4 </t>
    </r>
    <r>
      <rPr>
        <sz val="10"/>
        <rFont val="Times New Roman"/>
        <family val="1"/>
        <charset val="204"/>
      </rPr>
      <t>Обеспечение эффективного функционирования компьютерной сети</t>
    </r>
  </si>
  <si>
    <r>
      <rPr>
        <b/>
        <sz val="10"/>
        <rFont val="Times New Roman"/>
        <family val="1"/>
        <charset val="204"/>
      </rPr>
      <t xml:space="preserve">Мероприятие  3.1 </t>
    </r>
    <r>
      <rPr>
        <sz val="10"/>
        <rFont val="Times New Roman"/>
        <family val="1"/>
        <charset val="204"/>
      </rPr>
      <t xml:space="preserve">
Обеспечение населения питьевой водой нормативного качества, организация централизованного водоотведения и очистки сточных вод
</t>
    </r>
  </si>
  <si>
    <r>
      <rPr>
        <b/>
        <sz val="10"/>
        <rFont val="Times New Roman"/>
        <family val="1"/>
        <charset val="204"/>
      </rPr>
      <t>Мероприятие 3.2</t>
    </r>
    <r>
      <rPr>
        <sz val="10"/>
        <rFont val="Times New Roman"/>
        <family val="1"/>
        <charset val="204"/>
      </rPr>
      <t xml:space="preserve">  Обеспечение  населения надёжным теплоснабжением</t>
    </r>
  </si>
  <si>
    <r>
      <rPr>
        <b/>
        <sz val="10"/>
        <rFont val="Times New Roman"/>
        <family val="1"/>
        <charset val="204"/>
      </rPr>
      <t>Мероприятие 3.3</t>
    </r>
    <r>
      <rPr>
        <sz val="10"/>
        <rFont val="Times New Roman"/>
        <family val="1"/>
        <charset val="204"/>
      </rPr>
      <t xml:space="preserve"> Обеспечение  населения надёжным электроснабжением</t>
    </r>
  </si>
  <si>
    <r>
      <rPr>
        <b/>
        <sz val="10"/>
        <rFont val="Times New Roman"/>
        <family val="1"/>
        <charset val="204"/>
      </rPr>
      <t xml:space="preserve">Мероприятие 5.1 </t>
    </r>
    <r>
      <rPr>
        <sz val="10"/>
        <rFont val="Times New Roman"/>
        <family val="1"/>
        <charset val="204"/>
      </rPr>
      <t xml:space="preserve">
Строительство сооружений инженерной защиты муниципального образования «Город Томск»
</t>
    </r>
  </si>
  <si>
    <r>
      <rPr>
        <b/>
        <sz val="10"/>
        <rFont val="Times New Roman"/>
        <family val="1"/>
        <charset val="204"/>
      </rPr>
      <t>Мероприятие 5.2</t>
    </r>
    <r>
      <rPr>
        <sz val="10"/>
        <rFont val="Times New Roman"/>
        <family val="1"/>
        <charset val="204"/>
      </rPr>
      <t xml:space="preserve">
повышение эксплуатационной надежности объектов инженерной защиты (гидротехнических сооружений) муниципального образования «Город Томск» путем их приведения к безопасному техническому  состоянию
</t>
    </r>
  </si>
  <si>
    <t>местного бюджета</t>
  </si>
  <si>
    <t>областного бюджета</t>
  </si>
  <si>
    <t>Задача 2 программы: "Обеспечение реализации муниципальной политики в сфере жилищно-коммунального хозяйства, развития инженерной инфраструктуры, иных вопросов городского хозяйства и эффективного исполнения функций департамента городского хозяйства"</t>
  </si>
  <si>
    <t>Задача 5 программы: «Обеспечение защищенности населения и объектов экономики от негативного воздействия поверхностных вод»</t>
  </si>
  <si>
    <r>
      <rPr>
        <b/>
        <sz val="10"/>
        <rFont val="Times New Roman"/>
        <family val="1"/>
        <charset val="204"/>
      </rPr>
      <t xml:space="preserve">Мероприятие  4.1 </t>
    </r>
    <r>
      <rPr>
        <sz val="10"/>
        <rFont val="Times New Roman"/>
        <family val="1"/>
        <charset val="204"/>
      </rPr>
      <t xml:space="preserve">Увеличение протяженности газопроводов на территории муниципального образования «Город Томск»       </t>
    </r>
  </si>
  <si>
    <t>Департамент капитального строительства администрации Города Томска, Департамент городского хозяйства администрации Города Томска</t>
  </si>
  <si>
    <t>Департамент капитального строительства администрации Города Томска, Департамент управления муниципальной собственностью</t>
  </si>
  <si>
    <t>Департамент городского хозяйства администрации Города Томска 
(МКУ "ИЗС")</t>
  </si>
  <si>
    <t>план</t>
  </si>
  <si>
    <r>
      <rPr>
        <b/>
        <sz val="10"/>
        <rFont val="Times New Roman"/>
        <family val="1"/>
        <charset val="204"/>
      </rPr>
      <t>Мероприятие 1.3</t>
    </r>
    <r>
      <rPr>
        <sz val="10"/>
        <rFont val="Times New Roman"/>
        <family val="1"/>
        <charset val="204"/>
      </rPr>
      <t xml:space="preserve"> Содержание, инвентаризация и паспортизация объектов инженерной инфраструктуры</t>
    </r>
  </si>
  <si>
    <t>Код бюджетной классификации (КЦСР, КВР)</t>
  </si>
  <si>
    <t>0810120400/244</t>
  </si>
  <si>
    <t>0810120400/244
0810199990/852</t>
  </si>
  <si>
    <t>0810120400/244
0810120530/243</t>
  </si>
  <si>
    <t>0830140010/414
0830120410/243</t>
  </si>
  <si>
    <t>0830140010/414
0830140010/412</t>
  </si>
  <si>
    <t>084014И000/414
0840140010/414
0840110099/244</t>
  </si>
  <si>
    <t>0850140010/414
0850100099/414</t>
  </si>
  <si>
    <t>5</t>
  </si>
  <si>
    <r>
      <rPr>
        <b/>
        <sz val="10"/>
        <rFont val="Times New Roman"/>
        <family val="1"/>
        <charset val="204"/>
      </rPr>
      <t>Мероприятие 2.5</t>
    </r>
    <r>
      <rPr>
        <sz val="10"/>
        <rFont val="Times New Roman"/>
        <family val="1"/>
        <charset val="204"/>
      </rPr>
      <t xml:space="preserve">
Капитальный ремонт кровли нежилого административного здания, расположенного по адресу: г. Томск, Московский тракт, 19/1</t>
    </r>
  </si>
  <si>
    <t>2020 год</t>
  </si>
  <si>
    <t>2021 год</t>
  </si>
  <si>
    <t>2022 год</t>
  </si>
  <si>
    <t>2023 год</t>
  </si>
  <si>
    <t>2024 год</t>
  </si>
  <si>
    <t>2025 год</t>
  </si>
  <si>
    <t>Департамент дорожной деятельности и благоустройства администрации Города  Томска</t>
  </si>
  <si>
    <t>"Организация и обеспечение эффективного исполнения функций на 2015-2025 годы"</t>
  </si>
  <si>
    <t>"Содержание инженерной инфраструктуры на 2015-2020 годы"</t>
  </si>
  <si>
    <t>"Развитие инженерной инфраструктуры на 2015-2025 годы"</t>
  </si>
  <si>
    <t>"Газификация Томска на 2015-2025 годы"</t>
  </si>
  <si>
    <t>"Инженерная защита территорий на 2015-2020 годы"</t>
  </si>
  <si>
    <t xml:space="preserve">Ресурсное обеспечение муниципальной программы «Развитие инженерной инфраструктуры для обеспечения населения коммунальными услугами на 2015-2025 годы»
 </t>
  </si>
  <si>
    <t>ИТОГО ПО МУНИЦИПАЛЬНОЙ ПРОГРАММЕ</t>
  </si>
  <si>
    <t xml:space="preserve">Приложение 2  к муниципальной программе «Развитие инженерной инфраструктуры для обеспечения населения коммунальными услугами на 2015-2025 годы»
</t>
  </si>
  <si>
    <t>наименование целей, задач программы</t>
  </si>
  <si>
    <t>Департамент капитального строительства администрации Города Томска;
Департамент управления муниципальной собственностью администрации Города Томска</t>
  </si>
  <si>
    <t>Департамент капитального строительства администрации Города Томска;
Департамент городского хозяйства администрации Города Томска;
Департамент управления муниципальной собственностью администрации Города Томска</t>
  </si>
  <si>
    <t>Департамент городского хозяйства администрации Города Томска;
МКУ "ИЗС"</t>
  </si>
  <si>
    <t>Департамент городского хозяйства администрации Города Томска;
МКУ "ИЗС";
Департамент дорожной деятельности и благоустройства администрации Города Томска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</si>
</sst>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1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</font>
    <font>
      <sz val="12"/>
      <name val="Times New Roman"/>
      <family val="1"/>
      <charset val="204"/>
    </font>
    <font>
      <sz val="10"/>
      <name val="Calibri"/>
      <family val="2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/>
    <xf numFmtId="49" fontId="1" fillId="0" borderId="4" xfId="0" applyNumberFormat="1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vertical="center" wrapText="1"/>
    </xf>
    <xf numFmtId="0" fontId="1" fillId="0" borderId="4" xfId="0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vertical="center" wrapText="1"/>
    </xf>
    <xf numFmtId="49" fontId="1" fillId="0" borderId="2" xfId="0" applyNumberFormat="1" applyFont="1" applyFill="1" applyBorder="1" applyAlignment="1">
      <alignment vertical="center" wrapText="1"/>
    </xf>
    <xf numFmtId="49" fontId="1" fillId="0" borderId="3" xfId="0" applyNumberFormat="1" applyFont="1" applyFill="1" applyBorder="1" applyAlignment="1">
      <alignment vertical="center" wrapText="1"/>
    </xf>
    <xf numFmtId="0" fontId="3" fillId="0" borderId="0" xfId="0" applyFont="1" applyFill="1"/>
    <xf numFmtId="0" fontId="5" fillId="0" borderId="0" xfId="0" applyFont="1" applyFill="1"/>
    <xf numFmtId="0" fontId="6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4" fontId="3" fillId="0" borderId="0" xfId="0" applyNumberFormat="1" applyFont="1" applyFill="1"/>
    <xf numFmtId="49" fontId="1" fillId="0" borderId="6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2" borderId="0" xfId="0" applyFont="1" applyFill="1" applyBorder="1"/>
    <xf numFmtId="0" fontId="3" fillId="2" borderId="0" xfId="0" applyFont="1" applyFill="1"/>
    <xf numFmtId="0" fontId="3" fillId="3" borderId="0" xfId="0" applyFont="1" applyFill="1" applyBorder="1"/>
    <xf numFmtId="0" fontId="3" fillId="3" borderId="0" xfId="0" applyFont="1" applyFill="1"/>
    <xf numFmtId="164" fontId="3" fillId="2" borderId="0" xfId="0" applyNumberFormat="1" applyFont="1" applyFill="1" applyBorder="1"/>
    <xf numFmtId="4" fontId="3" fillId="3" borderId="0" xfId="0" applyNumberFormat="1" applyFont="1" applyFill="1" applyBorder="1"/>
    <xf numFmtId="4" fontId="3" fillId="2" borderId="0" xfId="0" applyNumberFormat="1" applyFont="1" applyFill="1" applyBorder="1"/>
    <xf numFmtId="49" fontId="2" fillId="0" borderId="7" xfId="0" applyNumberFormat="1" applyFont="1" applyFill="1" applyBorder="1" applyAlignment="1">
      <alignment horizontal="left" vertical="center" wrapText="1"/>
    </xf>
    <xf numFmtId="49" fontId="2" fillId="0" borderId="8" xfId="0" applyNumberFormat="1" applyFont="1" applyFill="1" applyBorder="1" applyAlignment="1">
      <alignment horizontal="left" vertical="center" wrapText="1"/>
    </xf>
    <xf numFmtId="49" fontId="2" fillId="0" borderId="9" xfId="0" applyNumberFormat="1" applyFont="1" applyFill="1" applyBorder="1" applyAlignment="1">
      <alignment horizontal="left" vertical="center" wrapText="1"/>
    </xf>
    <xf numFmtId="165" fontId="1" fillId="0" borderId="4" xfId="0" applyNumberFormat="1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center" vertical="center" wrapText="1"/>
    </xf>
    <xf numFmtId="165" fontId="2" fillId="0" borderId="3" xfId="0" applyNumberFormat="1" applyFont="1" applyFill="1" applyBorder="1" applyAlignment="1">
      <alignment horizontal="center" vertical="center" wrapText="1"/>
    </xf>
    <xf numFmtId="165" fontId="2" fillId="0" borderId="3" xfId="0" applyNumberFormat="1" applyFont="1" applyFill="1" applyBorder="1" applyAlignment="1">
      <alignment horizont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left" vertical="center" wrapText="1"/>
    </xf>
    <xf numFmtId="49" fontId="1" fillId="0" borderId="6" xfId="0" applyNumberFormat="1" applyFont="1" applyFill="1" applyBorder="1" applyAlignment="1">
      <alignment horizontal="left" vertical="center" wrapText="1"/>
    </xf>
    <xf numFmtId="49" fontId="1" fillId="0" borderId="7" xfId="0" applyNumberFormat="1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4" fontId="2" fillId="0" borderId="7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wrapText="1"/>
    </xf>
    <xf numFmtId="49" fontId="2" fillId="0" borderId="3" xfId="0" applyNumberFormat="1" applyFont="1" applyFill="1" applyBorder="1" applyAlignment="1">
      <alignment horizontal="left" vertical="center" wrapText="1"/>
    </xf>
    <xf numFmtId="4" fontId="8" fillId="0" borderId="4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top" wrapText="1"/>
    </xf>
    <xf numFmtId="0" fontId="1" fillId="0" borderId="4" xfId="0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 wrapText="1"/>
    </xf>
    <xf numFmtId="0" fontId="1" fillId="0" borderId="4" xfId="0" applyFont="1" applyFill="1" applyBorder="1" applyAlignment="1">
      <alignment horizont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wrapText="1"/>
    </xf>
    <xf numFmtId="165" fontId="8" fillId="0" borderId="4" xfId="0" applyNumberFormat="1" applyFont="1" applyFill="1" applyBorder="1" applyAlignment="1">
      <alignment horizontal="center" vertical="center" wrapText="1"/>
    </xf>
    <xf numFmtId="165" fontId="9" fillId="0" borderId="4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center" wrapText="1"/>
    </xf>
    <xf numFmtId="165" fontId="1" fillId="0" borderId="4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wrapText="1"/>
    </xf>
    <xf numFmtId="165" fontId="2" fillId="0" borderId="4" xfId="0" applyNumberFormat="1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center" wrapText="1"/>
    </xf>
    <xf numFmtId="0" fontId="2" fillId="0" borderId="3" xfId="0" applyFont="1" applyFill="1" applyBorder="1" applyAlignment="1">
      <alignment vertical="top" wrapText="1"/>
    </xf>
    <xf numFmtId="165" fontId="1" fillId="0" borderId="6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0" borderId="7" xfId="0" applyFill="1" applyBorder="1"/>
    <xf numFmtId="0" fontId="2" fillId="0" borderId="7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49" fontId="1" fillId="0" borderId="6" xfId="0" applyNumberFormat="1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top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4" fontId="1" fillId="0" borderId="8" xfId="0" applyNumberFormat="1" applyFont="1" applyFill="1" applyBorder="1" applyAlignment="1">
      <alignment horizontal="center" wrapText="1"/>
    </xf>
    <xf numFmtId="4" fontId="1" fillId="0" borderId="9" xfId="0" applyNumberFormat="1" applyFont="1" applyFill="1" applyBorder="1" applyAlignment="1">
      <alignment horizontal="center" wrapText="1"/>
    </xf>
    <xf numFmtId="4" fontId="1" fillId="0" borderId="2" xfId="0" applyNumberFormat="1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49" fontId="1" fillId="0" borderId="4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/>
    </xf>
    <xf numFmtId="0" fontId="6" fillId="0" borderId="1" xfId="0" applyFont="1" applyFill="1" applyBorder="1" applyAlignment="1">
      <alignment horizontal="left" vertical="top"/>
    </xf>
    <xf numFmtId="0" fontId="6" fillId="0" borderId="14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8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49" fontId="1" fillId="0" borderId="12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right" vertical="top" wrapText="1"/>
    </xf>
    <xf numFmtId="0" fontId="6" fillId="0" borderId="0" xfId="0" applyFont="1" applyFill="1" applyAlignment="1">
      <alignment horizontal="center" vertical="center" wrapText="1"/>
    </xf>
    <xf numFmtId="0" fontId="6" fillId="0" borderId="4" xfId="0" applyFont="1" applyFill="1" applyBorder="1" applyAlignment="1">
      <alignment horizontal="left" vertical="top" wrapText="1"/>
    </xf>
    <xf numFmtId="49" fontId="1" fillId="0" borderId="11" xfId="0" applyNumberFormat="1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9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wrapText="1"/>
    </xf>
    <xf numFmtId="0" fontId="7" fillId="0" borderId="12" xfId="0" applyFont="1" applyFill="1" applyBorder="1" applyAlignment="1">
      <alignment horizontal="left" wrapText="1"/>
    </xf>
    <xf numFmtId="0" fontId="7" fillId="0" borderId="5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262"/>
  <sheetViews>
    <sheetView tabSelected="1" view="pageBreakPreview" zoomScale="80" zoomScaleNormal="100" zoomScaleSheetLayoutView="80" workbookViewId="0">
      <pane ySplit="6" topLeftCell="A7" activePane="bottomLeft" state="frozen"/>
      <selection activeCell="B1" sqref="B1"/>
      <selection pane="bottomLeft" activeCell="B8" sqref="B8:O8"/>
    </sheetView>
  </sheetViews>
  <sheetFormatPr defaultRowHeight="15"/>
  <cols>
    <col min="1" max="1" width="6" style="14" customWidth="1"/>
    <col min="2" max="3" width="19.140625" style="14" customWidth="1"/>
    <col min="4" max="4" width="11.7109375" style="14" customWidth="1"/>
    <col min="5" max="5" width="16" style="14" customWidth="1"/>
    <col min="6" max="6" width="11.42578125" style="14" customWidth="1"/>
    <col min="7" max="7" width="13.28515625" style="14" customWidth="1"/>
    <col min="8" max="8" width="12.28515625" style="14" customWidth="1"/>
    <col min="9" max="9" width="13.140625" style="14" customWidth="1"/>
    <col min="10" max="10" width="11" style="14" customWidth="1"/>
    <col min="11" max="11" width="12.7109375" style="14" customWidth="1"/>
    <col min="12" max="12" width="11.85546875" style="14" customWidth="1"/>
    <col min="13" max="13" width="11" style="14" customWidth="1"/>
    <col min="14" max="14" width="8.5703125" style="14" customWidth="1"/>
    <col min="15" max="15" width="15.5703125" style="14" customWidth="1"/>
    <col min="16" max="16" width="10" style="7" bestFit="1" customWidth="1"/>
    <col min="17" max="17" width="9.140625" style="7"/>
    <col min="18" max="18" width="13" style="7" customWidth="1"/>
    <col min="19" max="71" width="9.140625" style="7"/>
    <col min="72" max="16384" width="9.140625" style="14"/>
  </cols>
  <sheetData>
    <row r="1" spans="1:72" ht="53.25" customHeight="1">
      <c r="K1" s="109" t="s">
        <v>83</v>
      </c>
      <c r="L1" s="109"/>
      <c r="M1" s="109"/>
      <c r="N1" s="109"/>
      <c r="O1" s="109"/>
    </row>
    <row r="2" spans="1:72" ht="45.75" customHeight="1">
      <c r="A2" s="15"/>
      <c r="B2" s="16" t="s">
        <v>18</v>
      </c>
      <c r="C2" s="16"/>
      <c r="D2" s="110" t="s">
        <v>81</v>
      </c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6"/>
      <c r="P2" s="17"/>
    </row>
    <row r="3" spans="1:72" ht="15.75">
      <c r="A3" s="15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5"/>
    </row>
    <row r="4" spans="1:72">
      <c r="A4" s="105" t="s">
        <v>0</v>
      </c>
      <c r="B4" s="105" t="s">
        <v>84</v>
      </c>
      <c r="C4" s="85" t="s">
        <v>59</v>
      </c>
      <c r="D4" s="105" t="s">
        <v>1</v>
      </c>
      <c r="E4" s="105" t="s">
        <v>2</v>
      </c>
      <c r="F4" s="105"/>
      <c r="G4" s="105" t="s">
        <v>3</v>
      </c>
      <c r="H4" s="105"/>
      <c r="I4" s="105"/>
      <c r="J4" s="105"/>
      <c r="K4" s="105"/>
      <c r="L4" s="105"/>
      <c r="M4" s="105"/>
      <c r="N4" s="105"/>
      <c r="O4" s="105" t="s">
        <v>5</v>
      </c>
    </row>
    <row r="5" spans="1:72">
      <c r="A5" s="105"/>
      <c r="B5" s="105"/>
      <c r="C5" s="86"/>
      <c r="D5" s="105"/>
      <c r="E5" s="105"/>
      <c r="F5" s="105"/>
      <c r="G5" s="105" t="s">
        <v>49</v>
      </c>
      <c r="H5" s="105"/>
      <c r="I5" s="105" t="s">
        <v>4</v>
      </c>
      <c r="J5" s="105"/>
      <c r="K5" s="105" t="s">
        <v>50</v>
      </c>
      <c r="L5" s="105"/>
      <c r="M5" s="105" t="s">
        <v>12</v>
      </c>
      <c r="N5" s="105"/>
      <c r="O5" s="105"/>
    </row>
    <row r="6" spans="1:72">
      <c r="A6" s="105"/>
      <c r="B6" s="105"/>
      <c r="C6" s="87"/>
      <c r="D6" s="105"/>
      <c r="E6" s="22" t="s">
        <v>26</v>
      </c>
      <c r="F6" s="22" t="s">
        <v>14</v>
      </c>
      <c r="G6" s="22" t="s">
        <v>13</v>
      </c>
      <c r="H6" s="22" t="s">
        <v>14</v>
      </c>
      <c r="I6" s="22" t="s">
        <v>13</v>
      </c>
      <c r="J6" s="22" t="s">
        <v>14</v>
      </c>
      <c r="K6" s="22" t="s">
        <v>13</v>
      </c>
      <c r="L6" s="22" t="s">
        <v>14</v>
      </c>
      <c r="M6" s="22" t="s">
        <v>13</v>
      </c>
      <c r="N6" s="22" t="s">
        <v>57</v>
      </c>
      <c r="O6" s="105"/>
    </row>
    <row r="7" spans="1:72" ht="18" customHeight="1">
      <c r="A7" s="21" t="s">
        <v>17</v>
      </c>
      <c r="B7" s="99" t="s">
        <v>19</v>
      </c>
      <c r="C7" s="99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1"/>
    </row>
    <row r="8" spans="1:72" ht="41.25" customHeight="1">
      <c r="A8" s="20" t="s">
        <v>15</v>
      </c>
      <c r="B8" s="102" t="s">
        <v>37</v>
      </c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4"/>
    </row>
    <row r="9" spans="1:72" s="8" customFormat="1" ht="12.75">
      <c r="B9" s="106" t="s">
        <v>77</v>
      </c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8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11"/>
    </row>
    <row r="10" spans="1:72" s="9" customFormat="1" ht="12.75" hidden="1" customHeight="1">
      <c r="A10" s="78" t="s">
        <v>17</v>
      </c>
      <c r="B10" s="82" t="s">
        <v>38</v>
      </c>
      <c r="C10" s="31"/>
      <c r="D10" s="2" t="s">
        <v>20</v>
      </c>
      <c r="E10" s="37">
        <f>SUM(E11:E21)</f>
        <v>406926.65024206362</v>
      </c>
      <c r="F10" s="37">
        <f t="shared" ref="F10:N10" si="0">SUM(F11:F21)</f>
        <v>130728.2</v>
      </c>
      <c r="G10" s="37">
        <f t="shared" si="0"/>
        <v>403926.65024206362</v>
      </c>
      <c r="H10" s="37">
        <f t="shared" si="0"/>
        <v>127728.2</v>
      </c>
      <c r="I10" s="37">
        <f t="shared" si="0"/>
        <v>0</v>
      </c>
      <c r="J10" s="37">
        <f t="shared" si="0"/>
        <v>0</v>
      </c>
      <c r="K10" s="37">
        <f t="shared" si="0"/>
        <v>3000</v>
      </c>
      <c r="L10" s="37">
        <f t="shared" si="0"/>
        <v>3000</v>
      </c>
      <c r="M10" s="37">
        <f t="shared" si="0"/>
        <v>0</v>
      </c>
      <c r="N10" s="37">
        <f t="shared" si="0"/>
        <v>0</v>
      </c>
      <c r="O10" s="85" t="s">
        <v>56</v>
      </c>
      <c r="P10" s="1"/>
    </row>
    <row r="11" spans="1:72" s="9" customFormat="1" ht="12.75" hidden="1">
      <c r="A11" s="79"/>
      <c r="B11" s="83"/>
      <c r="C11" s="32"/>
      <c r="D11" s="3" t="s">
        <v>7</v>
      </c>
      <c r="E11" s="38">
        <v>64534.9</v>
      </c>
      <c r="F11" s="38">
        <v>12276.3</v>
      </c>
      <c r="G11" s="38">
        <v>61534.9</v>
      </c>
      <c r="H11" s="38">
        <v>9276.2999999999993</v>
      </c>
      <c r="I11" s="38">
        <v>0</v>
      </c>
      <c r="J11" s="38">
        <v>0</v>
      </c>
      <c r="K11" s="38">
        <v>3000</v>
      </c>
      <c r="L11" s="38">
        <v>3000</v>
      </c>
      <c r="M11" s="38">
        <v>0</v>
      </c>
      <c r="N11" s="38">
        <v>0</v>
      </c>
      <c r="O11" s="86"/>
      <c r="P11" s="1"/>
    </row>
    <row r="12" spans="1:72" s="9" customFormat="1" ht="25.5" hidden="1">
      <c r="A12" s="79"/>
      <c r="B12" s="83"/>
      <c r="C12" s="32" t="s">
        <v>61</v>
      </c>
      <c r="D12" s="3" t="s">
        <v>8</v>
      </c>
      <c r="E12" s="38">
        <v>71544.600000000006</v>
      </c>
      <c r="F12" s="38">
        <v>26383.899999999994</v>
      </c>
      <c r="G12" s="38">
        <v>71544.600000000006</v>
      </c>
      <c r="H12" s="38">
        <v>26383.899999999994</v>
      </c>
      <c r="I12" s="38">
        <v>0</v>
      </c>
      <c r="J12" s="38">
        <v>0</v>
      </c>
      <c r="K12" s="38">
        <v>0</v>
      </c>
      <c r="L12" s="38">
        <v>0</v>
      </c>
      <c r="M12" s="38">
        <v>0</v>
      </c>
      <c r="N12" s="38">
        <v>0</v>
      </c>
      <c r="O12" s="86"/>
      <c r="P12" s="1"/>
    </row>
    <row r="13" spans="1:72" s="9" customFormat="1" ht="12.75" hidden="1">
      <c r="A13" s="79"/>
      <c r="B13" s="83"/>
      <c r="C13" s="32"/>
      <c r="D13" s="3" t="s">
        <v>9</v>
      </c>
      <c r="E13" s="38">
        <v>70175.3</v>
      </c>
      <c r="F13" s="38">
        <v>20105.5</v>
      </c>
      <c r="G13" s="38">
        <v>70175.3</v>
      </c>
      <c r="H13" s="38">
        <v>20105.5</v>
      </c>
      <c r="I13" s="38">
        <v>0</v>
      </c>
      <c r="J13" s="38">
        <v>0</v>
      </c>
      <c r="K13" s="38">
        <v>0</v>
      </c>
      <c r="L13" s="38">
        <v>0</v>
      </c>
      <c r="M13" s="38">
        <v>0</v>
      </c>
      <c r="N13" s="38">
        <v>0</v>
      </c>
      <c r="O13" s="86"/>
      <c r="P13" s="1"/>
    </row>
    <row r="14" spans="1:72" s="9" customFormat="1" ht="12.75" hidden="1">
      <c r="A14" s="79"/>
      <c r="B14" s="83"/>
      <c r="C14" s="32"/>
      <c r="D14" s="3" t="s">
        <v>10</v>
      </c>
      <c r="E14" s="38">
        <v>50264.7</v>
      </c>
      <c r="F14" s="38">
        <v>24967.5</v>
      </c>
      <c r="G14" s="38">
        <v>50264.7</v>
      </c>
      <c r="H14" s="38">
        <v>24967.5</v>
      </c>
      <c r="I14" s="38">
        <v>0</v>
      </c>
      <c r="J14" s="38">
        <v>0</v>
      </c>
      <c r="K14" s="38">
        <v>0</v>
      </c>
      <c r="L14" s="38">
        <v>0</v>
      </c>
      <c r="M14" s="38">
        <v>0</v>
      </c>
      <c r="N14" s="38">
        <v>0</v>
      </c>
      <c r="O14" s="86"/>
      <c r="P14" s="1"/>
    </row>
    <row r="15" spans="1:72" s="9" customFormat="1" ht="12.75" hidden="1">
      <c r="A15" s="79"/>
      <c r="B15" s="83"/>
      <c r="C15" s="30"/>
      <c r="D15" s="3" t="s">
        <v>11</v>
      </c>
      <c r="E15" s="38">
        <v>74922.299999999988</v>
      </c>
      <c r="F15" s="38">
        <v>23497.5</v>
      </c>
      <c r="G15" s="38">
        <v>74922.299999999988</v>
      </c>
      <c r="H15" s="38">
        <v>23497.5</v>
      </c>
      <c r="I15" s="38">
        <v>0</v>
      </c>
      <c r="J15" s="38">
        <v>0</v>
      </c>
      <c r="K15" s="38">
        <v>0</v>
      </c>
      <c r="L15" s="38">
        <v>0</v>
      </c>
      <c r="M15" s="38">
        <v>0</v>
      </c>
      <c r="N15" s="38">
        <v>0</v>
      </c>
      <c r="O15" s="86"/>
      <c r="P15" s="1"/>
    </row>
    <row r="16" spans="1:72" s="9" customFormat="1" ht="12.75" hidden="1">
      <c r="A16" s="79"/>
      <c r="B16" s="83"/>
      <c r="C16" s="32"/>
      <c r="D16" s="3" t="s">
        <v>69</v>
      </c>
      <c r="E16" s="38">
        <v>75484.850242063651</v>
      </c>
      <c r="F16" s="38">
        <v>23497.5</v>
      </c>
      <c r="G16" s="38">
        <v>75484.850242063651</v>
      </c>
      <c r="H16" s="38">
        <v>23497.5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86"/>
      <c r="P16" s="1"/>
    </row>
    <row r="17" spans="1:16" s="9" customFormat="1" ht="12.75" hidden="1">
      <c r="A17" s="79"/>
      <c r="B17" s="83"/>
      <c r="C17" s="32"/>
      <c r="D17" s="3" t="s">
        <v>70</v>
      </c>
      <c r="E17" s="38">
        <v>0</v>
      </c>
      <c r="F17" s="38">
        <v>0</v>
      </c>
      <c r="G17" s="38">
        <v>0</v>
      </c>
      <c r="H17" s="38">
        <v>0</v>
      </c>
      <c r="I17" s="38">
        <v>0</v>
      </c>
      <c r="J17" s="38">
        <v>0</v>
      </c>
      <c r="K17" s="38">
        <v>0</v>
      </c>
      <c r="L17" s="38">
        <v>0</v>
      </c>
      <c r="M17" s="38">
        <v>0</v>
      </c>
      <c r="N17" s="38">
        <v>0</v>
      </c>
      <c r="O17" s="86"/>
      <c r="P17" s="1"/>
    </row>
    <row r="18" spans="1:16" s="9" customFormat="1" ht="12.75" hidden="1">
      <c r="A18" s="79"/>
      <c r="B18" s="83"/>
      <c r="C18" s="32"/>
      <c r="D18" s="3" t="s">
        <v>71</v>
      </c>
      <c r="E18" s="38">
        <v>0</v>
      </c>
      <c r="F18" s="38">
        <v>0</v>
      </c>
      <c r="G18" s="38">
        <v>0</v>
      </c>
      <c r="H18" s="38">
        <v>0</v>
      </c>
      <c r="I18" s="38">
        <v>0</v>
      </c>
      <c r="J18" s="38">
        <v>0</v>
      </c>
      <c r="K18" s="38">
        <v>0</v>
      </c>
      <c r="L18" s="38">
        <v>0</v>
      </c>
      <c r="M18" s="38">
        <v>0</v>
      </c>
      <c r="N18" s="38">
        <v>0</v>
      </c>
      <c r="O18" s="86"/>
      <c r="P18" s="1"/>
    </row>
    <row r="19" spans="1:16" s="9" customFormat="1" ht="12.75" hidden="1">
      <c r="A19" s="79"/>
      <c r="B19" s="83"/>
      <c r="C19" s="32"/>
      <c r="D19" s="3" t="s">
        <v>72</v>
      </c>
      <c r="E19" s="38">
        <v>0</v>
      </c>
      <c r="F19" s="38">
        <v>0</v>
      </c>
      <c r="G19" s="38">
        <v>0</v>
      </c>
      <c r="H19" s="38">
        <v>0</v>
      </c>
      <c r="I19" s="38">
        <v>0</v>
      </c>
      <c r="J19" s="38">
        <v>0</v>
      </c>
      <c r="K19" s="38">
        <v>0</v>
      </c>
      <c r="L19" s="38">
        <v>0</v>
      </c>
      <c r="M19" s="38">
        <v>0</v>
      </c>
      <c r="N19" s="38">
        <v>0</v>
      </c>
      <c r="O19" s="86"/>
      <c r="P19" s="1"/>
    </row>
    <row r="20" spans="1:16" s="9" customFormat="1" ht="12.75" hidden="1">
      <c r="A20" s="79"/>
      <c r="B20" s="83"/>
      <c r="C20" s="32"/>
      <c r="D20" s="3" t="s">
        <v>73</v>
      </c>
      <c r="E20" s="38">
        <v>0</v>
      </c>
      <c r="F20" s="38">
        <v>0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  <c r="L20" s="38">
        <v>0</v>
      </c>
      <c r="M20" s="38">
        <v>0</v>
      </c>
      <c r="N20" s="38">
        <v>0</v>
      </c>
      <c r="O20" s="86"/>
      <c r="P20" s="1"/>
    </row>
    <row r="21" spans="1:16" s="9" customFormat="1" ht="12.75" hidden="1">
      <c r="A21" s="80"/>
      <c r="B21" s="84"/>
      <c r="C21" s="32"/>
      <c r="D21" s="3" t="s">
        <v>74</v>
      </c>
      <c r="E21" s="38">
        <v>0</v>
      </c>
      <c r="F21" s="38">
        <v>0</v>
      </c>
      <c r="G21" s="38">
        <v>0</v>
      </c>
      <c r="H21" s="38">
        <v>0</v>
      </c>
      <c r="I21" s="38">
        <v>0</v>
      </c>
      <c r="J21" s="38">
        <v>0</v>
      </c>
      <c r="K21" s="38">
        <v>0</v>
      </c>
      <c r="L21" s="38">
        <v>0</v>
      </c>
      <c r="M21" s="38">
        <v>0</v>
      </c>
      <c r="N21" s="38">
        <v>0</v>
      </c>
      <c r="O21" s="87"/>
      <c r="P21" s="1"/>
    </row>
    <row r="22" spans="1:16" s="9" customFormat="1" ht="12.75" hidden="1" customHeight="1">
      <c r="A22" s="78" t="s">
        <v>28</v>
      </c>
      <c r="B22" s="82" t="s">
        <v>39</v>
      </c>
      <c r="C22" s="31"/>
      <c r="D22" s="2" t="s">
        <v>20</v>
      </c>
      <c r="E22" s="37">
        <f>SUM(E23:E33)</f>
        <v>322219.60828916938</v>
      </c>
      <c r="F22" s="37">
        <f t="shared" ref="F22:N22" si="1">SUM(F23:F33)</f>
        <v>145040.90000000002</v>
      </c>
      <c r="G22" s="37">
        <f t="shared" si="1"/>
        <v>322219.57893415587</v>
      </c>
      <c r="H22" s="37">
        <f t="shared" si="1"/>
        <v>145040.90000000002</v>
      </c>
      <c r="I22" s="37">
        <f t="shared" si="1"/>
        <v>0</v>
      </c>
      <c r="J22" s="37">
        <f t="shared" si="1"/>
        <v>0</v>
      </c>
      <c r="K22" s="37">
        <f t="shared" si="1"/>
        <v>0</v>
      </c>
      <c r="L22" s="37">
        <f t="shared" si="1"/>
        <v>0</v>
      </c>
      <c r="M22" s="37">
        <f t="shared" si="1"/>
        <v>0</v>
      </c>
      <c r="N22" s="37">
        <f t="shared" si="1"/>
        <v>0</v>
      </c>
      <c r="O22" s="85" t="s">
        <v>75</v>
      </c>
      <c r="P22" s="1"/>
    </row>
    <row r="23" spans="1:16" s="9" customFormat="1" ht="12.75" hidden="1">
      <c r="A23" s="79"/>
      <c r="B23" s="83"/>
      <c r="C23" s="32"/>
      <c r="D23" s="4" t="s">
        <v>7</v>
      </c>
      <c r="E23" s="39">
        <v>42087.100000000006</v>
      </c>
      <c r="F23" s="39">
        <v>24641.3</v>
      </c>
      <c r="G23" s="40">
        <v>42087.100000000006</v>
      </c>
      <c r="H23" s="39">
        <v>24641.3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41">
        <v>0</v>
      </c>
      <c r="O23" s="86"/>
      <c r="P23" s="1"/>
    </row>
    <row r="24" spans="1:16" s="9" customFormat="1" ht="12.75" hidden="1">
      <c r="A24" s="79"/>
      <c r="B24" s="83"/>
      <c r="C24" s="32" t="s">
        <v>60</v>
      </c>
      <c r="D24" s="4" t="s">
        <v>8</v>
      </c>
      <c r="E24" s="39">
        <v>45660.5</v>
      </c>
      <c r="F24" s="39">
        <v>24754.799999999999</v>
      </c>
      <c r="G24" s="40">
        <v>45660.5</v>
      </c>
      <c r="H24" s="39">
        <v>24754.799999999999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41">
        <v>0</v>
      </c>
      <c r="O24" s="86"/>
      <c r="P24" s="1"/>
    </row>
    <row r="25" spans="1:16" s="9" customFormat="1" ht="12.75" hidden="1">
      <c r="A25" s="79"/>
      <c r="B25" s="83"/>
      <c r="C25" s="32"/>
      <c r="D25" s="4" t="s">
        <v>9</v>
      </c>
      <c r="E25" s="39">
        <v>49565.1</v>
      </c>
      <c r="F25" s="39">
        <v>21249.5</v>
      </c>
      <c r="G25" s="40">
        <v>49565.1</v>
      </c>
      <c r="H25" s="39">
        <v>21249.5</v>
      </c>
      <c r="I25" s="39">
        <v>0</v>
      </c>
      <c r="J25" s="39">
        <v>0</v>
      </c>
      <c r="K25" s="39">
        <v>0</v>
      </c>
      <c r="L25" s="39">
        <v>0</v>
      </c>
      <c r="M25" s="39">
        <v>0</v>
      </c>
      <c r="N25" s="41">
        <v>0</v>
      </c>
      <c r="O25" s="86"/>
      <c r="P25" s="1"/>
    </row>
    <row r="26" spans="1:16" s="9" customFormat="1" ht="12.75" hidden="1">
      <c r="A26" s="79"/>
      <c r="B26" s="83"/>
      <c r="C26" s="32"/>
      <c r="D26" s="4" t="s">
        <v>10</v>
      </c>
      <c r="E26" s="39">
        <v>63731.399999999994</v>
      </c>
      <c r="F26" s="39">
        <v>31465.100000000002</v>
      </c>
      <c r="G26" s="40">
        <v>63731.399999999994</v>
      </c>
      <c r="H26" s="39">
        <v>31465.100000000002</v>
      </c>
      <c r="I26" s="39">
        <v>0</v>
      </c>
      <c r="J26" s="39">
        <v>0</v>
      </c>
      <c r="K26" s="39">
        <v>0</v>
      </c>
      <c r="L26" s="39">
        <v>0</v>
      </c>
      <c r="M26" s="39">
        <v>0</v>
      </c>
      <c r="N26" s="41">
        <v>0</v>
      </c>
      <c r="O26" s="86"/>
      <c r="P26" s="1"/>
    </row>
    <row r="27" spans="1:16" s="9" customFormat="1" ht="12.75" hidden="1">
      <c r="A27" s="79"/>
      <c r="B27" s="83"/>
      <c r="C27" s="30"/>
      <c r="D27" s="4" t="s">
        <v>11</v>
      </c>
      <c r="E27" s="39">
        <v>58168.800000000003</v>
      </c>
      <c r="F27" s="39">
        <v>21465.100000000002</v>
      </c>
      <c r="G27" s="40">
        <v>58168.800000000003</v>
      </c>
      <c r="H27" s="39">
        <v>21465.100000000002</v>
      </c>
      <c r="I27" s="39">
        <v>0</v>
      </c>
      <c r="J27" s="39">
        <v>0</v>
      </c>
      <c r="K27" s="39">
        <v>0</v>
      </c>
      <c r="L27" s="39">
        <v>0</v>
      </c>
      <c r="M27" s="39">
        <v>0</v>
      </c>
      <c r="N27" s="41">
        <v>0</v>
      </c>
      <c r="O27" s="86"/>
      <c r="P27" s="1"/>
    </row>
    <row r="28" spans="1:16" s="9" customFormat="1" ht="12.75" hidden="1">
      <c r="A28" s="79"/>
      <c r="B28" s="83"/>
      <c r="C28" s="32"/>
      <c r="D28" s="4" t="s">
        <v>69</v>
      </c>
      <c r="E28" s="39">
        <v>63006.708289169379</v>
      </c>
      <c r="F28" s="39">
        <v>21465.100000000002</v>
      </c>
      <c r="G28" s="40">
        <v>63006.678934155832</v>
      </c>
      <c r="H28" s="39">
        <v>21465.100000000002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41">
        <v>0</v>
      </c>
      <c r="O28" s="86"/>
      <c r="P28" s="1"/>
    </row>
    <row r="29" spans="1:16" s="9" customFormat="1" ht="12.75" hidden="1">
      <c r="A29" s="79"/>
      <c r="B29" s="83"/>
      <c r="C29" s="32"/>
      <c r="D29" s="4" t="s">
        <v>70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86"/>
      <c r="P29" s="1"/>
    </row>
    <row r="30" spans="1:16" s="9" customFormat="1" ht="12.75" hidden="1">
      <c r="A30" s="79"/>
      <c r="B30" s="83"/>
      <c r="C30" s="32"/>
      <c r="D30" s="4" t="s">
        <v>71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86"/>
      <c r="P30" s="1"/>
    </row>
    <row r="31" spans="1:16" s="9" customFormat="1" ht="12.75" hidden="1">
      <c r="A31" s="79"/>
      <c r="B31" s="83"/>
      <c r="C31" s="32"/>
      <c r="D31" s="4" t="s">
        <v>72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86"/>
      <c r="P31" s="1"/>
    </row>
    <row r="32" spans="1:16" s="9" customFormat="1" ht="12.75" hidden="1">
      <c r="A32" s="79"/>
      <c r="B32" s="83"/>
      <c r="C32" s="32"/>
      <c r="D32" s="4" t="s">
        <v>73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86"/>
      <c r="P32" s="1"/>
    </row>
    <row r="33" spans="1:71" s="9" customFormat="1" ht="12.75" hidden="1">
      <c r="A33" s="80"/>
      <c r="B33" s="84"/>
      <c r="C33" s="32"/>
      <c r="D33" s="4" t="s">
        <v>74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87"/>
      <c r="P33" s="1"/>
    </row>
    <row r="34" spans="1:71" s="9" customFormat="1" ht="12.75" hidden="1" customHeight="1">
      <c r="A34" s="78" t="s">
        <v>29</v>
      </c>
      <c r="B34" s="81" t="s">
        <v>58</v>
      </c>
      <c r="C34" s="31"/>
      <c r="D34" s="2" t="s">
        <v>20</v>
      </c>
      <c r="E34" s="37">
        <f>SUM(E35:E45)</f>
        <v>132527.28319202355</v>
      </c>
      <c r="F34" s="37">
        <f t="shared" ref="F34:N34" si="2">SUM(F35:F45)</f>
        <v>35633.599999999999</v>
      </c>
      <c r="G34" s="37">
        <f t="shared" si="2"/>
        <v>107980.38319202355</v>
      </c>
      <c r="H34" s="37">
        <f t="shared" si="2"/>
        <v>26086.699999999997</v>
      </c>
      <c r="I34" s="37">
        <f t="shared" si="2"/>
        <v>0</v>
      </c>
      <c r="J34" s="37">
        <f t="shared" si="2"/>
        <v>0</v>
      </c>
      <c r="K34" s="37">
        <f t="shared" si="2"/>
        <v>24546.9</v>
      </c>
      <c r="L34" s="37">
        <f t="shared" si="2"/>
        <v>9546.9</v>
      </c>
      <c r="M34" s="37">
        <f t="shared" si="2"/>
        <v>0</v>
      </c>
      <c r="N34" s="37">
        <f t="shared" si="2"/>
        <v>0</v>
      </c>
      <c r="O34" s="85" t="s">
        <v>30</v>
      </c>
      <c r="P34" s="1"/>
    </row>
    <row r="35" spans="1:71" s="9" customFormat="1" ht="12.75" hidden="1">
      <c r="A35" s="79"/>
      <c r="B35" s="81"/>
      <c r="C35" s="32"/>
      <c r="D35" s="4" t="s">
        <v>7</v>
      </c>
      <c r="E35" s="39">
        <v>10953</v>
      </c>
      <c r="F35" s="39">
        <v>6111.7</v>
      </c>
      <c r="G35" s="40">
        <v>8484.6</v>
      </c>
      <c r="H35" s="39">
        <v>3643.2999999999997</v>
      </c>
      <c r="I35" s="39">
        <v>0</v>
      </c>
      <c r="J35" s="39">
        <v>0</v>
      </c>
      <c r="K35" s="39">
        <v>2468.4</v>
      </c>
      <c r="L35" s="39">
        <v>2468.4</v>
      </c>
      <c r="M35" s="39">
        <v>0</v>
      </c>
      <c r="N35" s="39">
        <v>0</v>
      </c>
      <c r="O35" s="86"/>
      <c r="P35" s="1"/>
    </row>
    <row r="36" spans="1:71" s="9" customFormat="1" ht="25.5" hidden="1">
      <c r="A36" s="79"/>
      <c r="B36" s="81"/>
      <c r="C36" s="32" t="s">
        <v>62</v>
      </c>
      <c r="D36" s="4" t="s">
        <v>8</v>
      </c>
      <c r="E36" s="39">
        <v>19210.3</v>
      </c>
      <c r="F36" s="39">
        <v>8159.1</v>
      </c>
      <c r="G36" s="40">
        <v>15538.900000000001</v>
      </c>
      <c r="H36" s="39">
        <v>4487.7</v>
      </c>
      <c r="I36" s="39">
        <v>0</v>
      </c>
      <c r="J36" s="39">
        <v>0</v>
      </c>
      <c r="K36" s="39">
        <v>3671.4</v>
      </c>
      <c r="L36" s="39">
        <v>3671.4</v>
      </c>
      <c r="M36" s="39">
        <v>0</v>
      </c>
      <c r="N36" s="39">
        <v>0</v>
      </c>
      <c r="O36" s="86"/>
      <c r="P36" s="1"/>
    </row>
    <row r="37" spans="1:71" s="9" customFormat="1" ht="12.75" hidden="1">
      <c r="A37" s="79"/>
      <c r="B37" s="81"/>
      <c r="C37" s="32"/>
      <c r="D37" s="4" t="s">
        <v>9</v>
      </c>
      <c r="E37" s="39">
        <v>21131.200000000001</v>
      </c>
      <c r="F37" s="39">
        <v>6362.8</v>
      </c>
      <c r="G37" s="40">
        <v>17724.099999999999</v>
      </c>
      <c r="H37" s="39">
        <v>2955.6999999999994</v>
      </c>
      <c r="I37" s="39">
        <v>0</v>
      </c>
      <c r="J37" s="39">
        <v>0</v>
      </c>
      <c r="K37" s="39">
        <v>3407.1</v>
      </c>
      <c r="L37" s="39">
        <v>3407.1</v>
      </c>
      <c r="M37" s="39">
        <v>0</v>
      </c>
      <c r="N37" s="39">
        <v>0</v>
      </c>
      <c r="O37" s="86"/>
      <c r="P37" s="1"/>
    </row>
    <row r="38" spans="1:71" s="9" customFormat="1" ht="12.75" hidden="1">
      <c r="A38" s="79"/>
      <c r="B38" s="81"/>
      <c r="C38" s="32"/>
      <c r="D38" s="4" t="s">
        <v>10</v>
      </c>
      <c r="E38" s="39">
        <v>25768.600000000002</v>
      </c>
      <c r="F38" s="39">
        <v>5000</v>
      </c>
      <c r="G38" s="40">
        <v>20768.600000000002</v>
      </c>
      <c r="H38" s="39">
        <v>5000</v>
      </c>
      <c r="I38" s="39">
        <v>0</v>
      </c>
      <c r="J38" s="39">
        <v>0</v>
      </c>
      <c r="K38" s="39">
        <v>5000</v>
      </c>
      <c r="L38" s="39">
        <v>0</v>
      </c>
      <c r="M38" s="39">
        <v>0</v>
      </c>
      <c r="N38" s="39">
        <v>0</v>
      </c>
      <c r="O38" s="86"/>
      <c r="P38" s="1"/>
    </row>
    <row r="39" spans="1:71" s="9" customFormat="1" ht="12.75" hidden="1">
      <c r="A39" s="79"/>
      <c r="B39" s="81"/>
      <c r="C39" s="32"/>
      <c r="D39" s="4" t="s">
        <v>11</v>
      </c>
      <c r="E39" s="39">
        <v>27042.100000000002</v>
      </c>
      <c r="F39" s="39">
        <v>5000</v>
      </c>
      <c r="G39" s="40">
        <v>22042.100000000002</v>
      </c>
      <c r="H39" s="39">
        <v>5000</v>
      </c>
      <c r="I39" s="39">
        <v>0</v>
      </c>
      <c r="J39" s="39">
        <v>0</v>
      </c>
      <c r="K39" s="39">
        <v>5000</v>
      </c>
      <c r="L39" s="39">
        <v>0</v>
      </c>
      <c r="M39" s="39">
        <v>0</v>
      </c>
      <c r="N39" s="39">
        <v>0</v>
      </c>
      <c r="O39" s="86"/>
      <c r="P39" s="1"/>
    </row>
    <row r="40" spans="1:71" s="9" customFormat="1" ht="12.75" hidden="1">
      <c r="A40" s="79"/>
      <c r="B40" s="81"/>
      <c r="C40" s="32"/>
      <c r="D40" s="4" t="s">
        <v>69</v>
      </c>
      <c r="E40" s="39">
        <v>28422.083192023547</v>
      </c>
      <c r="F40" s="39">
        <v>5000</v>
      </c>
      <c r="G40" s="40">
        <v>23422.083192023543</v>
      </c>
      <c r="H40" s="39">
        <v>5000</v>
      </c>
      <c r="I40" s="39">
        <v>0</v>
      </c>
      <c r="J40" s="39">
        <v>0</v>
      </c>
      <c r="K40" s="39">
        <v>5000</v>
      </c>
      <c r="L40" s="39">
        <v>0</v>
      </c>
      <c r="M40" s="39">
        <v>0</v>
      </c>
      <c r="N40" s="39">
        <v>0</v>
      </c>
      <c r="O40" s="86"/>
      <c r="P40" s="1"/>
    </row>
    <row r="41" spans="1:71" s="9" customFormat="1" ht="12.75" hidden="1">
      <c r="A41" s="79"/>
      <c r="B41" s="81"/>
      <c r="C41" s="32"/>
      <c r="D41" s="4" t="s">
        <v>70</v>
      </c>
      <c r="E41" s="39">
        <v>0</v>
      </c>
      <c r="F41" s="39">
        <v>0</v>
      </c>
      <c r="G41" s="39">
        <v>0</v>
      </c>
      <c r="H41" s="39">
        <v>0</v>
      </c>
      <c r="I41" s="39">
        <v>0</v>
      </c>
      <c r="J41" s="39">
        <v>0</v>
      </c>
      <c r="K41" s="39">
        <v>0</v>
      </c>
      <c r="L41" s="39">
        <v>0</v>
      </c>
      <c r="M41" s="39">
        <v>0</v>
      </c>
      <c r="N41" s="39">
        <v>0</v>
      </c>
      <c r="O41" s="86"/>
      <c r="P41" s="1"/>
    </row>
    <row r="42" spans="1:71" s="9" customFormat="1" ht="12.75" hidden="1">
      <c r="A42" s="79"/>
      <c r="B42" s="81"/>
      <c r="C42" s="32"/>
      <c r="D42" s="4" t="s">
        <v>71</v>
      </c>
      <c r="E42" s="39">
        <v>0</v>
      </c>
      <c r="F42" s="39">
        <v>0</v>
      </c>
      <c r="G42" s="39">
        <v>0</v>
      </c>
      <c r="H42" s="39">
        <v>0</v>
      </c>
      <c r="I42" s="39">
        <v>0</v>
      </c>
      <c r="J42" s="39">
        <v>0</v>
      </c>
      <c r="K42" s="39">
        <v>0</v>
      </c>
      <c r="L42" s="39">
        <v>0</v>
      </c>
      <c r="M42" s="39">
        <v>0</v>
      </c>
      <c r="N42" s="39">
        <v>0</v>
      </c>
      <c r="O42" s="86"/>
      <c r="P42" s="1"/>
    </row>
    <row r="43" spans="1:71" s="9" customFormat="1" ht="12.75" hidden="1">
      <c r="A43" s="79"/>
      <c r="B43" s="81"/>
      <c r="C43" s="32"/>
      <c r="D43" s="4" t="s">
        <v>72</v>
      </c>
      <c r="E43" s="39">
        <v>0</v>
      </c>
      <c r="F43" s="39">
        <v>0</v>
      </c>
      <c r="G43" s="39">
        <v>0</v>
      </c>
      <c r="H43" s="39">
        <v>0</v>
      </c>
      <c r="I43" s="39">
        <v>0</v>
      </c>
      <c r="J43" s="39">
        <v>0</v>
      </c>
      <c r="K43" s="39">
        <v>0</v>
      </c>
      <c r="L43" s="39">
        <v>0</v>
      </c>
      <c r="M43" s="39">
        <v>0</v>
      </c>
      <c r="N43" s="39">
        <v>0</v>
      </c>
      <c r="O43" s="86"/>
      <c r="P43" s="1"/>
    </row>
    <row r="44" spans="1:71" s="9" customFormat="1" ht="12.75" hidden="1">
      <c r="A44" s="79"/>
      <c r="B44" s="81"/>
      <c r="C44" s="32"/>
      <c r="D44" s="4" t="s">
        <v>73</v>
      </c>
      <c r="E44" s="39">
        <v>0</v>
      </c>
      <c r="F44" s="39">
        <v>0</v>
      </c>
      <c r="G44" s="39">
        <v>0</v>
      </c>
      <c r="H44" s="39">
        <v>0</v>
      </c>
      <c r="I44" s="39">
        <v>0</v>
      </c>
      <c r="J44" s="39">
        <v>0</v>
      </c>
      <c r="K44" s="39">
        <v>0</v>
      </c>
      <c r="L44" s="39">
        <v>0</v>
      </c>
      <c r="M44" s="39">
        <v>0</v>
      </c>
      <c r="N44" s="39">
        <v>0</v>
      </c>
      <c r="O44" s="86"/>
      <c r="P44" s="1"/>
    </row>
    <row r="45" spans="1:71" s="9" customFormat="1" ht="12.75" hidden="1">
      <c r="A45" s="80"/>
      <c r="B45" s="81"/>
      <c r="C45" s="32"/>
      <c r="D45" s="4" t="s">
        <v>74</v>
      </c>
      <c r="E45" s="39">
        <v>0</v>
      </c>
      <c r="F45" s="39">
        <v>0</v>
      </c>
      <c r="G45" s="39">
        <v>0</v>
      </c>
      <c r="H45" s="39">
        <v>0</v>
      </c>
      <c r="I45" s="39">
        <v>0</v>
      </c>
      <c r="J45" s="39">
        <v>0</v>
      </c>
      <c r="K45" s="39">
        <v>0</v>
      </c>
      <c r="L45" s="39">
        <v>0</v>
      </c>
      <c r="M45" s="39">
        <v>0</v>
      </c>
      <c r="N45" s="39">
        <v>0</v>
      </c>
      <c r="O45" s="87"/>
      <c r="P45" s="1"/>
    </row>
    <row r="46" spans="1:71" s="24" customFormat="1" ht="14.25" customHeight="1">
      <c r="A46" s="98"/>
      <c r="B46" s="88" t="s">
        <v>27</v>
      </c>
      <c r="C46" s="54"/>
      <c r="D46" s="55" t="s">
        <v>20</v>
      </c>
      <c r="E46" s="56">
        <f t="shared" ref="E46:N46" si="3">SUM(E47:E57)</f>
        <v>860102.54172325647</v>
      </c>
      <c r="F46" s="56">
        <f t="shared" si="3"/>
        <v>311402.70000000007</v>
      </c>
      <c r="G46" s="56">
        <f t="shared" si="3"/>
        <v>834476.51236824295</v>
      </c>
      <c r="H46" s="56">
        <f t="shared" si="3"/>
        <v>298855.80000000005</v>
      </c>
      <c r="I46" s="56">
        <f t="shared" si="3"/>
        <v>0</v>
      </c>
      <c r="J46" s="56">
        <f t="shared" si="3"/>
        <v>0</v>
      </c>
      <c r="K46" s="56">
        <f t="shared" si="3"/>
        <v>25626</v>
      </c>
      <c r="L46" s="56">
        <f t="shared" si="3"/>
        <v>12546.9</v>
      </c>
      <c r="M46" s="56">
        <f t="shared" si="3"/>
        <v>0</v>
      </c>
      <c r="N46" s="56">
        <f t="shared" si="3"/>
        <v>0</v>
      </c>
      <c r="O46" s="85" t="s">
        <v>88</v>
      </c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</row>
    <row r="47" spans="1:71" s="24" customFormat="1">
      <c r="A47" s="98"/>
      <c r="B47" s="88"/>
      <c r="C47" s="57"/>
      <c r="D47" s="58" t="s">
        <v>7</v>
      </c>
      <c r="E47" s="59">
        <v>118075</v>
      </c>
      <c r="F47" s="59">
        <v>43029.3</v>
      </c>
      <c r="G47" s="59">
        <v>112606.6</v>
      </c>
      <c r="H47" s="59">
        <v>37560.899999999994</v>
      </c>
      <c r="I47" s="59">
        <v>0</v>
      </c>
      <c r="J47" s="59">
        <v>0</v>
      </c>
      <c r="K47" s="59">
        <v>5468.4</v>
      </c>
      <c r="L47" s="59">
        <v>5468.4</v>
      </c>
      <c r="M47" s="59">
        <v>0</v>
      </c>
      <c r="N47" s="59">
        <v>0</v>
      </c>
      <c r="O47" s="86"/>
      <c r="P47" s="23"/>
      <c r="Q47" s="23"/>
      <c r="R47" s="23"/>
      <c r="S47" s="23"/>
      <c r="T47" s="27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</row>
    <row r="48" spans="1:71" s="24" customFormat="1">
      <c r="A48" s="98"/>
      <c r="B48" s="88"/>
      <c r="C48" s="57"/>
      <c r="D48" s="58" t="s">
        <v>8</v>
      </c>
      <c r="E48" s="59">
        <v>136941.90000000002</v>
      </c>
      <c r="F48" s="59">
        <v>59297.799999999996</v>
      </c>
      <c r="G48" s="59">
        <v>133270.5</v>
      </c>
      <c r="H48" s="59">
        <v>55626.399999999994</v>
      </c>
      <c r="I48" s="59">
        <v>0</v>
      </c>
      <c r="J48" s="59">
        <v>0</v>
      </c>
      <c r="K48" s="59">
        <v>3671.4</v>
      </c>
      <c r="L48" s="59">
        <v>3671.4</v>
      </c>
      <c r="M48" s="59">
        <v>0</v>
      </c>
      <c r="N48" s="59">
        <v>0</v>
      </c>
      <c r="O48" s="86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</row>
    <row r="49" spans="1:72" s="24" customFormat="1">
      <c r="A49" s="98"/>
      <c r="B49" s="88"/>
      <c r="C49" s="57"/>
      <c r="D49" s="58" t="s">
        <v>9</v>
      </c>
      <c r="E49" s="59">
        <v>141425.60000000001</v>
      </c>
      <c r="F49" s="59">
        <v>47717.8</v>
      </c>
      <c r="G49" s="59">
        <v>138018.5</v>
      </c>
      <c r="H49" s="59">
        <v>44310.7</v>
      </c>
      <c r="I49" s="59">
        <v>0</v>
      </c>
      <c r="J49" s="59">
        <v>0</v>
      </c>
      <c r="K49" s="59">
        <v>3407.1</v>
      </c>
      <c r="L49" s="59">
        <v>3407.1</v>
      </c>
      <c r="M49" s="59">
        <v>0</v>
      </c>
      <c r="N49" s="59">
        <v>0</v>
      </c>
      <c r="O49" s="86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</row>
    <row r="50" spans="1:72" s="24" customFormat="1">
      <c r="A50" s="98"/>
      <c r="B50" s="88"/>
      <c r="C50" s="57"/>
      <c r="D50" s="58" t="s">
        <v>10</v>
      </c>
      <c r="E50" s="59">
        <v>136613.20000000001</v>
      </c>
      <c r="F50" s="59">
        <v>61432.6</v>
      </c>
      <c r="G50" s="59">
        <v>133534.09999999998</v>
      </c>
      <c r="H50" s="59">
        <v>61432.6</v>
      </c>
      <c r="I50" s="59">
        <v>0</v>
      </c>
      <c r="J50" s="59">
        <v>0</v>
      </c>
      <c r="K50" s="59">
        <v>3079.1</v>
      </c>
      <c r="L50" s="59">
        <v>0</v>
      </c>
      <c r="M50" s="59">
        <v>0</v>
      </c>
      <c r="N50" s="59">
        <v>0</v>
      </c>
      <c r="O50" s="86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</row>
    <row r="51" spans="1:72" s="24" customFormat="1">
      <c r="A51" s="98"/>
      <c r="B51" s="88"/>
      <c r="C51" s="57"/>
      <c r="D51" s="58" t="s">
        <v>11</v>
      </c>
      <c r="E51" s="59">
        <v>160133.20000000001</v>
      </c>
      <c r="F51" s="59">
        <v>49962.600000000006</v>
      </c>
      <c r="G51" s="59">
        <v>155133.20000000001</v>
      </c>
      <c r="H51" s="59">
        <v>49962.600000000006</v>
      </c>
      <c r="I51" s="59">
        <v>0</v>
      </c>
      <c r="J51" s="59">
        <v>0</v>
      </c>
      <c r="K51" s="59">
        <v>5000</v>
      </c>
      <c r="L51" s="59">
        <v>0</v>
      </c>
      <c r="M51" s="59">
        <v>0</v>
      </c>
      <c r="N51" s="59">
        <v>0</v>
      </c>
      <c r="O51" s="86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</row>
    <row r="52" spans="1:72" s="24" customFormat="1">
      <c r="A52" s="98"/>
      <c r="B52" s="88"/>
      <c r="C52" s="57"/>
      <c r="D52" s="58" t="s">
        <v>69</v>
      </c>
      <c r="E52" s="59">
        <v>166913.64172325656</v>
      </c>
      <c r="F52" s="59">
        <v>49962.600000000006</v>
      </c>
      <c r="G52" s="59">
        <v>161913.61236824305</v>
      </c>
      <c r="H52" s="59">
        <v>49962.600000000006</v>
      </c>
      <c r="I52" s="59">
        <v>0</v>
      </c>
      <c r="J52" s="59">
        <v>0</v>
      </c>
      <c r="K52" s="59">
        <v>5000</v>
      </c>
      <c r="L52" s="59">
        <v>0</v>
      </c>
      <c r="M52" s="59">
        <v>0</v>
      </c>
      <c r="N52" s="59">
        <v>0</v>
      </c>
      <c r="O52" s="86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</row>
    <row r="53" spans="1:72" s="24" customFormat="1">
      <c r="A53" s="98"/>
      <c r="B53" s="88"/>
      <c r="C53" s="57"/>
      <c r="D53" s="58" t="s">
        <v>70</v>
      </c>
      <c r="E53" s="59">
        <f t="shared" ref="E53:N53" si="4">E41+E29+E17</f>
        <v>0</v>
      </c>
      <c r="F53" s="59">
        <f t="shared" si="4"/>
        <v>0</v>
      </c>
      <c r="G53" s="59">
        <f t="shared" si="4"/>
        <v>0</v>
      </c>
      <c r="H53" s="59">
        <f t="shared" si="4"/>
        <v>0</v>
      </c>
      <c r="I53" s="59">
        <f t="shared" si="4"/>
        <v>0</v>
      </c>
      <c r="J53" s="59">
        <f t="shared" si="4"/>
        <v>0</v>
      </c>
      <c r="K53" s="59">
        <f t="shared" si="4"/>
        <v>0</v>
      </c>
      <c r="L53" s="59">
        <f t="shared" si="4"/>
        <v>0</v>
      </c>
      <c r="M53" s="59">
        <f t="shared" si="4"/>
        <v>0</v>
      </c>
      <c r="N53" s="59">
        <f t="shared" si="4"/>
        <v>0</v>
      </c>
      <c r="O53" s="86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</row>
    <row r="54" spans="1:72" s="24" customFormat="1">
      <c r="A54" s="98"/>
      <c r="B54" s="88"/>
      <c r="C54" s="57"/>
      <c r="D54" s="58" t="s">
        <v>71</v>
      </c>
      <c r="E54" s="59">
        <f t="shared" ref="E54:N54" si="5">E42+E30+E18</f>
        <v>0</v>
      </c>
      <c r="F54" s="59">
        <f t="shared" si="5"/>
        <v>0</v>
      </c>
      <c r="G54" s="59">
        <f t="shared" si="5"/>
        <v>0</v>
      </c>
      <c r="H54" s="59">
        <f t="shared" si="5"/>
        <v>0</v>
      </c>
      <c r="I54" s="59">
        <f t="shared" si="5"/>
        <v>0</v>
      </c>
      <c r="J54" s="59">
        <f t="shared" si="5"/>
        <v>0</v>
      </c>
      <c r="K54" s="59">
        <f t="shared" si="5"/>
        <v>0</v>
      </c>
      <c r="L54" s="59">
        <f t="shared" si="5"/>
        <v>0</v>
      </c>
      <c r="M54" s="59">
        <f t="shared" si="5"/>
        <v>0</v>
      </c>
      <c r="N54" s="59">
        <f t="shared" si="5"/>
        <v>0</v>
      </c>
      <c r="O54" s="86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</row>
    <row r="55" spans="1:72" s="24" customFormat="1">
      <c r="A55" s="98"/>
      <c r="B55" s="88"/>
      <c r="C55" s="57"/>
      <c r="D55" s="58" t="s">
        <v>72</v>
      </c>
      <c r="E55" s="59">
        <f t="shared" ref="E55:N55" si="6">E43+E31+E19</f>
        <v>0</v>
      </c>
      <c r="F55" s="59">
        <f t="shared" si="6"/>
        <v>0</v>
      </c>
      <c r="G55" s="59">
        <f t="shared" si="6"/>
        <v>0</v>
      </c>
      <c r="H55" s="59">
        <f t="shared" si="6"/>
        <v>0</v>
      </c>
      <c r="I55" s="59">
        <f t="shared" si="6"/>
        <v>0</v>
      </c>
      <c r="J55" s="59">
        <f t="shared" si="6"/>
        <v>0</v>
      </c>
      <c r="K55" s="59">
        <f t="shared" si="6"/>
        <v>0</v>
      </c>
      <c r="L55" s="59">
        <f t="shared" si="6"/>
        <v>0</v>
      </c>
      <c r="M55" s="59">
        <f t="shared" si="6"/>
        <v>0</v>
      </c>
      <c r="N55" s="59">
        <f t="shared" si="6"/>
        <v>0</v>
      </c>
      <c r="O55" s="86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</row>
    <row r="56" spans="1:72" s="24" customFormat="1">
      <c r="A56" s="98"/>
      <c r="B56" s="88"/>
      <c r="C56" s="57"/>
      <c r="D56" s="58" t="s">
        <v>73</v>
      </c>
      <c r="E56" s="59">
        <f t="shared" ref="E56:N56" si="7">E44+E32+E20</f>
        <v>0</v>
      </c>
      <c r="F56" s="59">
        <f t="shared" si="7"/>
        <v>0</v>
      </c>
      <c r="G56" s="59">
        <f t="shared" si="7"/>
        <v>0</v>
      </c>
      <c r="H56" s="59">
        <f t="shared" si="7"/>
        <v>0</v>
      </c>
      <c r="I56" s="59">
        <f t="shared" si="7"/>
        <v>0</v>
      </c>
      <c r="J56" s="59">
        <f t="shared" si="7"/>
        <v>0</v>
      </c>
      <c r="K56" s="59">
        <f t="shared" si="7"/>
        <v>0</v>
      </c>
      <c r="L56" s="59">
        <f t="shared" si="7"/>
        <v>0</v>
      </c>
      <c r="M56" s="59">
        <f t="shared" si="7"/>
        <v>0</v>
      </c>
      <c r="N56" s="59">
        <f t="shared" si="7"/>
        <v>0</v>
      </c>
      <c r="O56" s="86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</row>
    <row r="57" spans="1:72" s="24" customFormat="1">
      <c r="A57" s="98"/>
      <c r="B57" s="75"/>
      <c r="C57" s="57"/>
      <c r="D57" s="60" t="s">
        <v>74</v>
      </c>
      <c r="E57" s="59">
        <f t="shared" ref="E57:N57" si="8">E45+E33+E21</f>
        <v>0</v>
      </c>
      <c r="F57" s="59">
        <f t="shared" si="8"/>
        <v>0</v>
      </c>
      <c r="G57" s="59">
        <f t="shared" si="8"/>
        <v>0</v>
      </c>
      <c r="H57" s="59">
        <f t="shared" si="8"/>
        <v>0</v>
      </c>
      <c r="I57" s="59">
        <f t="shared" si="8"/>
        <v>0</v>
      </c>
      <c r="J57" s="59">
        <f t="shared" si="8"/>
        <v>0</v>
      </c>
      <c r="K57" s="59">
        <f t="shared" si="8"/>
        <v>0</v>
      </c>
      <c r="L57" s="59">
        <f t="shared" si="8"/>
        <v>0</v>
      </c>
      <c r="M57" s="59">
        <f t="shared" si="8"/>
        <v>0</v>
      </c>
      <c r="N57" s="59">
        <f t="shared" si="8"/>
        <v>0</v>
      </c>
      <c r="O57" s="86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</row>
    <row r="58" spans="1:72" ht="15.75">
      <c r="A58" s="43" t="s">
        <v>16</v>
      </c>
      <c r="B58" s="111" t="s">
        <v>51</v>
      </c>
      <c r="C58" s="111"/>
      <c r="D58" s="111"/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O58" s="111"/>
    </row>
    <row r="59" spans="1:72" s="8" customFormat="1" ht="12.75">
      <c r="B59" s="106" t="s">
        <v>76</v>
      </c>
      <c r="C59" s="112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8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11"/>
    </row>
    <row r="60" spans="1:72" s="13" customFormat="1" ht="12.75" hidden="1" customHeight="1">
      <c r="A60" s="78" t="s">
        <v>17</v>
      </c>
      <c r="B60" s="78" t="s">
        <v>40</v>
      </c>
      <c r="C60" s="45"/>
      <c r="D60" s="4" t="s">
        <v>20</v>
      </c>
      <c r="E60" s="37">
        <f>SUM(E61:E71)</f>
        <v>161656.35</v>
      </c>
      <c r="F60" s="37">
        <f t="shared" ref="F60:N60" si="9">SUM(F61:F71)</f>
        <v>88332.849999999991</v>
      </c>
      <c r="G60" s="37">
        <f t="shared" si="9"/>
        <v>161656.35</v>
      </c>
      <c r="H60" s="37">
        <f t="shared" si="9"/>
        <v>88332.849999999991</v>
      </c>
      <c r="I60" s="37">
        <f t="shared" si="9"/>
        <v>0</v>
      </c>
      <c r="J60" s="37">
        <f t="shared" si="9"/>
        <v>0</v>
      </c>
      <c r="K60" s="37">
        <f t="shared" si="9"/>
        <v>0</v>
      </c>
      <c r="L60" s="37">
        <f t="shared" si="9"/>
        <v>0</v>
      </c>
      <c r="M60" s="37">
        <f t="shared" si="9"/>
        <v>0</v>
      </c>
      <c r="N60" s="37">
        <f t="shared" si="9"/>
        <v>0</v>
      </c>
      <c r="O60" s="85" t="s">
        <v>30</v>
      </c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12"/>
    </row>
    <row r="61" spans="1:72" s="8" customFormat="1" ht="12.75" hidden="1">
      <c r="A61" s="79"/>
      <c r="B61" s="79"/>
      <c r="C61" s="46"/>
      <c r="D61" s="4" t="s">
        <v>7</v>
      </c>
      <c r="E61" s="61">
        <f>G61+I61+K61+M61</f>
        <v>14759.15</v>
      </c>
      <c r="F61" s="61">
        <f>H61+J61+L61+N61</f>
        <v>14759.15</v>
      </c>
      <c r="G61" s="61">
        <v>14759.15</v>
      </c>
      <c r="H61" s="61">
        <v>14759.15</v>
      </c>
      <c r="I61" s="34">
        <v>0</v>
      </c>
      <c r="J61" s="34">
        <v>0</v>
      </c>
      <c r="K61" s="34">
        <v>0</v>
      </c>
      <c r="L61" s="34">
        <v>0</v>
      </c>
      <c r="M61" s="34">
        <v>0</v>
      </c>
      <c r="N61" s="34">
        <v>0</v>
      </c>
      <c r="O61" s="86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11"/>
    </row>
    <row r="62" spans="1:72" s="8" customFormat="1" ht="12.75" hidden="1">
      <c r="A62" s="79"/>
      <c r="B62" s="79"/>
      <c r="C62" s="30"/>
      <c r="D62" s="4" t="s">
        <v>8</v>
      </c>
      <c r="E62" s="61">
        <v>15241.6</v>
      </c>
      <c r="F62" s="61">
        <v>15241.6</v>
      </c>
      <c r="G62" s="61">
        <v>15241.6</v>
      </c>
      <c r="H62" s="61">
        <v>15241.6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34">
        <v>0</v>
      </c>
      <c r="O62" s="86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11"/>
    </row>
    <row r="63" spans="1:72" s="8" customFormat="1" ht="12.75" hidden="1">
      <c r="A63" s="79"/>
      <c r="B63" s="79"/>
      <c r="C63" s="46"/>
      <c r="D63" s="4" t="s">
        <v>9</v>
      </c>
      <c r="E63" s="61">
        <v>14338</v>
      </c>
      <c r="F63" s="61">
        <v>14338</v>
      </c>
      <c r="G63" s="61">
        <v>14338</v>
      </c>
      <c r="H63" s="61">
        <v>14338</v>
      </c>
      <c r="I63" s="34">
        <v>0</v>
      </c>
      <c r="J63" s="34">
        <v>0</v>
      </c>
      <c r="K63" s="34">
        <v>0</v>
      </c>
      <c r="L63" s="34">
        <v>0</v>
      </c>
      <c r="M63" s="34">
        <v>0</v>
      </c>
      <c r="N63" s="34">
        <v>0</v>
      </c>
      <c r="O63" s="86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11"/>
    </row>
    <row r="64" spans="1:72" s="8" customFormat="1" ht="12.75" hidden="1">
      <c r="A64" s="79"/>
      <c r="B64" s="79"/>
      <c r="C64" s="46"/>
      <c r="D64" s="4" t="s">
        <v>10</v>
      </c>
      <c r="E64" s="61">
        <v>14664.7</v>
      </c>
      <c r="F64" s="61">
        <v>14664.7</v>
      </c>
      <c r="G64" s="61">
        <v>14664.7</v>
      </c>
      <c r="H64" s="61">
        <v>14664.7</v>
      </c>
      <c r="I64" s="34">
        <v>0</v>
      </c>
      <c r="J64" s="34">
        <v>0</v>
      </c>
      <c r="K64" s="34">
        <v>0</v>
      </c>
      <c r="L64" s="34">
        <v>0</v>
      </c>
      <c r="M64" s="34">
        <v>0</v>
      </c>
      <c r="N64" s="34">
        <v>0</v>
      </c>
      <c r="O64" s="86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11"/>
    </row>
    <row r="65" spans="1:72" s="8" customFormat="1" ht="12.75" hidden="1">
      <c r="A65" s="79"/>
      <c r="B65" s="79"/>
      <c r="C65" s="46"/>
      <c r="D65" s="4" t="s">
        <v>11</v>
      </c>
      <c r="E65" s="61">
        <v>14664.7</v>
      </c>
      <c r="F65" s="61">
        <v>14664.7</v>
      </c>
      <c r="G65" s="61">
        <v>14664.7</v>
      </c>
      <c r="H65" s="61">
        <v>14664.7</v>
      </c>
      <c r="I65" s="34">
        <v>0</v>
      </c>
      <c r="J65" s="34">
        <v>0</v>
      </c>
      <c r="K65" s="34">
        <v>0</v>
      </c>
      <c r="L65" s="34">
        <v>0</v>
      </c>
      <c r="M65" s="34">
        <v>0</v>
      </c>
      <c r="N65" s="34">
        <v>0</v>
      </c>
      <c r="O65" s="86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11"/>
    </row>
    <row r="66" spans="1:72" s="9" customFormat="1" ht="12.75" hidden="1">
      <c r="A66" s="79"/>
      <c r="B66" s="79"/>
      <c r="C66" s="46"/>
      <c r="D66" s="4" t="s">
        <v>69</v>
      </c>
      <c r="E66" s="61">
        <v>14664.7</v>
      </c>
      <c r="F66" s="61">
        <v>14664.7</v>
      </c>
      <c r="G66" s="61">
        <v>14664.7</v>
      </c>
      <c r="H66" s="61">
        <v>14664.7</v>
      </c>
      <c r="I66" s="34">
        <v>0</v>
      </c>
      <c r="J66" s="34">
        <v>0</v>
      </c>
      <c r="K66" s="34">
        <v>0</v>
      </c>
      <c r="L66" s="34">
        <v>0</v>
      </c>
      <c r="M66" s="34">
        <v>0</v>
      </c>
      <c r="N66" s="34">
        <v>0</v>
      </c>
      <c r="O66" s="86"/>
    </row>
    <row r="67" spans="1:72" s="9" customFormat="1" ht="12.75" hidden="1">
      <c r="A67" s="79"/>
      <c r="B67" s="79"/>
      <c r="C67" s="46"/>
      <c r="D67" s="4" t="s">
        <v>70</v>
      </c>
      <c r="E67" s="61">
        <v>14664.7</v>
      </c>
      <c r="F67" s="61">
        <v>0</v>
      </c>
      <c r="G67" s="61">
        <v>14664.7</v>
      </c>
      <c r="H67" s="61">
        <v>0</v>
      </c>
      <c r="I67" s="34">
        <v>0</v>
      </c>
      <c r="J67" s="34">
        <v>0</v>
      </c>
      <c r="K67" s="34">
        <v>0</v>
      </c>
      <c r="L67" s="34">
        <v>0</v>
      </c>
      <c r="M67" s="34">
        <v>0</v>
      </c>
      <c r="N67" s="34">
        <v>0</v>
      </c>
      <c r="O67" s="86"/>
    </row>
    <row r="68" spans="1:72" s="9" customFormat="1" ht="12.75" hidden="1">
      <c r="A68" s="79"/>
      <c r="B68" s="79"/>
      <c r="C68" s="46"/>
      <c r="D68" s="4" t="s">
        <v>71</v>
      </c>
      <c r="E68" s="61">
        <v>14664.7</v>
      </c>
      <c r="F68" s="61">
        <v>0</v>
      </c>
      <c r="G68" s="61">
        <v>14664.7</v>
      </c>
      <c r="H68" s="61">
        <v>0</v>
      </c>
      <c r="I68" s="34">
        <v>0</v>
      </c>
      <c r="J68" s="34">
        <v>0</v>
      </c>
      <c r="K68" s="34">
        <v>0</v>
      </c>
      <c r="L68" s="34">
        <v>0</v>
      </c>
      <c r="M68" s="34">
        <v>0</v>
      </c>
      <c r="N68" s="34">
        <v>0</v>
      </c>
      <c r="O68" s="86"/>
    </row>
    <row r="69" spans="1:72" s="9" customFormat="1" ht="12.75" hidden="1">
      <c r="A69" s="79"/>
      <c r="B69" s="79"/>
      <c r="C69" s="46"/>
      <c r="D69" s="4" t="s">
        <v>72</v>
      </c>
      <c r="E69" s="61">
        <v>14664.7</v>
      </c>
      <c r="F69" s="61">
        <v>0</v>
      </c>
      <c r="G69" s="61">
        <v>14664.7</v>
      </c>
      <c r="H69" s="61">
        <v>0</v>
      </c>
      <c r="I69" s="34">
        <v>0</v>
      </c>
      <c r="J69" s="34">
        <v>0</v>
      </c>
      <c r="K69" s="34">
        <v>0</v>
      </c>
      <c r="L69" s="34">
        <v>0</v>
      </c>
      <c r="M69" s="34">
        <v>0</v>
      </c>
      <c r="N69" s="34">
        <v>0</v>
      </c>
      <c r="O69" s="86"/>
    </row>
    <row r="70" spans="1:72" s="9" customFormat="1" ht="12.75" hidden="1">
      <c r="A70" s="79"/>
      <c r="B70" s="79"/>
      <c r="C70" s="46"/>
      <c r="D70" s="4" t="s">
        <v>73</v>
      </c>
      <c r="E70" s="61">
        <v>14664.7</v>
      </c>
      <c r="F70" s="61">
        <v>0</v>
      </c>
      <c r="G70" s="61">
        <v>14664.7</v>
      </c>
      <c r="H70" s="61">
        <v>0</v>
      </c>
      <c r="I70" s="34">
        <v>0</v>
      </c>
      <c r="J70" s="34">
        <v>0</v>
      </c>
      <c r="K70" s="34">
        <v>0</v>
      </c>
      <c r="L70" s="34">
        <v>0</v>
      </c>
      <c r="M70" s="34">
        <v>0</v>
      </c>
      <c r="N70" s="34">
        <v>0</v>
      </c>
      <c r="O70" s="86"/>
    </row>
    <row r="71" spans="1:72" s="9" customFormat="1" ht="12.75" hidden="1">
      <c r="A71" s="80"/>
      <c r="B71" s="80"/>
      <c r="C71" s="46"/>
      <c r="D71" s="4" t="s">
        <v>74</v>
      </c>
      <c r="E71" s="61">
        <v>14664.7</v>
      </c>
      <c r="F71" s="61">
        <v>0</v>
      </c>
      <c r="G71" s="61">
        <v>14664.7</v>
      </c>
      <c r="H71" s="61">
        <v>0</v>
      </c>
      <c r="I71" s="34">
        <v>0</v>
      </c>
      <c r="J71" s="34">
        <v>0</v>
      </c>
      <c r="K71" s="34">
        <v>0</v>
      </c>
      <c r="L71" s="34">
        <v>0</v>
      </c>
      <c r="M71" s="34">
        <v>0</v>
      </c>
      <c r="N71" s="34">
        <v>0</v>
      </c>
      <c r="O71" s="87"/>
    </row>
    <row r="72" spans="1:72" s="9" customFormat="1" ht="12.75" hidden="1" customHeight="1">
      <c r="A72" s="78" t="s">
        <v>28</v>
      </c>
      <c r="B72" s="82" t="s">
        <v>41</v>
      </c>
      <c r="C72" s="44"/>
      <c r="D72" s="4" t="s">
        <v>20</v>
      </c>
      <c r="E72" s="37">
        <f>SUM(E73:E83)</f>
        <v>161655.65000000002</v>
      </c>
      <c r="F72" s="37">
        <f t="shared" ref="F72:N72" si="10">SUM(F73:F83)</f>
        <v>88332.650000000009</v>
      </c>
      <c r="G72" s="37">
        <f t="shared" si="10"/>
        <v>161655.65000000002</v>
      </c>
      <c r="H72" s="37">
        <f t="shared" si="10"/>
        <v>88332.650000000009</v>
      </c>
      <c r="I72" s="37">
        <f t="shared" si="10"/>
        <v>0</v>
      </c>
      <c r="J72" s="37">
        <f t="shared" si="10"/>
        <v>0</v>
      </c>
      <c r="K72" s="37">
        <f t="shared" si="10"/>
        <v>0</v>
      </c>
      <c r="L72" s="37">
        <f t="shared" si="10"/>
        <v>0</v>
      </c>
      <c r="M72" s="37">
        <f t="shared" si="10"/>
        <v>0</v>
      </c>
      <c r="N72" s="37">
        <f t="shared" si="10"/>
        <v>0</v>
      </c>
      <c r="O72" s="85" t="s">
        <v>30</v>
      </c>
    </row>
    <row r="73" spans="1:72" s="9" customFormat="1" ht="12.75" hidden="1">
      <c r="A73" s="79"/>
      <c r="B73" s="83"/>
      <c r="C73" s="30"/>
      <c r="D73" s="4" t="s">
        <v>7</v>
      </c>
      <c r="E73" s="61">
        <f>G73+I73+K73+M73</f>
        <v>14759.15</v>
      </c>
      <c r="F73" s="61">
        <f>H73+J73+L73+N73</f>
        <v>14759.15</v>
      </c>
      <c r="G73" s="61">
        <v>14759.15</v>
      </c>
      <c r="H73" s="61">
        <v>14759.15</v>
      </c>
      <c r="I73" s="34">
        <v>0</v>
      </c>
      <c r="J73" s="34">
        <v>0</v>
      </c>
      <c r="K73" s="34">
        <v>0</v>
      </c>
      <c r="L73" s="34">
        <v>0</v>
      </c>
      <c r="M73" s="34">
        <v>0</v>
      </c>
      <c r="N73" s="34">
        <v>0</v>
      </c>
      <c r="O73" s="86"/>
    </row>
    <row r="74" spans="1:72" s="9" customFormat="1" ht="12.75" hidden="1">
      <c r="A74" s="79"/>
      <c r="B74" s="83"/>
      <c r="C74" s="30"/>
      <c r="D74" s="4" t="s">
        <v>8</v>
      </c>
      <c r="E74" s="61">
        <v>15241.6</v>
      </c>
      <c r="F74" s="61">
        <v>15241.6</v>
      </c>
      <c r="G74" s="61">
        <v>15241.6</v>
      </c>
      <c r="H74" s="61">
        <v>15241.6</v>
      </c>
      <c r="I74" s="34">
        <v>0</v>
      </c>
      <c r="J74" s="34">
        <v>0</v>
      </c>
      <c r="K74" s="34">
        <v>0</v>
      </c>
      <c r="L74" s="34">
        <v>0</v>
      </c>
      <c r="M74" s="34">
        <v>0</v>
      </c>
      <c r="N74" s="34">
        <v>0</v>
      </c>
      <c r="O74" s="86"/>
    </row>
    <row r="75" spans="1:72" s="9" customFormat="1" ht="12.75" hidden="1">
      <c r="A75" s="79"/>
      <c r="B75" s="83"/>
      <c r="C75" s="30"/>
      <c r="D75" s="4" t="s">
        <v>9</v>
      </c>
      <c r="E75" s="61">
        <v>14338.099999999999</v>
      </c>
      <c r="F75" s="61">
        <v>14338.099999999999</v>
      </c>
      <c r="G75" s="61">
        <v>14338.099999999999</v>
      </c>
      <c r="H75" s="61">
        <v>14338.099999999999</v>
      </c>
      <c r="I75" s="34">
        <v>0</v>
      </c>
      <c r="J75" s="34">
        <v>0</v>
      </c>
      <c r="K75" s="34">
        <v>0</v>
      </c>
      <c r="L75" s="34">
        <v>0</v>
      </c>
      <c r="M75" s="34">
        <v>0</v>
      </c>
      <c r="N75" s="34">
        <v>0</v>
      </c>
      <c r="O75" s="86"/>
    </row>
    <row r="76" spans="1:72" s="9" customFormat="1" ht="12.75" hidden="1">
      <c r="A76" s="79"/>
      <c r="B76" s="83"/>
      <c r="C76" s="30"/>
      <c r="D76" s="4" t="s">
        <v>10</v>
      </c>
      <c r="E76" s="53">
        <v>14664.6</v>
      </c>
      <c r="F76" s="53">
        <v>14664.6</v>
      </c>
      <c r="G76" s="53">
        <v>14664.6</v>
      </c>
      <c r="H76" s="53">
        <v>14664.6</v>
      </c>
      <c r="I76" s="34">
        <v>0</v>
      </c>
      <c r="J76" s="34">
        <v>0</v>
      </c>
      <c r="K76" s="34">
        <v>0</v>
      </c>
      <c r="L76" s="34">
        <v>0</v>
      </c>
      <c r="M76" s="34">
        <v>0</v>
      </c>
      <c r="N76" s="34">
        <v>0</v>
      </c>
      <c r="O76" s="86"/>
    </row>
    <row r="77" spans="1:72" s="9" customFormat="1" ht="12.75" hidden="1">
      <c r="A77" s="79"/>
      <c r="B77" s="83"/>
      <c r="C77" s="30"/>
      <c r="D77" s="4" t="s">
        <v>11</v>
      </c>
      <c r="E77" s="53">
        <v>14664.6</v>
      </c>
      <c r="F77" s="53">
        <v>14664.6</v>
      </c>
      <c r="G77" s="53">
        <v>14664.6</v>
      </c>
      <c r="H77" s="53">
        <v>14664.6</v>
      </c>
      <c r="I77" s="34">
        <v>0</v>
      </c>
      <c r="J77" s="34">
        <v>0</v>
      </c>
      <c r="K77" s="34">
        <v>0</v>
      </c>
      <c r="L77" s="34">
        <v>0</v>
      </c>
      <c r="M77" s="34">
        <v>0</v>
      </c>
      <c r="N77" s="34">
        <v>0</v>
      </c>
      <c r="O77" s="86"/>
    </row>
    <row r="78" spans="1:72" s="9" customFormat="1" ht="12.75" hidden="1">
      <c r="A78" s="79"/>
      <c r="B78" s="83"/>
      <c r="C78" s="30"/>
      <c r="D78" s="4" t="s">
        <v>69</v>
      </c>
      <c r="E78" s="53">
        <v>14664.6</v>
      </c>
      <c r="F78" s="53">
        <v>14664.6</v>
      </c>
      <c r="G78" s="53">
        <v>14664.6</v>
      </c>
      <c r="H78" s="53">
        <v>14664.6</v>
      </c>
      <c r="I78" s="34">
        <v>0</v>
      </c>
      <c r="J78" s="34">
        <v>0</v>
      </c>
      <c r="K78" s="34">
        <v>0</v>
      </c>
      <c r="L78" s="34">
        <v>0</v>
      </c>
      <c r="M78" s="34">
        <v>0</v>
      </c>
      <c r="N78" s="34">
        <v>0</v>
      </c>
      <c r="O78" s="86"/>
    </row>
    <row r="79" spans="1:72" s="9" customFormat="1" ht="12.75" hidden="1">
      <c r="A79" s="79"/>
      <c r="B79" s="83"/>
      <c r="C79" s="30"/>
      <c r="D79" s="4" t="s">
        <v>70</v>
      </c>
      <c r="E79" s="53">
        <v>14664.6</v>
      </c>
      <c r="F79" s="53">
        <v>0</v>
      </c>
      <c r="G79" s="53">
        <v>14664.6</v>
      </c>
      <c r="H79" s="53">
        <v>0</v>
      </c>
      <c r="I79" s="34">
        <v>0</v>
      </c>
      <c r="J79" s="34">
        <v>0</v>
      </c>
      <c r="K79" s="34">
        <v>0</v>
      </c>
      <c r="L79" s="34">
        <v>0</v>
      </c>
      <c r="M79" s="34">
        <v>0</v>
      </c>
      <c r="N79" s="34">
        <v>0</v>
      </c>
      <c r="O79" s="86"/>
    </row>
    <row r="80" spans="1:72" s="9" customFormat="1" ht="12.75" hidden="1">
      <c r="A80" s="79"/>
      <c r="B80" s="83"/>
      <c r="C80" s="30"/>
      <c r="D80" s="4" t="s">
        <v>71</v>
      </c>
      <c r="E80" s="53">
        <v>14664.6</v>
      </c>
      <c r="F80" s="53">
        <v>0</v>
      </c>
      <c r="G80" s="53">
        <v>14664.6</v>
      </c>
      <c r="H80" s="53">
        <v>0</v>
      </c>
      <c r="I80" s="34">
        <v>0</v>
      </c>
      <c r="J80" s="34">
        <v>0</v>
      </c>
      <c r="K80" s="34">
        <v>0</v>
      </c>
      <c r="L80" s="34">
        <v>0</v>
      </c>
      <c r="M80" s="34">
        <v>0</v>
      </c>
      <c r="N80" s="34">
        <v>0</v>
      </c>
      <c r="O80" s="86"/>
    </row>
    <row r="81" spans="1:15" s="9" customFormat="1" ht="12.75" hidden="1">
      <c r="A81" s="79"/>
      <c r="B81" s="83"/>
      <c r="C81" s="30"/>
      <c r="D81" s="4" t="s">
        <v>72</v>
      </c>
      <c r="E81" s="53">
        <v>14664.6</v>
      </c>
      <c r="F81" s="53">
        <v>0</v>
      </c>
      <c r="G81" s="53">
        <v>14664.6</v>
      </c>
      <c r="H81" s="53">
        <v>0</v>
      </c>
      <c r="I81" s="34">
        <v>0</v>
      </c>
      <c r="J81" s="34">
        <v>0</v>
      </c>
      <c r="K81" s="34">
        <v>0</v>
      </c>
      <c r="L81" s="34">
        <v>0</v>
      </c>
      <c r="M81" s="34">
        <v>0</v>
      </c>
      <c r="N81" s="34">
        <v>0</v>
      </c>
      <c r="O81" s="86"/>
    </row>
    <row r="82" spans="1:15" s="9" customFormat="1" ht="12.75" hidden="1">
      <c r="A82" s="79"/>
      <c r="B82" s="83"/>
      <c r="C82" s="30"/>
      <c r="D82" s="4" t="s">
        <v>73</v>
      </c>
      <c r="E82" s="53">
        <v>14664.6</v>
      </c>
      <c r="F82" s="53">
        <v>0</v>
      </c>
      <c r="G82" s="53">
        <v>14664.6</v>
      </c>
      <c r="H82" s="53">
        <v>0</v>
      </c>
      <c r="I82" s="34">
        <v>0</v>
      </c>
      <c r="J82" s="34">
        <v>0</v>
      </c>
      <c r="K82" s="34">
        <v>0</v>
      </c>
      <c r="L82" s="34">
        <v>0</v>
      </c>
      <c r="M82" s="34">
        <v>0</v>
      </c>
      <c r="N82" s="34">
        <v>0</v>
      </c>
      <c r="O82" s="86"/>
    </row>
    <row r="83" spans="1:15" s="9" customFormat="1" ht="12.75" hidden="1">
      <c r="A83" s="80"/>
      <c r="B83" s="84"/>
      <c r="C83" s="30"/>
      <c r="D83" s="4" t="s">
        <v>74</v>
      </c>
      <c r="E83" s="53">
        <v>14664.6</v>
      </c>
      <c r="F83" s="53">
        <v>0</v>
      </c>
      <c r="G83" s="53">
        <v>14664.6</v>
      </c>
      <c r="H83" s="53">
        <v>0</v>
      </c>
      <c r="I83" s="34">
        <v>0</v>
      </c>
      <c r="J83" s="34">
        <v>0</v>
      </c>
      <c r="K83" s="34">
        <v>0</v>
      </c>
      <c r="L83" s="34">
        <v>0</v>
      </c>
      <c r="M83" s="34">
        <v>0</v>
      </c>
      <c r="N83" s="34">
        <v>0</v>
      </c>
      <c r="O83" s="87"/>
    </row>
    <row r="84" spans="1:15" s="9" customFormat="1" ht="12.75" hidden="1" customHeight="1">
      <c r="A84" s="78" t="s">
        <v>29</v>
      </c>
      <c r="B84" s="82" t="s">
        <v>42</v>
      </c>
      <c r="C84" s="44"/>
      <c r="D84" s="4" t="s">
        <v>20</v>
      </c>
      <c r="E84" s="37">
        <f>SUM(E85:E95)</f>
        <v>56886.799999999988</v>
      </c>
      <c r="F84" s="37">
        <f t="shared" ref="F84:N84" si="11">SUM(F85:F95)</f>
        <v>30591.299999999996</v>
      </c>
      <c r="G84" s="37">
        <f t="shared" si="11"/>
        <v>56886.799999999988</v>
      </c>
      <c r="H84" s="37">
        <f t="shared" si="11"/>
        <v>30591.299999999996</v>
      </c>
      <c r="I84" s="37">
        <f t="shared" si="11"/>
        <v>0</v>
      </c>
      <c r="J84" s="37">
        <f t="shared" si="11"/>
        <v>0</v>
      </c>
      <c r="K84" s="37">
        <f t="shared" si="11"/>
        <v>0</v>
      </c>
      <c r="L84" s="37">
        <f t="shared" si="11"/>
        <v>0</v>
      </c>
      <c r="M84" s="37">
        <f t="shared" si="11"/>
        <v>0</v>
      </c>
      <c r="N84" s="37">
        <f t="shared" si="11"/>
        <v>0</v>
      </c>
      <c r="O84" s="85" t="s">
        <v>56</v>
      </c>
    </row>
    <row r="85" spans="1:15" s="9" customFormat="1" ht="12.75" hidden="1">
      <c r="A85" s="79"/>
      <c r="B85" s="83"/>
      <c r="C85" s="30"/>
      <c r="D85" s="4" t="s">
        <v>7</v>
      </c>
      <c r="E85" s="61">
        <f>G85+I85+K85+M85</f>
        <v>4539.2</v>
      </c>
      <c r="F85" s="61">
        <f>H85+J85+L85+N85</f>
        <v>4539.2</v>
      </c>
      <c r="G85" s="61">
        <f>4613.4-74.2</f>
        <v>4539.2</v>
      </c>
      <c r="H85" s="61">
        <f>4613.4-74.2</f>
        <v>4539.2</v>
      </c>
      <c r="I85" s="34">
        <v>0</v>
      </c>
      <c r="J85" s="34">
        <v>0</v>
      </c>
      <c r="K85" s="34">
        <v>0</v>
      </c>
      <c r="L85" s="34">
        <v>0</v>
      </c>
      <c r="M85" s="34">
        <v>0</v>
      </c>
      <c r="N85" s="34">
        <v>0</v>
      </c>
      <c r="O85" s="86"/>
    </row>
    <row r="86" spans="1:15" s="9" customFormat="1" ht="12.75" hidden="1">
      <c r="A86" s="79"/>
      <c r="B86" s="83"/>
      <c r="C86" s="30"/>
      <c r="D86" s="4" t="s">
        <v>8</v>
      </c>
      <c r="E86" s="61">
        <f>G86+I86+K86+M86</f>
        <v>5076.1000000000004</v>
      </c>
      <c r="F86" s="61">
        <f>H86+J86+L86+N86</f>
        <v>5076.1000000000004</v>
      </c>
      <c r="G86" s="61">
        <v>5076.1000000000004</v>
      </c>
      <c r="H86" s="61">
        <v>5076.1000000000004</v>
      </c>
      <c r="I86" s="34">
        <v>0</v>
      </c>
      <c r="J86" s="34">
        <v>0</v>
      </c>
      <c r="K86" s="34">
        <v>0</v>
      </c>
      <c r="L86" s="34">
        <v>0</v>
      </c>
      <c r="M86" s="34">
        <v>0</v>
      </c>
      <c r="N86" s="34">
        <v>0</v>
      </c>
      <c r="O86" s="86"/>
    </row>
    <row r="87" spans="1:15" s="9" customFormat="1" ht="12.75" hidden="1">
      <c r="A87" s="79"/>
      <c r="B87" s="83"/>
      <c r="C87" s="30"/>
      <c r="D87" s="4" t="s">
        <v>9</v>
      </c>
      <c r="E87" s="61">
        <v>5198.7</v>
      </c>
      <c r="F87" s="61">
        <v>5198.7</v>
      </c>
      <c r="G87" s="61">
        <v>5198.7</v>
      </c>
      <c r="H87" s="61">
        <v>5198.7</v>
      </c>
      <c r="I87" s="34">
        <v>0</v>
      </c>
      <c r="J87" s="34">
        <v>0</v>
      </c>
      <c r="K87" s="34">
        <v>0</v>
      </c>
      <c r="L87" s="34">
        <v>0</v>
      </c>
      <c r="M87" s="34">
        <v>0</v>
      </c>
      <c r="N87" s="34">
        <v>0</v>
      </c>
      <c r="O87" s="86"/>
    </row>
    <row r="88" spans="1:15" s="9" customFormat="1" ht="12.75" hidden="1">
      <c r="A88" s="79"/>
      <c r="B88" s="83"/>
      <c r="C88" s="30"/>
      <c r="D88" s="4" t="s">
        <v>10</v>
      </c>
      <c r="E88" s="61">
        <v>5259.1</v>
      </c>
      <c r="F88" s="61">
        <v>5259.1</v>
      </c>
      <c r="G88" s="61">
        <v>5259.1</v>
      </c>
      <c r="H88" s="61">
        <v>5259.1</v>
      </c>
      <c r="I88" s="34">
        <v>0</v>
      </c>
      <c r="J88" s="34">
        <v>0</v>
      </c>
      <c r="K88" s="34">
        <v>0</v>
      </c>
      <c r="L88" s="34">
        <v>0</v>
      </c>
      <c r="M88" s="34">
        <v>0</v>
      </c>
      <c r="N88" s="34">
        <v>0</v>
      </c>
      <c r="O88" s="86"/>
    </row>
    <row r="89" spans="1:15" s="9" customFormat="1" ht="12.75" hidden="1">
      <c r="A89" s="79"/>
      <c r="B89" s="83"/>
      <c r="C89" s="30"/>
      <c r="D89" s="4" t="s">
        <v>11</v>
      </c>
      <c r="E89" s="61">
        <v>5259.1</v>
      </c>
      <c r="F89" s="61">
        <v>5259.1</v>
      </c>
      <c r="G89" s="61">
        <v>5259.1</v>
      </c>
      <c r="H89" s="61">
        <v>5259.1</v>
      </c>
      <c r="I89" s="34">
        <v>0</v>
      </c>
      <c r="J89" s="34">
        <v>0</v>
      </c>
      <c r="K89" s="34">
        <v>0</v>
      </c>
      <c r="L89" s="34">
        <v>0</v>
      </c>
      <c r="M89" s="34">
        <v>0</v>
      </c>
      <c r="N89" s="34">
        <v>0</v>
      </c>
      <c r="O89" s="86"/>
    </row>
    <row r="90" spans="1:15" s="9" customFormat="1" ht="12.75" hidden="1">
      <c r="A90" s="79"/>
      <c r="B90" s="83"/>
      <c r="C90" s="30"/>
      <c r="D90" s="4" t="s">
        <v>69</v>
      </c>
      <c r="E90" s="61">
        <v>5259.1</v>
      </c>
      <c r="F90" s="61">
        <v>5259.1</v>
      </c>
      <c r="G90" s="61">
        <v>5259.1</v>
      </c>
      <c r="H90" s="61">
        <v>5259.1</v>
      </c>
      <c r="I90" s="34">
        <v>0</v>
      </c>
      <c r="J90" s="34">
        <v>0</v>
      </c>
      <c r="K90" s="34">
        <v>0</v>
      </c>
      <c r="L90" s="34">
        <v>0</v>
      </c>
      <c r="M90" s="34">
        <v>0</v>
      </c>
      <c r="N90" s="34">
        <v>0</v>
      </c>
      <c r="O90" s="86"/>
    </row>
    <row r="91" spans="1:15" s="9" customFormat="1" ht="12.75" hidden="1">
      <c r="A91" s="79"/>
      <c r="B91" s="83"/>
      <c r="C91" s="30"/>
      <c r="D91" s="4" t="s">
        <v>70</v>
      </c>
      <c r="E91" s="61">
        <v>5259.1</v>
      </c>
      <c r="F91" s="61">
        <v>0</v>
      </c>
      <c r="G91" s="61">
        <v>5259.1</v>
      </c>
      <c r="H91" s="61">
        <v>0</v>
      </c>
      <c r="I91" s="34">
        <v>0</v>
      </c>
      <c r="J91" s="34">
        <v>0</v>
      </c>
      <c r="K91" s="34">
        <v>0</v>
      </c>
      <c r="L91" s="34">
        <v>0</v>
      </c>
      <c r="M91" s="34">
        <v>0</v>
      </c>
      <c r="N91" s="34">
        <v>0</v>
      </c>
      <c r="O91" s="86"/>
    </row>
    <row r="92" spans="1:15" s="9" customFormat="1" ht="12.75" hidden="1">
      <c r="A92" s="79"/>
      <c r="B92" s="83"/>
      <c r="C92" s="30"/>
      <c r="D92" s="4" t="s">
        <v>71</v>
      </c>
      <c r="E92" s="61">
        <v>5259.1</v>
      </c>
      <c r="F92" s="61">
        <v>0</v>
      </c>
      <c r="G92" s="61">
        <v>5259.1</v>
      </c>
      <c r="H92" s="61">
        <v>0</v>
      </c>
      <c r="I92" s="34">
        <v>0</v>
      </c>
      <c r="J92" s="34">
        <v>0</v>
      </c>
      <c r="K92" s="34">
        <v>0</v>
      </c>
      <c r="L92" s="34">
        <v>0</v>
      </c>
      <c r="M92" s="34">
        <v>0</v>
      </c>
      <c r="N92" s="34">
        <v>0</v>
      </c>
      <c r="O92" s="86"/>
    </row>
    <row r="93" spans="1:15" s="9" customFormat="1" ht="12.75" hidden="1">
      <c r="A93" s="79"/>
      <c r="B93" s="83"/>
      <c r="C93" s="30"/>
      <c r="D93" s="4" t="s">
        <v>72</v>
      </c>
      <c r="E93" s="61">
        <v>5259.1</v>
      </c>
      <c r="F93" s="61">
        <v>0</v>
      </c>
      <c r="G93" s="61">
        <v>5259.1</v>
      </c>
      <c r="H93" s="61">
        <v>0</v>
      </c>
      <c r="I93" s="34">
        <v>0</v>
      </c>
      <c r="J93" s="34">
        <v>0</v>
      </c>
      <c r="K93" s="34">
        <v>0</v>
      </c>
      <c r="L93" s="34">
        <v>0</v>
      </c>
      <c r="M93" s="34">
        <v>0</v>
      </c>
      <c r="N93" s="34">
        <v>0</v>
      </c>
      <c r="O93" s="86"/>
    </row>
    <row r="94" spans="1:15" s="9" customFormat="1" ht="12.75" hidden="1">
      <c r="A94" s="79"/>
      <c r="B94" s="83"/>
      <c r="C94" s="30"/>
      <c r="D94" s="4" t="s">
        <v>73</v>
      </c>
      <c r="E94" s="61">
        <v>5259.1</v>
      </c>
      <c r="F94" s="61">
        <v>0</v>
      </c>
      <c r="G94" s="61">
        <v>5259.1</v>
      </c>
      <c r="H94" s="61">
        <v>0</v>
      </c>
      <c r="I94" s="34">
        <v>0</v>
      </c>
      <c r="J94" s="34">
        <v>0</v>
      </c>
      <c r="K94" s="34">
        <v>0</v>
      </c>
      <c r="L94" s="34">
        <v>0</v>
      </c>
      <c r="M94" s="34">
        <v>0</v>
      </c>
      <c r="N94" s="34">
        <v>0</v>
      </c>
      <c r="O94" s="86"/>
    </row>
    <row r="95" spans="1:15" s="9" customFormat="1" ht="12.75" hidden="1">
      <c r="A95" s="80"/>
      <c r="B95" s="84"/>
      <c r="C95" s="30"/>
      <c r="D95" s="4" t="s">
        <v>74</v>
      </c>
      <c r="E95" s="61">
        <v>5259.1</v>
      </c>
      <c r="F95" s="61">
        <v>0</v>
      </c>
      <c r="G95" s="61">
        <v>5259.1</v>
      </c>
      <c r="H95" s="61">
        <v>0</v>
      </c>
      <c r="I95" s="34">
        <v>0</v>
      </c>
      <c r="J95" s="34">
        <v>0</v>
      </c>
      <c r="K95" s="34">
        <v>0</v>
      </c>
      <c r="L95" s="34">
        <v>0</v>
      </c>
      <c r="M95" s="34">
        <v>0</v>
      </c>
      <c r="N95" s="34">
        <v>0</v>
      </c>
      <c r="O95" s="87"/>
    </row>
    <row r="96" spans="1:15" s="9" customFormat="1" ht="12.75" hidden="1" customHeight="1">
      <c r="A96" s="78" t="s">
        <v>31</v>
      </c>
      <c r="B96" s="82" t="s">
        <v>43</v>
      </c>
      <c r="C96" s="44"/>
      <c r="D96" s="4" t="s">
        <v>20</v>
      </c>
      <c r="E96" s="37">
        <f>SUM(E97:E107)</f>
        <v>3467.9999999999995</v>
      </c>
      <c r="F96" s="37">
        <f t="shared" ref="F96:N96" si="12">SUM(F97:F107)</f>
        <v>1852.5</v>
      </c>
      <c r="G96" s="37">
        <f t="shared" si="12"/>
        <v>3467.9999999999995</v>
      </c>
      <c r="H96" s="37">
        <f t="shared" si="12"/>
        <v>1852.5</v>
      </c>
      <c r="I96" s="37">
        <f t="shared" si="12"/>
        <v>0</v>
      </c>
      <c r="J96" s="37">
        <f t="shared" si="12"/>
        <v>0</v>
      </c>
      <c r="K96" s="37">
        <f t="shared" si="12"/>
        <v>0</v>
      </c>
      <c r="L96" s="37">
        <f t="shared" si="12"/>
        <v>0</v>
      </c>
      <c r="M96" s="37">
        <f t="shared" si="12"/>
        <v>0</v>
      </c>
      <c r="N96" s="37">
        <f t="shared" si="12"/>
        <v>0</v>
      </c>
      <c r="O96" s="85" t="s">
        <v>30</v>
      </c>
    </row>
    <row r="97" spans="1:15" s="9" customFormat="1" ht="12.75" hidden="1">
      <c r="A97" s="79"/>
      <c r="B97" s="83"/>
      <c r="C97" s="30"/>
      <c r="D97" s="4" t="s">
        <v>7</v>
      </c>
      <c r="E97" s="61">
        <f>G97+I97+K97+M97</f>
        <v>328.9</v>
      </c>
      <c r="F97" s="61">
        <f>H97+J97+L97+N97</f>
        <v>328.9</v>
      </c>
      <c r="G97" s="61">
        <v>328.9</v>
      </c>
      <c r="H97" s="61">
        <v>328.9</v>
      </c>
      <c r="I97" s="34">
        <v>0</v>
      </c>
      <c r="J97" s="34">
        <v>0</v>
      </c>
      <c r="K97" s="34">
        <v>0</v>
      </c>
      <c r="L97" s="34">
        <v>0</v>
      </c>
      <c r="M97" s="34">
        <v>0</v>
      </c>
      <c r="N97" s="34">
        <v>0</v>
      </c>
      <c r="O97" s="86"/>
    </row>
    <row r="98" spans="1:15" s="9" customFormat="1" ht="12.75" hidden="1">
      <c r="A98" s="79"/>
      <c r="B98" s="83"/>
      <c r="C98" s="30"/>
      <c r="D98" s="4" t="s">
        <v>8</v>
      </c>
      <c r="E98" s="61">
        <f>G98+I98+K98+M98</f>
        <v>291.2</v>
      </c>
      <c r="F98" s="61">
        <f t="shared" ref="F98:F107" si="13">H98+J98+L98+N98</f>
        <v>291.2</v>
      </c>
      <c r="G98" s="61">
        <v>291.2</v>
      </c>
      <c r="H98" s="61">
        <v>291.2</v>
      </c>
      <c r="I98" s="34">
        <v>0</v>
      </c>
      <c r="J98" s="34">
        <v>0</v>
      </c>
      <c r="K98" s="34">
        <v>0</v>
      </c>
      <c r="L98" s="34">
        <v>0</v>
      </c>
      <c r="M98" s="34">
        <v>0</v>
      </c>
      <c r="N98" s="34">
        <v>0</v>
      </c>
      <c r="O98" s="86"/>
    </row>
    <row r="99" spans="1:15" s="9" customFormat="1" ht="12.75" hidden="1">
      <c r="A99" s="79"/>
      <c r="B99" s="83"/>
      <c r="C99" s="30"/>
      <c r="D99" s="4" t="s">
        <v>9</v>
      </c>
      <c r="E99" s="61">
        <f>G99+I99+K99+M99</f>
        <v>263.10000000000002</v>
      </c>
      <c r="F99" s="61">
        <f t="shared" si="13"/>
        <v>263.10000000000002</v>
      </c>
      <c r="G99" s="61">
        <v>263.10000000000002</v>
      </c>
      <c r="H99" s="61">
        <v>263.10000000000002</v>
      </c>
      <c r="I99" s="34">
        <v>0</v>
      </c>
      <c r="J99" s="34">
        <v>0</v>
      </c>
      <c r="K99" s="34">
        <v>0</v>
      </c>
      <c r="L99" s="34">
        <v>0</v>
      </c>
      <c r="M99" s="34">
        <v>0</v>
      </c>
      <c r="N99" s="34">
        <v>0</v>
      </c>
      <c r="O99" s="86"/>
    </row>
    <row r="100" spans="1:15" s="9" customFormat="1" ht="12.75" hidden="1">
      <c r="A100" s="79"/>
      <c r="B100" s="83"/>
      <c r="C100" s="30"/>
      <c r="D100" s="4" t="s">
        <v>10</v>
      </c>
      <c r="E100" s="61">
        <f>G100+I100+K100+M100</f>
        <v>323.10000000000002</v>
      </c>
      <c r="F100" s="61">
        <f t="shared" si="13"/>
        <v>323.10000000000002</v>
      </c>
      <c r="G100" s="61">
        <v>323.10000000000002</v>
      </c>
      <c r="H100" s="61">
        <v>323.10000000000002</v>
      </c>
      <c r="I100" s="34">
        <v>0</v>
      </c>
      <c r="J100" s="34">
        <v>0</v>
      </c>
      <c r="K100" s="34">
        <v>0</v>
      </c>
      <c r="L100" s="34">
        <v>0</v>
      </c>
      <c r="M100" s="34">
        <v>0</v>
      </c>
      <c r="N100" s="34">
        <v>0</v>
      </c>
      <c r="O100" s="86"/>
    </row>
    <row r="101" spans="1:15" s="9" customFormat="1" ht="12.75" hidden="1">
      <c r="A101" s="79"/>
      <c r="B101" s="83"/>
      <c r="C101" s="30"/>
      <c r="D101" s="4" t="s">
        <v>11</v>
      </c>
      <c r="E101" s="61">
        <f t="shared" ref="E101:E107" si="14">G101+I101+K101+M101</f>
        <v>323.10000000000002</v>
      </c>
      <c r="F101" s="61">
        <f t="shared" si="13"/>
        <v>323.10000000000002</v>
      </c>
      <c r="G101" s="34">
        <v>323.10000000000002</v>
      </c>
      <c r="H101" s="34">
        <v>323.10000000000002</v>
      </c>
      <c r="I101" s="34">
        <v>0</v>
      </c>
      <c r="J101" s="34">
        <v>0</v>
      </c>
      <c r="K101" s="34">
        <v>0</v>
      </c>
      <c r="L101" s="34">
        <v>0</v>
      </c>
      <c r="M101" s="34">
        <v>0</v>
      </c>
      <c r="N101" s="34">
        <v>0</v>
      </c>
      <c r="O101" s="86"/>
    </row>
    <row r="102" spans="1:15" s="9" customFormat="1" ht="12.75" hidden="1">
      <c r="A102" s="79"/>
      <c r="B102" s="83"/>
      <c r="C102" s="30"/>
      <c r="D102" s="4" t="s">
        <v>69</v>
      </c>
      <c r="E102" s="61">
        <f t="shared" si="14"/>
        <v>323.10000000000002</v>
      </c>
      <c r="F102" s="61">
        <f t="shared" si="13"/>
        <v>323.10000000000002</v>
      </c>
      <c r="G102" s="34">
        <v>323.10000000000002</v>
      </c>
      <c r="H102" s="34">
        <v>323.10000000000002</v>
      </c>
      <c r="I102" s="34">
        <v>0</v>
      </c>
      <c r="J102" s="34">
        <v>0</v>
      </c>
      <c r="K102" s="34">
        <v>0</v>
      </c>
      <c r="L102" s="34">
        <v>0</v>
      </c>
      <c r="M102" s="34">
        <v>0</v>
      </c>
      <c r="N102" s="34">
        <v>0</v>
      </c>
      <c r="O102" s="86"/>
    </row>
    <row r="103" spans="1:15" s="9" customFormat="1" ht="12.75" hidden="1">
      <c r="A103" s="79"/>
      <c r="B103" s="83"/>
      <c r="C103" s="30"/>
      <c r="D103" s="4" t="s">
        <v>70</v>
      </c>
      <c r="E103" s="61">
        <f t="shared" si="14"/>
        <v>323.10000000000002</v>
      </c>
      <c r="F103" s="61">
        <f t="shared" si="13"/>
        <v>0</v>
      </c>
      <c r="G103" s="34">
        <v>323.10000000000002</v>
      </c>
      <c r="H103" s="34">
        <v>0</v>
      </c>
      <c r="I103" s="34">
        <v>0</v>
      </c>
      <c r="J103" s="34">
        <v>0</v>
      </c>
      <c r="K103" s="34">
        <v>0</v>
      </c>
      <c r="L103" s="34">
        <v>0</v>
      </c>
      <c r="M103" s="34">
        <v>0</v>
      </c>
      <c r="N103" s="34">
        <v>0</v>
      </c>
      <c r="O103" s="86"/>
    </row>
    <row r="104" spans="1:15" s="9" customFormat="1" ht="12.75" hidden="1">
      <c r="A104" s="79"/>
      <c r="B104" s="83"/>
      <c r="C104" s="30"/>
      <c r="D104" s="4" t="s">
        <v>71</v>
      </c>
      <c r="E104" s="61">
        <f t="shared" si="14"/>
        <v>323.10000000000002</v>
      </c>
      <c r="F104" s="61">
        <f t="shared" si="13"/>
        <v>0</v>
      </c>
      <c r="G104" s="34">
        <v>323.10000000000002</v>
      </c>
      <c r="H104" s="34">
        <v>0</v>
      </c>
      <c r="I104" s="34">
        <v>0</v>
      </c>
      <c r="J104" s="34">
        <v>0</v>
      </c>
      <c r="K104" s="34">
        <v>0</v>
      </c>
      <c r="L104" s="34">
        <v>0</v>
      </c>
      <c r="M104" s="34">
        <v>0</v>
      </c>
      <c r="N104" s="34">
        <v>0</v>
      </c>
      <c r="O104" s="86"/>
    </row>
    <row r="105" spans="1:15" s="9" customFormat="1" ht="12.75" hidden="1">
      <c r="A105" s="79"/>
      <c r="B105" s="83"/>
      <c r="C105" s="30"/>
      <c r="D105" s="4" t="s">
        <v>72</v>
      </c>
      <c r="E105" s="61">
        <f t="shared" si="14"/>
        <v>323.10000000000002</v>
      </c>
      <c r="F105" s="61">
        <f t="shared" si="13"/>
        <v>0</v>
      </c>
      <c r="G105" s="34">
        <v>323.10000000000002</v>
      </c>
      <c r="H105" s="34">
        <v>0</v>
      </c>
      <c r="I105" s="34">
        <v>0</v>
      </c>
      <c r="J105" s="34">
        <v>0</v>
      </c>
      <c r="K105" s="34">
        <v>0</v>
      </c>
      <c r="L105" s="34">
        <v>0</v>
      </c>
      <c r="M105" s="34">
        <v>0</v>
      </c>
      <c r="N105" s="34">
        <v>0</v>
      </c>
      <c r="O105" s="86"/>
    </row>
    <row r="106" spans="1:15" s="9" customFormat="1" ht="12.75" hidden="1">
      <c r="A106" s="79"/>
      <c r="B106" s="83"/>
      <c r="C106" s="30"/>
      <c r="D106" s="4" t="s">
        <v>73</v>
      </c>
      <c r="E106" s="61">
        <f t="shared" si="14"/>
        <v>323.10000000000002</v>
      </c>
      <c r="F106" s="61">
        <f t="shared" si="13"/>
        <v>0</v>
      </c>
      <c r="G106" s="34">
        <v>323.10000000000002</v>
      </c>
      <c r="H106" s="34">
        <v>0</v>
      </c>
      <c r="I106" s="34">
        <v>0</v>
      </c>
      <c r="J106" s="34">
        <v>0</v>
      </c>
      <c r="K106" s="34">
        <v>0</v>
      </c>
      <c r="L106" s="34">
        <v>0</v>
      </c>
      <c r="M106" s="34">
        <v>0</v>
      </c>
      <c r="N106" s="34">
        <v>0</v>
      </c>
      <c r="O106" s="86"/>
    </row>
    <row r="107" spans="1:15" s="9" customFormat="1" ht="12.75" hidden="1">
      <c r="A107" s="80"/>
      <c r="B107" s="84"/>
      <c r="C107" s="30"/>
      <c r="D107" s="4" t="s">
        <v>74</v>
      </c>
      <c r="E107" s="61">
        <f t="shared" si="14"/>
        <v>323.10000000000002</v>
      </c>
      <c r="F107" s="61">
        <f t="shared" si="13"/>
        <v>0</v>
      </c>
      <c r="G107" s="34">
        <v>323.10000000000002</v>
      </c>
      <c r="H107" s="34">
        <v>0</v>
      </c>
      <c r="I107" s="34">
        <v>0</v>
      </c>
      <c r="J107" s="34">
        <v>0</v>
      </c>
      <c r="K107" s="34">
        <v>0</v>
      </c>
      <c r="L107" s="34">
        <v>0</v>
      </c>
      <c r="M107" s="34">
        <v>0</v>
      </c>
      <c r="N107" s="34">
        <v>0</v>
      </c>
      <c r="O107" s="87"/>
    </row>
    <row r="108" spans="1:15" s="9" customFormat="1" ht="12.75" hidden="1" customHeight="1">
      <c r="A108" s="78" t="s">
        <v>67</v>
      </c>
      <c r="B108" s="82" t="s">
        <v>68</v>
      </c>
      <c r="C108" s="44"/>
      <c r="D108" s="4" t="s">
        <v>20</v>
      </c>
      <c r="E108" s="62">
        <v>1791.1</v>
      </c>
      <c r="F108" s="62">
        <v>1791.1</v>
      </c>
      <c r="G108" s="33">
        <v>1791.1</v>
      </c>
      <c r="H108" s="33">
        <v>1791.1</v>
      </c>
      <c r="I108" s="34">
        <v>0</v>
      </c>
      <c r="J108" s="34">
        <v>0</v>
      </c>
      <c r="K108" s="34">
        <v>0</v>
      </c>
      <c r="L108" s="34">
        <v>0</v>
      </c>
      <c r="M108" s="34">
        <v>0</v>
      </c>
      <c r="N108" s="34">
        <v>0</v>
      </c>
      <c r="O108" s="85" t="s">
        <v>30</v>
      </c>
    </row>
    <row r="109" spans="1:15" s="9" customFormat="1" ht="12.75" hidden="1">
      <c r="A109" s="79"/>
      <c r="B109" s="83"/>
      <c r="C109" s="30"/>
      <c r="D109" s="4" t="s">
        <v>7</v>
      </c>
      <c r="E109" s="61">
        <v>0</v>
      </c>
      <c r="F109" s="61">
        <v>0</v>
      </c>
      <c r="G109" s="34">
        <v>0</v>
      </c>
      <c r="H109" s="34">
        <v>0</v>
      </c>
      <c r="I109" s="34">
        <v>0</v>
      </c>
      <c r="J109" s="34">
        <v>0</v>
      </c>
      <c r="K109" s="34">
        <v>0</v>
      </c>
      <c r="L109" s="34">
        <v>0</v>
      </c>
      <c r="M109" s="34">
        <v>0</v>
      </c>
      <c r="N109" s="34">
        <v>0</v>
      </c>
      <c r="O109" s="86"/>
    </row>
    <row r="110" spans="1:15" s="9" customFormat="1" ht="12.75" hidden="1">
      <c r="A110" s="79"/>
      <c r="B110" s="83"/>
      <c r="C110" s="30"/>
      <c r="D110" s="4" t="s">
        <v>8</v>
      </c>
      <c r="E110" s="61">
        <v>0</v>
      </c>
      <c r="F110" s="61">
        <v>0</v>
      </c>
      <c r="G110" s="34">
        <v>0</v>
      </c>
      <c r="H110" s="34">
        <v>0</v>
      </c>
      <c r="I110" s="34">
        <v>0</v>
      </c>
      <c r="J110" s="34">
        <v>0</v>
      </c>
      <c r="K110" s="34">
        <v>0</v>
      </c>
      <c r="L110" s="34">
        <v>0</v>
      </c>
      <c r="M110" s="34">
        <v>0</v>
      </c>
      <c r="N110" s="34">
        <v>0</v>
      </c>
      <c r="O110" s="86"/>
    </row>
    <row r="111" spans="1:15" s="9" customFormat="1" ht="12.75" hidden="1">
      <c r="A111" s="79"/>
      <c r="B111" s="83"/>
      <c r="C111" s="30"/>
      <c r="D111" s="4" t="s">
        <v>9</v>
      </c>
      <c r="E111" s="61">
        <v>1791.1</v>
      </c>
      <c r="F111" s="61">
        <v>1791.1</v>
      </c>
      <c r="G111" s="34">
        <v>1791.1</v>
      </c>
      <c r="H111" s="34">
        <v>1791.1</v>
      </c>
      <c r="I111" s="34">
        <v>0</v>
      </c>
      <c r="J111" s="34">
        <v>0</v>
      </c>
      <c r="K111" s="34">
        <v>0</v>
      </c>
      <c r="L111" s="34">
        <v>0</v>
      </c>
      <c r="M111" s="34">
        <v>0</v>
      </c>
      <c r="N111" s="34">
        <v>0</v>
      </c>
      <c r="O111" s="86"/>
    </row>
    <row r="112" spans="1:15" s="9" customFormat="1" ht="12.75" hidden="1">
      <c r="A112" s="79"/>
      <c r="B112" s="83"/>
      <c r="C112" s="30"/>
      <c r="D112" s="4" t="s">
        <v>10</v>
      </c>
      <c r="E112" s="61">
        <v>0</v>
      </c>
      <c r="F112" s="61">
        <v>0</v>
      </c>
      <c r="G112" s="34">
        <v>0</v>
      </c>
      <c r="H112" s="34">
        <v>0</v>
      </c>
      <c r="I112" s="34">
        <v>0</v>
      </c>
      <c r="J112" s="34">
        <v>0</v>
      </c>
      <c r="K112" s="34">
        <v>0</v>
      </c>
      <c r="L112" s="34">
        <v>0</v>
      </c>
      <c r="M112" s="34">
        <v>0</v>
      </c>
      <c r="N112" s="34">
        <v>0</v>
      </c>
      <c r="O112" s="86"/>
    </row>
    <row r="113" spans="1:71" s="9" customFormat="1" ht="12.75" hidden="1">
      <c r="A113" s="79"/>
      <c r="B113" s="83"/>
      <c r="C113" s="30"/>
      <c r="D113" s="4" t="s">
        <v>11</v>
      </c>
      <c r="E113" s="61">
        <v>0</v>
      </c>
      <c r="F113" s="61">
        <v>0</v>
      </c>
      <c r="G113" s="34">
        <v>0</v>
      </c>
      <c r="H113" s="34">
        <v>0</v>
      </c>
      <c r="I113" s="34">
        <v>0</v>
      </c>
      <c r="J113" s="34">
        <v>0</v>
      </c>
      <c r="K113" s="34">
        <v>0</v>
      </c>
      <c r="L113" s="34">
        <v>0</v>
      </c>
      <c r="M113" s="34">
        <v>0</v>
      </c>
      <c r="N113" s="34">
        <v>0</v>
      </c>
      <c r="O113" s="86"/>
    </row>
    <row r="114" spans="1:71" s="9" customFormat="1" ht="12.75" hidden="1">
      <c r="A114" s="79"/>
      <c r="B114" s="83"/>
      <c r="C114" s="30"/>
      <c r="D114" s="4" t="s">
        <v>69</v>
      </c>
      <c r="E114" s="61">
        <v>0</v>
      </c>
      <c r="F114" s="61">
        <v>0</v>
      </c>
      <c r="G114" s="34">
        <v>0</v>
      </c>
      <c r="H114" s="34">
        <v>0</v>
      </c>
      <c r="I114" s="34">
        <v>0</v>
      </c>
      <c r="J114" s="34">
        <v>0</v>
      </c>
      <c r="K114" s="34">
        <v>0</v>
      </c>
      <c r="L114" s="34">
        <v>0</v>
      </c>
      <c r="M114" s="34">
        <v>0</v>
      </c>
      <c r="N114" s="34">
        <v>0</v>
      </c>
      <c r="O114" s="86"/>
    </row>
    <row r="115" spans="1:71" s="9" customFormat="1" ht="12.75" hidden="1">
      <c r="A115" s="79"/>
      <c r="B115" s="83"/>
      <c r="C115" s="30"/>
      <c r="D115" s="4" t="s">
        <v>70</v>
      </c>
      <c r="E115" s="61">
        <v>0</v>
      </c>
      <c r="F115" s="61">
        <v>0</v>
      </c>
      <c r="G115" s="34">
        <v>0</v>
      </c>
      <c r="H115" s="34">
        <v>0</v>
      </c>
      <c r="I115" s="34">
        <v>0</v>
      </c>
      <c r="J115" s="34">
        <v>0</v>
      </c>
      <c r="K115" s="34">
        <v>0</v>
      </c>
      <c r="L115" s="34">
        <v>0</v>
      </c>
      <c r="M115" s="34">
        <v>0</v>
      </c>
      <c r="N115" s="34">
        <v>0</v>
      </c>
      <c r="O115" s="86"/>
    </row>
    <row r="116" spans="1:71" s="9" customFormat="1" ht="12.75" hidden="1">
      <c r="A116" s="79"/>
      <c r="B116" s="83"/>
      <c r="C116" s="30"/>
      <c r="D116" s="4" t="s">
        <v>71</v>
      </c>
      <c r="E116" s="61">
        <v>0</v>
      </c>
      <c r="F116" s="61">
        <v>0</v>
      </c>
      <c r="G116" s="34">
        <v>0</v>
      </c>
      <c r="H116" s="34">
        <v>0</v>
      </c>
      <c r="I116" s="34">
        <v>0</v>
      </c>
      <c r="J116" s="34">
        <v>0</v>
      </c>
      <c r="K116" s="34">
        <v>0</v>
      </c>
      <c r="L116" s="34">
        <v>0</v>
      </c>
      <c r="M116" s="34">
        <v>0</v>
      </c>
      <c r="N116" s="34">
        <v>0</v>
      </c>
      <c r="O116" s="86"/>
    </row>
    <row r="117" spans="1:71" s="9" customFormat="1" ht="12.75" hidden="1">
      <c r="A117" s="79"/>
      <c r="B117" s="83"/>
      <c r="C117" s="30"/>
      <c r="D117" s="4" t="s">
        <v>72</v>
      </c>
      <c r="E117" s="61">
        <v>0</v>
      </c>
      <c r="F117" s="61">
        <v>0</v>
      </c>
      <c r="G117" s="34">
        <v>0</v>
      </c>
      <c r="H117" s="34">
        <v>0</v>
      </c>
      <c r="I117" s="34">
        <v>0</v>
      </c>
      <c r="J117" s="34">
        <v>0</v>
      </c>
      <c r="K117" s="34">
        <v>0</v>
      </c>
      <c r="L117" s="34">
        <v>0</v>
      </c>
      <c r="M117" s="34">
        <v>0</v>
      </c>
      <c r="N117" s="34">
        <v>0</v>
      </c>
      <c r="O117" s="86"/>
    </row>
    <row r="118" spans="1:71" s="9" customFormat="1" ht="12.75" hidden="1">
      <c r="A118" s="79"/>
      <c r="B118" s="83"/>
      <c r="C118" s="30"/>
      <c r="D118" s="4" t="s">
        <v>73</v>
      </c>
      <c r="E118" s="61">
        <v>0</v>
      </c>
      <c r="F118" s="61">
        <v>0</v>
      </c>
      <c r="G118" s="34">
        <v>0</v>
      </c>
      <c r="H118" s="34">
        <v>0</v>
      </c>
      <c r="I118" s="34">
        <v>0</v>
      </c>
      <c r="J118" s="34">
        <v>0</v>
      </c>
      <c r="K118" s="34">
        <v>0</v>
      </c>
      <c r="L118" s="34">
        <v>0</v>
      </c>
      <c r="M118" s="34">
        <v>0</v>
      </c>
      <c r="N118" s="34">
        <v>0</v>
      </c>
      <c r="O118" s="86"/>
    </row>
    <row r="119" spans="1:71" s="9" customFormat="1" ht="12.75" hidden="1">
      <c r="A119" s="80"/>
      <c r="B119" s="84"/>
      <c r="C119" s="30"/>
      <c r="D119" s="4" t="s">
        <v>74</v>
      </c>
      <c r="E119" s="61">
        <v>0</v>
      </c>
      <c r="F119" s="61">
        <v>0</v>
      </c>
      <c r="G119" s="34">
        <v>0</v>
      </c>
      <c r="H119" s="34">
        <v>0</v>
      </c>
      <c r="I119" s="34">
        <v>0</v>
      </c>
      <c r="J119" s="34">
        <v>0</v>
      </c>
      <c r="K119" s="34">
        <v>0</v>
      </c>
      <c r="L119" s="34">
        <v>0</v>
      </c>
      <c r="M119" s="34">
        <v>0</v>
      </c>
      <c r="N119" s="34">
        <v>0</v>
      </c>
      <c r="O119" s="87"/>
    </row>
    <row r="120" spans="1:71" s="24" customFormat="1">
      <c r="A120" s="78"/>
      <c r="B120" s="75" t="s">
        <v>32</v>
      </c>
      <c r="C120" s="63"/>
      <c r="D120" s="64" t="s">
        <v>20</v>
      </c>
      <c r="E120" s="65">
        <f>SUM(E121:E131)</f>
        <v>386647.4</v>
      </c>
      <c r="F120" s="65">
        <f>SUM(F121:F126)</f>
        <v>212089.9</v>
      </c>
      <c r="G120" s="65">
        <f>SUM(G121:G131)</f>
        <v>386647.4</v>
      </c>
      <c r="H120" s="65">
        <f>SUM(H121:H126)</f>
        <v>212089.9</v>
      </c>
      <c r="I120" s="65">
        <f t="shared" ref="I120:N120" si="15">SUM(I121:I125)</f>
        <v>0</v>
      </c>
      <c r="J120" s="65">
        <f t="shared" si="15"/>
        <v>0</v>
      </c>
      <c r="K120" s="65">
        <f t="shared" si="15"/>
        <v>0</v>
      </c>
      <c r="L120" s="65">
        <f t="shared" si="15"/>
        <v>0</v>
      </c>
      <c r="M120" s="65">
        <f t="shared" si="15"/>
        <v>0</v>
      </c>
      <c r="N120" s="65">
        <f t="shared" si="15"/>
        <v>0</v>
      </c>
      <c r="O120" s="85" t="s">
        <v>87</v>
      </c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  <c r="AW120" s="23"/>
      <c r="AX120" s="23"/>
      <c r="AY120" s="23"/>
      <c r="AZ120" s="23"/>
      <c r="BA120" s="23"/>
      <c r="BB120" s="23"/>
      <c r="BC120" s="23"/>
      <c r="BD120" s="23"/>
      <c r="BE120" s="23"/>
      <c r="BF120" s="23"/>
      <c r="BG120" s="23"/>
      <c r="BH120" s="23"/>
      <c r="BI120" s="23"/>
      <c r="BJ120" s="23"/>
      <c r="BK120" s="23"/>
      <c r="BL120" s="23"/>
      <c r="BM120" s="23"/>
      <c r="BN120" s="23"/>
      <c r="BO120" s="23"/>
      <c r="BP120" s="23"/>
      <c r="BQ120" s="23"/>
      <c r="BR120" s="23"/>
      <c r="BS120" s="23"/>
    </row>
    <row r="121" spans="1:71" s="24" customFormat="1">
      <c r="A121" s="79"/>
      <c r="B121" s="76"/>
      <c r="C121" s="66"/>
      <c r="D121" s="67" t="s">
        <v>7</v>
      </c>
      <c r="E121" s="68">
        <f>G121+I121+K121+M121</f>
        <v>34386.400000000001</v>
      </c>
      <c r="F121" s="68">
        <f>H121+J121+L121+N121</f>
        <v>34386.400000000001</v>
      </c>
      <c r="G121" s="69">
        <f t="shared" ref="G121:N122" si="16">G61+G73+G85+G97</f>
        <v>34386.400000000001</v>
      </c>
      <c r="H121" s="69">
        <f t="shared" si="16"/>
        <v>34386.400000000001</v>
      </c>
      <c r="I121" s="69">
        <f t="shared" si="16"/>
        <v>0</v>
      </c>
      <c r="J121" s="69">
        <f t="shared" si="16"/>
        <v>0</v>
      </c>
      <c r="K121" s="69">
        <f t="shared" si="16"/>
        <v>0</v>
      </c>
      <c r="L121" s="69">
        <f t="shared" si="16"/>
        <v>0</v>
      </c>
      <c r="M121" s="69">
        <f t="shared" si="16"/>
        <v>0</v>
      </c>
      <c r="N121" s="69">
        <f t="shared" si="16"/>
        <v>0</v>
      </c>
      <c r="O121" s="86"/>
      <c r="P121" s="23"/>
      <c r="Q121" s="23"/>
      <c r="R121" s="29"/>
      <c r="S121" s="29"/>
      <c r="T121" s="29"/>
      <c r="U121" s="29"/>
      <c r="V121" s="29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  <c r="AY121" s="23"/>
      <c r="AZ121" s="23"/>
      <c r="BA121" s="23"/>
      <c r="BB121" s="23"/>
      <c r="BC121" s="23"/>
      <c r="BD121" s="23"/>
      <c r="BE121" s="23"/>
      <c r="BF121" s="23"/>
      <c r="BG121" s="23"/>
      <c r="BH121" s="23"/>
      <c r="BI121" s="23"/>
      <c r="BJ121" s="23"/>
      <c r="BK121" s="23"/>
      <c r="BL121" s="23"/>
      <c r="BM121" s="23"/>
      <c r="BN121" s="23"/>
      <c r="BO121" s="23"/>
      <c r="BP121" s="23"/>
      <c r="BQ121" s="23"/>
      <c r="BR121" s="23"/>
      <c r="BS121" s="23"/>
    </row>
    <row r="122" spans="1:71" s="24" customFormat="1">
      <c r="A122" s="79"/>
      <c r="B122" s="76"/>
      <c r="C122" s="66"/>
      <c r="D122" s="67" t="s">
        <v>8</v>
      </c>
      <c r="E122" s="68">
        <f t="shared" ref="E122:E131" si="17">G122+I122+K122+M122</f>
        <v>35850.5</v>
      </c>
      <c r="F122" s="68">
        <f>H122+J122+L122+N122</f>
        <v>35850.5</v>
      </c>
      <c r="G122" s="69">
        <f t="shared" si="16"/>
        <v>35850.5</v>
      </c>
      <c r="H122" s="69">
        <f t="shared" si="16"/>
        <v>35850.5</v>
      </c>
      <c r="I122" s="69">
        <f t="shared" si="16"/>
        <v>0</v>
      </c>
      <c r="J122" s="69">
        <f t="shared" si="16"/>
        <v>0</v>
      </c>
      <c r="K122" s="69">
        <f t="shared" si="16"/>
        <v>0</v>
      </c>
      <c r="L122" s="69">
        <f t="shared" si="16"/>
        <v>0</v>
      </c>
      <c r="M122" s="69">
        <f t="shared" si="16"/>
        <v>0</v>
      </c>
      <c r="N122" s="69">
        <f t="shared" si="16"/>
        <v>0</v>
      </c>
      <c r="O122" s="86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  <c r="AZ122" s="23"/>
      <c r="BA122" s="23"/>
      <c r="BB122" s="23"/>
      <c r="BC122" s="23"/>
      <c r="BD122" s="23"/>
      <c r="BE122" s="23"/>
      <c r="BF122" s="23"/>
      <c r="BG122" s="23"/>
      <c r="BH122" s="23"/>
      <c r="BI122" s="23"/>
      <c r="BJ122" s="23"/>
      <c r="BK122" s="23"/>
      <c r="BL122" s="23"/>
      <c r="BM122" s="23"/>
      <c r="BN122" s="23"/>
      <c r="BO122" s="23"/>
      <c r="BP122" s="23"/>
      <c r="BQ122" s="23"/>
      <c r="BR122" s="23"/>
      <c r="BS122" s="23"/>
    </row>
    <row r="123" spans="1:71" s="24" customFormat="1">
      <c r="A123" s="79"/>
      <c r="B123" s="76"/>
      <c r="C123" s="66"/>
      <c r="D123" s="67" t="s">
        <v>9</v>
      </c>
      <c r="E123" s="68">
        <f t="shared" si="17"/>
        <v>35928.999999999993</v>
      </c>
      <c r="F123" s="68">
        <f>H123+J123+L123+N123</f>
        <v>35928.999999999993</v>
      </c>
      <c r="G123" s="69">
        <f>G63+G75+G87+G99+G111</f>
        <v>35928.999999999993</v>
      </c>
      <c r="H123" s="69">
        <f>H63+H75+H87+H99+H111</f>
        <v>35928.999999999993</v>
      </c>
      <c r="I123" s="69">
        <f t="shared" ref="I123:N124" si="18">I63+I75+I87+I99</f>
        <v>0</v>
      </c>
      <c r="J123" s="69">
        <f t="shared" si="18"/>
        <v>0</v>
      </c>
      <c r="K123" s="69">
        <f t="shared" si="18"/>
        <v>0</v>
      </c>
      <c r="L123" s="69">
        <f t="shared" si="18"/>
        <v>0</v>
      </c>
      <c r="M123" s="69">
        <f t="shared" si="18"/>
        <v>0</v>
      </c>
      <c r="N123" s="69">
        <f t="shared" si="18"/>
        <v>0</v>
      </c>
      <c r="O123" s="86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  <c r="AZ123" s="23"/>
      <c r="BA123" s="23"/>
      <c r="BB123" s="23"/>
      <c r="BC123" s="23"/>
      <c r="BD123" s="23"/>
      <c r="BE123" s="23"/>
      <c r="BF123" s="23"/>
      <c r="BG123" s="23"/>
      <c r="BH123" s="23"/>
      <c r="BI123" s="23"/>
      <c r="BJ123" s="23"/>
      <c r="BK123" s="23"/>
      <c r="BL123" s="23"/>
      <c r="BM123" s="23"/>
      <c r="BN123" s="23"/>
      <c r="BO123" s="23"/>
      <c r="BP123" s="23"/>
      <c r="BQ123" s="23"/>
      <c r="BR123" s="23"/>
      <c r="BS123" s="23"/>
    </row>
    <row r="124" spans="1:71" s="24" customFormat="1">
      <c r="A124" s="79"/>
      <c r="B124" s="76"/>
      <c r="C124" s="66"/>
      <c r="D124" s="67" t="s">
        <v>10</v>
      </c>
      <c r="E124" s="68">
        <f>G124+I124+K124+M124</f>
        <v>36101</v>
      </c>
      <c r="F124" s="68">
        <f>H124+J124+L124+N124</f>
        <v>36101</v>
      </c>
      <c r="G124" s="69">
        <v>36101</v>
      </c>
      <c r="H124" s="69">
        <v>36101</v>
      </c>
      <c r="I124" s="69">
        <f t="shared" si="18"/>
        <v>0</v>
      </c>
      <c r="J124" s="69">
        <f t="shared" si="18"/>
        <v>0</v>
      </c>
      <c r="K124" s="69">
        <f t="shared" si="18"/>
        <v>0</v>
      </c>
      <c r="L124" s="69">
        <f t="shared" si="18"/>
        <v>0</v>
      </c>
      <c r="M124" s="69">
        <f t="shared" si="18"/>
        <v>0</v>
      </c>
      <c r="N124" s="69">
        <f t="shared" si="18"/>
        <v>0</v>
      </c>
      <c r="O124" s="86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  <c r="AT124" s="23"/>
      <c r="AU124" s="23"/>
      <c r="AV124" s="23"/>
      <c r="AW124" s="23"/>
      <c r="AX124" s="23"/>
      <c r="AY124" s="23"/>
      <c r="AZ124" s="23"/>
      <c r="BA124" s="23"/>
      <c r="BB124" s="23"/>
      <c r="BC124" s="23"/>
      <c r="BD124" s="23"/>
      <c r="BE124" s="23"/>
      <c r="BF124" s="23"/>
      <c r="BG124" s="23"/>
      <c r="BH124" s="23"/>
      <c r="BI124" s="23"/>
      <c r="BJ124" s="23"/>
      <c r="BK124" s="23"/>
      <c r="BL124" s="23"/>
      <c r="BM124" s="23"/>
      <c r="BN124" s="23"/>
      <c r="BO124" s="23"/>
      <c r="BP124" s="23"/>
      <c r="BQ124" s="23"/>
      <c r="BR124" s="23"/>
      <c r="BS124" s="23"/>
    </row>
    <row r="125" spans="1:71" s="24" customFormat="1">
      <c r="A125" s="79"/>
      <c r="B125" s="76"/>
      <c r="C125" s="66"/>
      <c r="D125" s="67" t="s">
        <v>11</v>
      </c>
      <c r="E125" s="68">
        <f t="shared" si="17"/>
        <v>34911.5</v>
      </c>
      <c r="F125" s="68">
        <f t="shared" ref="F125:F131" si="19">H125+J125+L125+N125</f>
        <v>34911.5</v>
      </c>
      <c r="G125" s="69">
        <f t="shared" ref="G125:N125" si="20">G65+G77+G89+G101</f>
        <v>34911.5</v>
      </c>
      <c r="H125" s="69">
        <f t="shared" si="20"/>
        <v>34911.5</v>
      </c>
      <c r="I125" s="69">
        <f t="shared" si="20"/>
        <v>0</v>
      </c>
      <c r="J125" s="69">
        <f t="shared" si="20"/>
        <v>0</v>
      </c>
      <c r="K125" s="69">
        <f t="shared" si="20"/>
        <v>0</v>
      </c>
      <c r="L125" s="69">
        <f t="shared" si="20"/>
        <v>0</v>
      </c>
      <c r="M125" s="69">
        <f t="shared" si="20"/>
        <v>0</v>
      </c>
      <c r="N125" s="69">
        <f t="shared" si="20"/>
        <v>0</v>
      </c>
      <c r="O125" s="86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  <c r="AT125" s="23"/>
      <c r="AU125" s="23"/>
      <c r="AV125" s="23"/>
      <c r="AW125" s="23"/>
      <c r="AX125" s="23"/>
      <c r="AY125" s="23"/>
      <c r="AZ125" s="23"/>
      <c r="BA125" s="23"/>
      <c r="BB125" s="23"/>
      <c r="BC125" s="23"/>
      <c r="BD125" s="23"/>
      <c r="BE125" s="23"/>
      <c r="BF125" s="23"/>
      <c r="BG125" s="23"/>
      <c r="BH125" s="23"/>
      <c r="BI125" s="23"/>
      <c r="BJ125" s="23"/>
      <c r="BK125" s="23"/>
      <c r="BL125" s="23"/>
      <c r="BM125" s="23"/>
      <c r="BN125" s="23"/>
      <c r="BO125" s="23"/>
      <c r="BP125" s="23"/>
      <c r="BQ125" s="23"/>
      <c r="BR125" s="23"/>
      <c r="BS125" s="23"/>
    </row>
    <row r="126" spans="1:71" s="24" customFormat="1">
      <c r="A126" s="79"/>
      <c r="B126" s="76"/>
      <c r="C126" s="66"/>
      <c r="D126" s="67" t="s">
        <v>69</v>
      </c>
      <c r="E126" s="68">
        <f t="shared" si="17"/>
        <v>34911.5</v>
      </c>
      <c r="F126" s="68">
        <f t="shared" si="19"/>
        <v>34911.5</v>
      </c>
      <c r="G126" s="69">
        <f t="shared" ref="G126:N126" si="21">G66+G78+G90+G102</f>
        <v>34911.5</v>
      </c>
      <c r="H126" s="69">
        <f t="shared" si="21"/>
        <v>34911.5</v>
      </c>
      <c r="I126" s="69">
        <f t="shared" si="21"/>
        <v>0</v>
      </c>
      <c r="J126" s="69">
        <f t="shared" si="21"/>
        <v>0</v>
      </c>
      <c r="K126" s="69">
        <f t="shared" si="21"/>
        <v>0</v>
      </c>
      <c r="L126" s="69">
        <f t="shared" si="21"/>
        <v>0</v>
      </c>
      <c r="M126" s="69">
        <f t="shared" si="21"/>
        <v>0</v>
      </c>
      <c r="N126" s="69">
        <f t="shared" si="21"/>
        <v>0</v>
      </c>
      <c r="O126" s="86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  <c r="AT126" s="23"/>
      <c r="AU126" s="23"/>
      <c r="AV126" s="23"/>
      <c r="AW126" s="23"/>
      <c r="AX126" s="23"/>
      <c r="AY126" s="23"/>
      <c r="AZ126" s="23"/>
      <c r="BA126" s="23"/>
      <c r="BB126" s="23"/>
      <c r="BC126" s="23"/>
      <c r="BD126" s="23"/>
      <c r="BE126" s="23"/>
      <c r="BF126" s="23"/>
      <c r="BG126" s="23"/>
      <c r="BH126" s="23"/>
      <c r="BI126" s="23"/>
      <c r="BJ126" s="23"/>
      <c r="BK126" s="23"/>
      <c r="BL126" s="23"/>
      <c r="BM126" s="23"/>
      <c r="BN126" s="23"/>
      <c r="BO126" s="23"/>
      <c r="BP126" s="23"/>
      <c r="BQ126" s="23"/>
      <c r="BR126" s="23"/>
      <c r="BS126" s="23"/>
    </row>
    <row r="127" spans="1:71" s="24" customFormat="1">
      <c r="A127" s="79"/>
      <c r="B127" s="76"/>
      <c r="C127" s="66"/>
      <c r="D127" s="67" t="s">
        <v>70</v>
      </c>
      <c r="E127" s="68">
        <f t="shared" si="17"/>
        <v>34911.5</v>
      </c>
      <c r="F127" s="68">
        <f t="shared" si="19"/>
        <v>0</v>
      </c>
      <c r="G127" s="69">
        <f t="shared" ref="G127:N127" si="22">G67+G79+G91+G103</f>
        <v>34911.5</v>
      </c>
      <c r="H127" s="69">
        <f t="shared" si="22"/>
        <v>0</v>
      </c>
      <c r="I127" s="69">
        <f t="shared" si="22"/>
        <v>0</v>
      </c>
      <c r="J127" s="69">
        <f t="shared" si="22"/>
        <v>0</v>
      </c>
      <c r="K127" s="69">
        <f t="shared" si="22"/>
        <v>0</v>
      </c>
      <c r="L127" s="69">
        <f t="shared" si="22"/>
        <v>0</v>
      </c>
      <c r="M127" s="69">
        <f t="shared" si="22"/>
        <v>0</v>
      </c>
      <c r="N127" s="69">
        <f t="shared" si="22"/>
        <v>0</v>
      </c>
      <c r="O127" s="86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  <c r="AU127" s="23"/>
      <c r="AV127" s="23"/>
      <c r="AW127" s="23"/>
      <c r="AX127" s="23"/>
      <c r="AY127" s="23"/>
      <c r="AZ127" s="23"/>
      <c r="BA127" s="23"/>
      <c r="BB127" s="23"/>
      <c r="BC127" s="23"/>
      <c r="BD127" s="23"/>
      <c r="BE127" s="23"/>
      <c r="BF127" s="23"/>
      <c r="BG127" s="23"/>
      <c r="BH127" s="23"/>
      <c r="BI127" s="23"/>
      <c r="BJ127" s="23"/>
      <c r="BK127" s="23"/>
      <c r="BL127" s="23"/>
      <c r="BM127" s="23"/>
      <c r="BN127" s="23"/>
      <c r="BO127" s="23"/>
      <c r="BP127" s="23"/>
      <c r="BQ127" s="23"/>
      <c r="BR127" s="23"/>
      <c r="BS127" s="23"/>
    </row>
    <row r="128" spans="1:71" s="24" customFormat="1">
      <c r="A128" s="79"/>
      <c r="B128" s="76"/>
      <c r="C128" s="66"/>
      <c r="D128" s="67" t="s">
        <v>71</v>
      </c>
      <c r="E128" s="68">
        <f t="shared" si="17"/>
        <v>34911.5</v>
      </c>
      <c r="F128" s="68">
        <f t="shared" si="19"/>
        <v>0</v>
      </c>
      <c r="G128" s="69">
        <f t="shared" ref="G128:N128" si="23">G68+G80+G92+G104</f>
        <v>34911.5</v>
      </c>
      <c r="H128" s="69">
        <f t="shared" si="23"/>
        <v>0</v>
      </c>
      <c r="I128" s="69">
        <f t="shared" si="23"/>
        <v>0</v>
      </c>
      <c r="J128" s="69">
        <f t="shared" si="23"/>
        <v>0</v>
      </c>
      <c r="K128" s="69">
        <f t="shared" si="23"/>
        <v>0</v>
      </c>
      <c r="L128" s="69">
        <f t="shared" si="23"/>
        <v>0</v>
      </c>
      <c r="M128" s="69">
        <f t="shared" si="23"/>
        <v>0</v>
      </c>
      <c r="N128" s="69">
        <f t="shared" si="23"/>
        <v>0</v>
      </c>
      <c r="O128" s="86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  <c r="AS128" s="23"/>
      <c r="AT128" s="23"/>
      <c r="AU128" s="23"/>
      <c r="AV128" s="23"/>
      <c r="AW128" s="23"/>
      <c r="AX128" s="23"/>
      <c r="AY128" s="23"/>
      <c r="AZ128" s="23"/>
      <c r="BA128" s="23"/>
      <c r="BB128" s="23"/>
      <c r="BC128" s="23"/>
      <c r="BD128" s="23"/>
      <c r="BE128" s="23"/>
      <c r="BF128" s="23"/>
      <c r="BG128" s="23"/>
      <c r="BH128" s="23"/>
      <c r="BI128" s="23"/>
      <c r="BJ128" s="23"/>
      <c r="BK128" s="23"/>
      <c r="BL128" s="23"/>
      <c r="BM128" s="23"/>
      <c r="BN128" s="23"/>
      <c r="BO128" s="23"/>
      <c r="BP128" s="23"/>
      <c r="BQ128" s="23"/>
      <c r="BR128" s="23"/>
      <c r="BS128" s="23"/>
    </row>
    <row r="129" spans="1:72" s="24" customFormat="1">
      <c r="A129" s="79"/>
      <c r="B129" s="76"/>
      <c r="C129" s="66"/>
      <c r="D129" s="67" t="s">
        <v>72</v>
      </c>
      <c r="E129" s="68">
        <f t="shared" si="17"/>
        <v>34911.5</v>
      </c>
      <c r="F129" s="68">
        <f t="shared" si="19"/>
        <v>0</v>
      </c>
      <c r="G129" s="69">
        <f t="shared" ref="G129:N129" si="24">G69+G81+G93+G105</f>
        <v>34911.5</v>
      </c>
      <c r="H129" s="69">
        <f t="shared" si="24"/>
        <v>0</v>
      </c>
      <c r="I129" s="69">
        <f t="shared" si="24"/>
        <v>0</v>
      </c>
      <c r="J129" s="69">
        <f t="shared" si="24"/>
        <v>0</v>
      </c>
      <c r="K129" s="69">
        <f t="shared" si="24"/>
        <v>0</v>
      </c>
      <c r="L129" s="69">
        <f t="shared" si="24"/>
        <v>0</v>
      </c>
      <c r="M129" s="69">
        <f t="shared" si="24"/>
        <v>0</v>
      </c>
      <c r="N129" s="69">
        <f t="shared" si="24"/>
        <v>0</v>
      </c>
      <c r="O129" s="86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  <c r="AT129" s="23"/>
      <c r="AU129" s="23"/>
      <c r="AV129" s="23"/>
      <c r="AW129" s="23"/>
      <c r="AX129" s="23"/>
      <c r="AY129" s="23"/>
      <c r="AZ129" s="23"/>
      <c r="BA129" s="23"/>
      <c r="BB129" s="23"/>
      <c r="BC129" s="23"/>
      <c r="BD129" s="23"/>
      <c r="BE129" s="23"/>
      <c r="BF129" s="23"/>
      <c r="BG129" s="23"/>
      <c r="BH129" s="23"/>
      <c r="BI129" s="23"/>
      <c r="BJ129" s="23"/>
      <c r="BK129" s="23"/>
      <c r="BL129" s="23"/>
      <c r="BM129" s="23"/>
      <c r="BN129" s="23"/>
      <c r="BO129" s="23"/>
      <c r="BP129" s="23"/>
      <c r="BQ129" s="23"/>
      <c r="BR129" s="23"/>
      <c r="BS129" s="23"/>
    </row>
    <row r="130" spans="1:72" s="24" customFormat="1">
      <c r="A130" s="79"/>
      <c r="B130" s="76"/>
      <c r="C130" s="66"/>
      <c r="D130" s="67" t="s">
        <v>73</v>
      </c>
      <c r="E130" s="68">
        <f t="shared" si="17"/>
        <v>34911.5</v>
      </c>
      <c r="F130" s="68">
        <f t="shared" si="19"/>
        <v>0</v>
      </c>
      <c r="G130" s="69">
        <f t="shared" ref="G130:N130" si="25">G70+G82+G94+G106</f>
        <v>34911.5</v>
      </c>
      <c r="H130" s="69">
        <f t="shared" si="25"/>
        <v>0</v>
      </c>
      <c r="I130" s="69">
        <f t="shared" si="25"/>
        <v>0</v>
      </c>
      <c r="J130" s="69">
        <f t="shared" si="25"/>
        <v>0</v>
      </c>
      <c r="K130" s="69">
        <f t="shared" si="25"/>
        <v>0</v>
      </c>
      <c r="L130" s="69">
        <f t="shared" si="25"/>
        <v>0</v>
      </c>
      <c r="M130" s="69">
        <f t="shared" si="25"/>
        <v>0</v>
      </c>
      <c r="N130" s="69">
        <f t="shared" si="25"/>
        <v>0</v>
      </c>
      <c r="O130" s="86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  <c r="AT130" s="23"/>
      <c r="AU130" s="23"/>
      <c r="AV130" s="23"/>
      <c r="AW130" s="23"/>
      <c r="AX130" s="23"/>
      <c r="AY130" s="23"/>
      <c r="AZ130" s="23"/>
      <c r="BA130" s="23"/>
      <c r="BB130" s="23"/>
      <c r="BC130" s="23"/>
      <c r="BD130" s="23"/>
      <c r="BE130" s="23"/>
      <c r="BF130" s="23"/>
      <c r="BG130" s="23"/>
      <c r="BH130" s="23"/>
      <c r="BI130" s="23"/>
      <c r="BJ130" s="23"/>
      <c r="BK130" s="23"/>
      <c r="BL130" s="23"/>
      <c r="BM130" s="23"/>
      <c r="BN130" s="23"/>
      <c r="BO130" s="23"/>
      <c r="BP130" s="23"/>
      <c r="BQ130" s="23"/>
      <c r="BR130" s="23"/>
      <c r="BS130" s="23"/>
    </row>
    <row r="131" spans="1:72" s="24" customFormat="1">
      <c r="A131" s="80"/>
      <c r="B131" s="77"/>
      <c r="C131" s="70"/>
      <c r="D131" s="67" t="s">
        <v>74</v>
      </c>
      <c r="E131" s="68">
        <f t="shared" si="17"/>
        <v>34911.5</v>
      </c>
      <c r="F131" s="68">
        <f t="shared" si="19"/>
        <v>0</v>
      </c>
      <c r="G131" s="69">
        <f t="shared" ref="G131:N131" si="26">G71+G83+G95+G107</f>
        <v>34911.5</v>
      </c>
      <c r="H131" s="69">
        <f t="shared" si="26"/>
        <v>0</v>
      </c>
      <c r="I131" s="69">
        <f t="shared" si="26"/>
        <v>0</v>
      </c>
      <c r="J131" s="69">
        <f t="shared" si="26"/>
        <v>0</v>
      </c>
      <c r="K131" s="69">
        <f t="shared" si="26"/>
        <v>0</v>
      </c>
      <c r="L131" s="69">
        <f t="shared" si="26"/>
        <v>0</v>
      </c>
      <c r="M131" s="69">
        <f t="shared" si="26"/>
        <v>0</v>
      </c>
      <c r="N131" s="69">
        <f t="shared" si="26"/>
        <v>0</v>
      </c>
      <c r="O131" s="87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  <c r="AT131" s="23"/>
      <c r="AU131" s="23"/>
      <c r="AV131" s="23"/>
      <c r="AW131" s="23"/>
      <c r="AX131" s="23"/>
      <c r="AY131" s="23"/>
      <c r="AZ131" s="23"/>
      <c r="BA131" s="23"/>
      <c r="BB131" s="23"/>
      <c r="BC131" s="23"/>
      <c r="BD131" s="23"/>
      <c r="BE131" s="23"/>
      <c r="BF131" s="23"/>
      <c r="BG131" s="23"/>
      <c r="BH131" s="23"/>
      <c r="BI131" s="23"/>
      <c r="BJ131" s="23"/>
      <c r="BK131" s="23"/>
      <c r="BL131" s="23"/>
      <c r="BM131" s="23"/>
      <c r="BN131" s="23"/>
      <c r="BO131" s="23"/>
      <c r="BP131" s="23"/>
      <c r="BQ131" s="23"/>
      <c r="BR131" s="23"/>
      <c r="BS131" s="23"/>
    </row>
    <row r="132" spans="1:72" ht="15.75">
      <c r="A132" s="43" t="s">
        <v>21</v>
      </c>
      <c r="B132" s="113" t="s">
        <v>25</v>
      </c>
      <c r="C132" s="114"/>
      <c r="D132" s="114"/>
      <c r="E132" s="114"/>
      <c r="F132" s="114"/>
      <c r="G132" s="114"/>
      <c r="H132" s="114"/>
      <c r="I132" s="114"/>
      <c r="J132" s="114"/>
      <c r="K132" s="114"/>
      <c r="L132" s="114"/>
      <c r="M132" s="114"/>
      <c r="N132" s="114"/>
      <c r="O132" s="115"/>
    </row>
    <row r="133" spans="1:72" s="8" customFormat="1" ht="12.75">
      <c r="B133" s="106" t="s">
        <v>78</v>
      </c>
      <c r="C133" s="112"/>
      <c r="D133" s="107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8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11"/>
    </row>
    <row r="134" spans="1:72" s="8" customFormat="1" ht="12.75" hidden="1">
      <c r="A134" s="78" t="s">
        <v>17</v>
      </c>
      <c r="B134" s="82" t="s">
        <v>44</v>
      </c>
      <c r="C134" s="44"/>
      <c r="D134" s="47" t="s">
        <v>20</v>
      </c>
      <c r="E134" s="33">
        <f>SUM(E135:E145)</f>
        <v>2644453.9500000007</v>
      </c>
      <c r="F134" s="33">
        <f t="shared" ref="F134:N134" si="27">SUM(F135:F145)</f>
        <v>608107.69999999995</v>
      </c>
      <c r="G134" s="33">
        <f t="shared" si="27"/>
        <v>2317878.5500000003</v>
      </c>
      <c r="H134" s="33">
        <f t="shared" si="27"/>
        <v>608107.69999999995</v>
      </c>
      <c r="I134" s="33">
        <f t="shared" si="27"/>
        <v>175200</v>
      </c>
      <c r="J134" s="33">
        <f t="shared" si="27"/>
        <v>0</v>
      </c>
      <c r="K134" s="33">
        <f t="shared" si="27"/>
        <v>92975.4</v>
      </c>
      <c r="L134" s="33">
        <f t="shared" si="27"/>
        <v>0</v>
      </c>
      <c r="M134" s="33">
        <f t="shared" si="27"/>
        <v>58400</v>
      </c>
      <c r="N134" s="33">
        <f t="shared" si="27"/>
        <v>0</v>
      </c>
      <c r="O134" s="85" t="s">
        <v>54</v>
      </c>
      <c r="P134" s="1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11"/>
    </row>
    <row r="135" spans="1:72" s="8" customFormat="1" ht="12.75" hidden="1">
      <c r="A135" s="79"/>
      <c r="B135" s="83"/>
      <c r="C135" s="30"/>
      <c r="D135" s="48" t="s">
        <v>7</v>
      </c>
      <c r="E135" s="34">
        <v>73011.200000000012</v>
      </c>
      <c r="F135" s="34">
        <v>73011.200000000012</v>
      </c>
      <c r="G135" s="34">
        <v>73011.200000000012</v>
      </c>
      <c r="H135" s="34">
        <v>73011.200000000012</v>
      </c>
      <c r="I135" s="34">
        <v>0</v>
      </c>
      <c r="J135" s="34">
        <v>0</v>
      </c>
      <c r="K135" s="34">
        <v>0</v>
      </c>
      <c r="L135" s="34">
        <v>0</v>
      </c>
      <c r="M135" s="34">
        <v>0</v>
      </c>
      <c r="N135" s="34">
        <v>0</v>
      </c>
      <c r="O135" s="86"/>
      <c r="P135" s="1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11"/>
    </row>
    <row r="136" spans="1:72" s="8" customFormat="1" ht="25.5" hidden="1">
      <c r="A136" s="79"/>
      <c r="B136" s="83"/>
      <c r="C136" s="30" t="s">
        <v>63</v>
      </c>
      <c r="D136" s="48" t="s">
        <v>8</v>
      </c>
      <c r="E136" s="34">
        <v>162701.40000000002</v>
      </c>
      <c r="F136" s="34">
        <v>162701.40000000002</v>
      </c>
      <c r="G136" s="34">
        <v>162701.40000000002</v>
      </c>
      <c r="H136" s="34">
        <v>162701.40000000002</v>
      </c>
      <c r="I136" s="34">
        <v>0</v>
      </c>
      <c r="J136" s="34">
        <v>0</v>
      </c>
      <c r="K136" s="34">
        <v>0</v>
      </c>
      <c r="L136" s="34">
        <v>0</v>
      </c>
      <c r="M136" s="34">
        <v>0</v>
      </c>
      <c r="N136" s="34">
        <v>0</v>
      </c>
      <c r="O136" s="86"/>
      <c r="P136" s="1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11"/>
    </row>
    <row r="137" spans="1:72" s="8" customFormat="1" ht="12.75" hidden="1">
      <c r="A137" s="79"/>
      <c r="B137" s="83"/>
      <c r="C137" s="30"/>
      <c r="D137" s="48" t="s">
        <v>9</v>
      </c>
      <c r="E137" s="34">
        <v>170455.3</v>
      </c>
      <c r="F137" s="34">
        <v>170455.3</v>
      </c>
      <c r="G137" s="34">
        <v>170455.3</v>
      </c>
      <c r="H137" s="34">
        <v>170455.3</v>
      </c>
      <c r="I137" s="34">
        <v>0</v>
      </c>
      <c r="J137" s="34">
        <v>0</v>
      </c>
      <c r="K137" s="34">
        <v>0</v>
      </c>
      <c r="L137" s="34">
        <v>0</v>
      </c>
      <c r="M137" s="34">
        <v>0</v>
      </c>
      <c r="N137" s="34">
        <v>0</v>
      </c>
      <c r="O137" s="86"/>
      <c r="P137" s="1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11"/>
    </row>
    <row r="138" spans="1:72" s="8" customFormat="1" ht="12.75" hidden="1">
      <c r="A138" s="79"/>
      <c r="B138" s="83"/>
      <c r="C138" s="30"/>
      <c r="D138" s="48" t="s">
        <v>10</v>
      </c>
      <c r="E138" s="34">
        <v>112675.3</v>
      </c>
      <c r="F138" s="34">
        <v>112675.29999999999</v>
      </c>
      <c r="G138" s="34">
        <v>112675.3</v>
      </c>
      <c r="H138" s="34">
        <v>112675.29999999999</v>
      </c>
      <c r="I138" s="34">
        <v>0</v>
      </c>
      <c r="J138" s="34">
        <v>0</v>
      </c>
      <c r="K138" s="34">
        <v>0</v>
      </c>
      <c r="L138" s="34">
        <v>0</v>
      </c>
      <c r="M138" s="34">
        <v>0</v>
      </c>
      <c r="N138" s="34">
        <v>0</v>
      </c>
      <c r="O138" s="86"/>
      <c r="P138" s="1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11"/>
    </row>
    <row r="139" spans="1:72" s="8" customFormat="1" ht="12.75" hidden="1">
      <c r="A139" s="79"/>
      <c r="B139" s="83"/>
      <c r="C139" s="30"/>
      <c r="D139" s="48" t="s">
        <v>11</v>
      </c>
      <c r="E139" s="34">
        <v>218964.9</v>
      </c>
      <c r="F139" s="34">
        <v>64264.5</v>
      </c>
      <c r="G139" s="34">
        <v>218964.9</v>
      </c>
      <c r="H139" s="34">
        <v>64264.5</v>
      </c>
      <c r="I139" s="34">
        <v>0</v>
      </c>
      <c r="J139" s="34">
        <v>0</v>
      </c>
      <c r="K139" s="34">
        <v>0</v>
      </c>
      <c r="L139" s="34">
        <v>0</v>
      </c>
      <c r="M139" s="34">
        <v>0</v>
      </c>
      <c r="N139" s="34">
        <v>0</v>
      </c>
      <c r="O139" s="86"/>
      <c r="P139" s="1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11"/>
    </row>
    <row r="140" spans="1:72" s="9" customFormat="1" ht="12.75" hidden="1">
      <c r="A140" s="79"/>
      <c r="B140" s="83"/>
      <c r="C140" s="30"/>
      <c r="D140" s="48" t="s">
        <v>69</v>
      </c>
      <c r="E140" s="34">
        <v>159099</v>
      </c>
      <c r="F140" s="34">
        <v>25000</v>
      </c>
      <c r="G140" s="34">
        <v>139878.70000000001</v>
      </c>
      <c r="H140" s="34">
        <v>25000</v>
      </c>
      <c r="I140" s="34">
        <v>0</v>
      </c>
      <c r="J140" s="34">
        <v>0</v>
      </c>
      <c r="K140" s="34">
        <v>19220.3</v>
      </c>
      <c r="L140" s="34">
        <v>0</v>
      </c>
      <c r="M140" s="34">
        <v>0</v>
      </c>
      <c r="N140" s="34">
        <v>0</v>
      </c>
      <c r="O140" s="86"/>
      <c r="P140" s="1"/>
    </row>
    <row r="141" spans="1:72" s="9" customFormat="1" ht="12.75" hidden="1">
      <c r="A141" s="79"/>
      <c r="B141" s="83"/>
      <c r="C141" s="30"/>
      <c r="D141" s="48" t="s">
        <v>70</v>
      </c>
      <c r="E141" s="34">
        <v>168819.1</v>
      </c>
      <c r="F141" s="34">
        <v>0</v>
      </c>
      <c r="G141" s="34">
        <v>154498.5</v>
      </c>
      <c r="H141" s="34">
        <v>0</v>
      </c>
      <c r="I141" s="34">
        <v>0</v>
      </c>
      <c r="J141" s="34">
        <v>0</v>
      </c>
      <c r="K141" s="34">
        <v>14320.6</v>
      </c>
      <c r="L141" s="34">
        <v>0</v>
      </c>
      <c r="M141" s="34">
        <v>0</v>
      </c>
      <c r="N141" s="34">
        <v>0</v>
      </c>
      <c r="O141" s="86"/>
      <c r="P141" s="1"/>
    </row>
    <row r="142" spans="1:72" s="9" customFormat="1" ht="12.75" hidden="1">
      <c r="A142" s="79"/>
      <c r="B142" s="83"/>
      <c r="C142" s="30"/>
      <c r="D142" s="48" t="s">
        <v>71</v>
      </c>
      <c r="E142" s="34">
        <v>1054615.9500000002</v>
      </c>
      <c r="F142" s="34">
        <v>0</v>
      </c>
      <c r="G142" s="34">
        <v>908645.15</v>
      </c>
      <c r="H142" s="34">
        <v>0</v>
      </c>
      <c r="I142" s="34">
        <v>87600</v>
      </c>
      <c r="J142" s="34">
        <v>0</v>
      </c>
      <c r="K142" s="34">
        <v>29170.799999999999</v>
      </c>
      <c r="L142" s="34">
        <v>0</v>
      </c>
      <c r="M142" s="34">
        <v>29200</v>
      </c>
      <c r="N142" s="34">
        <v>0</v>
      </c>
      <c r="O142" s="86"/>
      <c r="P142" s="1"/>
    </row>
    <row r="143" spans="1:72" s="9" customFormat="1" ht="12.75" hidden="1">
      <c r="A143" s="79"/>
      <c r="B143" s="83"/>
      <c r="C143" s="30"/>
      <c r="D143" s="48" t="s">
        <v>72</v>
      </c>
      <c r="E143" s="34">
        <v>280765.60000000003</v>
      </c>
      <c r="F143" s="34">
        <v>0</v>
      </c>
      <c r="G143" s="34">
        <v>133701.90000000002</v>
      </c>
      <c r="H143" s="34">
        <v>0</v>
      </c>
      <c r="I143" s="34">
        <v>87600</v>
      </c>
      <c r="J143" s="34">
        <v>0</v>
      </c>
      <c r="K143" s="34">
        <v>30263.7</v>
      </c>
      <c r="L143" s="34">
        <v>0</v>
      </c>
      <c r="M143" s="34">
        <v>29200</v>
      </c>
      <c r="N143" s="34">
        <v>0</v>
      </c>
      <c r="O143" s="86"/>
      <c r="P143" s="1"/>
    </row>
    <row r="144" spans="1:72" s="9" customFormat="1" ht="12.75" hidden="1">
      <c r="A144" s="79"/>
      <c r="B144" s="83"/>
      <c r="C144" s="30"/>
      <c r="D144" s="48" t="s">
        <v>73</v>
      </c>
      <c r="E144" s="34">
        <v>199281.6</v>
      </c>
      <c r="F144" s="34">
        <v>0</v>
      </c>
      <c r="G144" s="34">
        <v>199281.6</v>
      </c>
      <c r="H144" s="34">
        <v>0</v>
      </c>
      <c r="I144" s="34">
        <v>0</v>
      </c>
      <c r="J144" s="34">
        <v>0</v>
      </c>
      <c r="K144" s="34">
        <v>0</v>
      </c>
      <c r="L144" s="34">
        <v>0</v>
      </c>
      <c r="M144" s="34">
        <v>0</v>
      </c>
      <c r="N144" s="34">
        <v>0</v>
      </c>
      <c r="O144" s="86"/>
      <c r="P144" s="1"/>
    </row>
    <row r="145" spans="1:16" s="9" customFormat="1" ht="12.75" hidden="1">
      <c r="A145" s="80"/>
      <c r="B145" s="84"/>
      <c r="C145" s="30"/>
      <c r="D145" s="48" t="s">
        <v>74</v>
      </c>
      <c r="E145" s="34">
        <v>44064.6</v>
      </c>
      <c r="F145" s="34">
        <v>0</v>
      </c>
      <c r="G145" s="34">
        <v>44064.6</v>
      </c>
      <c r="H145" s="34">
        <v>0</v>
      </c>
      <c r="I145" s="34">
        <v>0</v>
      </c>
      <c r="J145" s="34">
        <v>0</v>
      </c>
      <c r="K145" s="34">
        <v>0</v>
      </c>
      <c r="L145" s="34">
        <v>0</v>
      </c>
      <c r="M145" s="34">
        <v>0</v>
      </c>
      <c r="N145" s="34">
        <v>0</v>
      </c>
      <c r="O145" s="87"/>
      <c r="P145" s="1"/>
    </row>
    <row r="146" spans="1:16" s="9" customFormat="1" ht="20.25" hidden="1" customHeight="1">
      <c r="A146" s="78" t="s">
        <v>28</v>
      </c>
      <c r="B146" s="82" t="s">
        <v>45</v>
      </c>
      <c r="C146" s="44"/>
      <c r="D146" s="49" t="s">
        <v>20</v>
      </c>
      <c r="E146" s="33">
        <f>SUM(E147:E157)</f>
        <v>662622.53</v>
      </c>
      <c r="F146" s="33">
        <f t="shared" ref="F146:N146" si="28">SUM(F147:F157)</f>
        <v>226490.6</v>
      </c>
      <c r="G146" s="33">
        <f t="shared" si="28"/>
        <v>662430.13</v>
      </c>
      <c r="H146" s="33">
        <f t="shared" si="28"/>
        <v>226490.6</v>
      </c>
      <c r="I146" s="33">
        <f t="shared" si="28"/>
        <v>0</v>
      </c>
      <c r="J146" s="33">
        <f t="shared" si="28"/>
        <v>0</v>
      </c>
      <c r="K146" s="33">
        <f t="shared" si="28"/>
        <v>192.4</v>
      </c>
      <c r="L146" s="33">
        <f t="shared" si="28"/>
        <v>0</v>
      </c>
      <c r="M146" s="33">
        <f t="shared" si="28"/>
        <v>0</v>
      </c>
      <c r="N146" s="33">
        <f t="shared" si="28"/>
        <v>0</v>
      </c>
      <c r="O146" s="85" t="s">
        <v>55</v>
      </c>
      <c r="P146" s="1"/>
    </row>
    <row r="147" spans="1:16" s="9" customFormat="1" ht="18.75" hidden="1" customHeight="1">
      <c r="A147" s="79"/>
      <c r="B147" s="83"/>
      <c r="C147" s="30"/>
      <c r="D147" s="42" t="s">
        <v>7</v>
      </c>
      <c r="E147" s="34">
        <v>13984.1</v>
      </c>
      <c r="F147" s="34">
        <v>13984.1</v>
      </c>
      <c r="G147" s="35">
        <v>13984.1</v>
      </c>
      <c r="H147" s="35">
        <v>13984.1</v>
      </c>
      <c r="I147" s="34">
        <v>0</v>
      </c>
      <c r="J147" s="34">
        <v>0</v>
      </c>
      <c r="K147" s="34">
        <v>0</v>
      </c>
      <c r="L147" s="34">
        <v>0</v>
      </c>
      <c r="M147" s="34">
        <v>0</v>
      </c>
      <c r="N147" s="34">
        <v>0</v>
      </c>
      <c r="O147" s="86"/>
      <c r="P147" s="1"/>
    </row>
    <row r="148" spans="1:16" s="9" customFormat="1" ht="25.5" hidden="1">
      <c r="A148" s="79"/>
      <c r="B148" s="83"/>
      <c r="C148" s="30" t="s">
        <v>64</v>
      </c>
      <c r="D148" s="42" t="s">
        <v>8</v>
      </c>
      <c r="E148" s="34">
        <v>74641.3</v>
      </c>
      <c r="F148" s="34">
        <v>74641.3</v>
      </c>
      <c r="G148" s="35">
        <v>74641.3</v>
      </c>
      <c r="H148" s="35">
        <v>74641.3</v>
      </c>
      <c r="I148" s="34">
        <v>0</v>
      </c>
      <c r="J148" s="34">
        <v>0</v>
      </c>
      <c r="K148" s="34">
        <v>0</v>
      </c>
      <c r="L148" s="34">
        <v>0</v>
      </c>
      <c r="M148" s="34">
        <v>0</v>
      </c>
      <c r="N148" s="34">
        <v>0</v>
      </c>
      <c r="O148" s="86"/>
      <c r="P148" s="1"/>
    </row>
    <row r="149" spans="1:16" s="9" customFormat="1" ht="21" hidden="1" customHeight="1">
      <c r="A149" s="79"/>
      <c r="B149" s="83"/>
      <c r="C149" s="30"/>
      <c r="D149" s="42" t="s">
        <v>9</v>
      </c>
      <c r="E149" s="34">
        <v>37865.199999999997</v>
      </c>
      <c r="F149" s="34">
        <v>37865.199999999997</v>
      </c>
      <c r="G149" s="35">
        <v>37865.199999999997</v>
      </c>
      <c r="H149" s="35">
        <v>37865.199999999997</v>
      </c>
      <c r="I149" s="34">
        <v>0</v>
      </c>
      <c r="J149" s="34">
        <v>0</v>
      </c>
      <c r="K149" s="34">
        <v>0</v>
      </c>
      <c r="L149" s="34">
        <v>0</v>
      </c>
      <c r="M149" s="34">
        <v>0</v>
      </c>
      <c r="N149" s="34">
        <v>0</v>
      </c>
      <c r="O149" s="86"/>
      <c r="P149" s="1"/>
    </row>
    <row r="150" spans="1:16" s="9" customFormat="1" ht="18" hidden="1" customHeight="1">
      <c r="A150" s="79"/>
      <c r="B150" s="83"/>
      <c r="C150" s="30"/>
      <c r="D150" s="42" t="s">
        <v>10</v>
      </c>
      <c r="E150" s="34">
        <v>100000</v>
      </c>
      <c r="F150" s="34">
        <v>100000</v>
      </c>
      <c r="G150" s="35">
        <v>100000</v>
      </c>
      <c r="H150" s="35">
        <v>100000</v>
      </c>
      <c r="I150" s="34">
        <v>0</v>
      </c>
      <c r="J150" s="34">
        <v>0</v>
      </c>
      <c r="K150" s="34">
        <v>0</v>
      </c>
      <c r="L150" s="34">
        <v>0</v>
      </c>
      <c r="M150" s="34">
        <v>0</v>
      </c>
      <c r="N150" s="34">
        <v>0</v>
      </c>
      <c r="O150" s="86"/>
      <c r="P150" s="1"/>
    </row>
    <row r="151" spans="1:16" s="9" customFormat="1" ht="17.25" hidden="1" customHeight="1">
      <c r="A151" s="79"/>
      <c r="B151" s="83"/>
      <c r="C151" s="30"/>
      <c r="D151" s="42" t="s">
        <v>11</v>
      </c>
      <c r="E151" s="34">
        <v>41800.100000000006</v>
      </c>
      <c r="F151" s="34">
        <v>0</v>
      </c>
      <c r="G151" s="35">
        <v>41800.100000000006</v>
      </c>
      <c r="H151" s="35">
        <v>0</v>
      </c>
      <c r="I151" s="34">
        <v>0</v>
      </c>
      <c r="J151" s="34">
        <v>0</v>
      </c>
      <c r="K151" s="34">
        <v>0</v>
      </c>
      <c r="L151" s="34">
        <v>0</v>
      </c>
      <c r="M151" s="34">
        <v>0</v>
      </c>
      <c r="N151" s="34">
        <v>0</v>
      </c>
      <c r="O151" s="86"/>
      <c r="P151" s="1"/>
    </row>
    <row r="152" spans="1:16" s="9" customFormat="1" ht="17.25" hidden="1" customHeight="1">
      <c r="A152" s="79"/>
      <c r="B152" s="83"/>
      <c r="C152" s="30"/>
      <c r="D152" s="42" t="s">
        <v>69</v>
      </c>
      <c r="E152" s="34">
        <v>29851.93</v>
      </c>
      <c r="F152" s="34">
        <v>0</v>
      </c>
      <c r="G152" s="35">
        <v>29851.93</v>
      </c>
      <c r="H152" s="35">
        <v>0</v>
      </c>
      <c r="I152" s="34">
        <v>0</v>
      </c>
      <c r="J152" s="34">
        <v>0</v>
      </c>
      <c r="K152" s="34">
        <v>0</v>
      </c>
      <c r="L152" s="34">
        <v>0</v>
      </c>
      <c r="M152" s="34">
        <v>0</v>
      </c>
      <c r="N152" s="34">
        <v>0</v>
      </c>
      <c r="O152" s="86"/>
      <c r="P152" s="1"/>
    </row>
    <row r="153" spans="1:16" s="9" customFormat="1" ht="17.25" hidden="1" customHeight="1">
      <c r="A153" s="79"/>
      <c r="B153" s="83"/>
      <c r="C153" s="30"/>
      <c r="D153" s="42" t="s">
        <v>70</v>
      </c>
      <c r="E153" s="34">
        <v>83600.299999999988</v>
      </c>
      <c r="F153" s="34">
        <v>0</v>
      </c>
      <c r="G153" s="35">
        <v>83407.899999999994</v>
      </c>
      <c r="H153" s="35">
        <v>0</v>
      </c>
      <c r="I153" s="34">
        <v>0</v>
      </c>
      <c r="J153" s="34">
        <v>0</v>
      </c>
      <c r="K153" s="34">
        <v>192.4</v>
      </c>
      <c r="L153" s="34">
        <v>0</v>
      </c>
      <c r="M153" s="34">
        <v>0</v>
      </c>
      <c r="N153" s="34">
        <v>0</v>
      </c>
      <c r="O153" s="86"/>
      <c r="P153" s="1"/>
    </row>
    <row r="154" spans="1:16" s="9" customFormat="1" ht="17.25" hidden="1" customHeight="1">
      <c r="A154" s="79"/>
      <c r="B154" s="83"/>
      <c r="C154" s="30"/>
      <c r="D154" s="42" t="s">
        <v>71</v>
      </c>
      <c r="E154" s="34">
        <v>280879.59999999998</v>
      </c>
      <c r="F154" s="34">
        <v>0</v>
      </c>
      <c r="G154" s="35">
        <v>280879.59999999998</v>
      </c>
      <c r="H154" s="35">
        <v>0</v>
      </c>
      <c r="I154" s="34">
        <v>0</v>
      </c>
      <c r="J154" s="34">
        <v>0</v>
      </c>
      <c r="K154" s="34">
        <v>0</v>
      </c>
      <c r="L154" s="34">
        <v>0</v>
      </c>
      <c r="M154" s="34">
        <v>0</v>
      </c>
      <c r="N154" s="34">
        <v>0</v>
      </c>
      <c r="O154" s="86"/>
      <c r="P154" s="1"/>
    </row>
    <row r="155" spans="1:16" s="9" customFormat="1" ht="17.25" hidden="1" customHeight="1">
      <c r="A155" s="79"/>
      <c r="B155" s="83"/>
      <c r="C155" s="30"/>
      <c r="D155" s="42" t="s">
        <v>72</v>
      </c>
      <c r="E155" s="34">
        <v>0</v>
      </c>
      <c r="F155" s="34">
        <v>0</v>
      </c>
      <c r="G155" s="35">
        <v>0</v>
      </c>
      <c r="H155" s="35">
        <v>0</v>
      </c>
      <c r="I155" s="34">
        <v>0</v>
      </c>
      <c r="J155" s="34">
        <v>0</v>
      </c>
      <c r="K155" s="34">
        <v>0</v>
      </c>
      <c r="L155" s="34">
        <v>0</v>
      </c>
      <c r="M155" s="34">
        <v>0</v>
      </c>
      <c r="N155" s="34">
        <v>0</v>
      </c>
      <c r="O155" s="86"/>
      <c r="P155" s="1"/>
    </row>
    <row r="156" spans="1:16" s="9" customFormat="1" ht="17.25" hidden="1" customHeight="1">
      <c r="A156" s="79"/>
      <c r="B156" s="83"/>
      <c r="C156" s="30"/>
      <c r="D156" s="42" t="s">
        <v>73</v>
      </c>
      <c r="E156" s="34">
        <v>0</v>
      </c>
      <c r="F156" s="34">
        <v>0</v>
      </c>
      <c r="G156" s="35">
        <v>0</v>
      </c>
      <c r="H156" s="35">
        <v>0</v>
      </c>
      <c r="I156" s="34">
        <v>0</v>
      </c>
      <c r="J156" s="34">
        <v>0</v>
      </c>
      <c r="K156" s="34">
        <v>0</v>
      </c>
      <c r="L156" s="34">
        <v>0</v>
      </c>
      <c r="M156" s="34">
        <v>0</v>
      </c>
      <c r="N156" s="34">
        <v>0</v>
      </c>
      <c r="O156" s="86"/>
      <c r="P156" s="1"/>
    </row>
    <row r="157" spans="1:16" s="9" customFormat="1" ht="17.25" hidden="1" customHeight="1">
      <c r="A157" s="80"/>
      <c r="B157" s="84"/>
      <c r="C157" s="52"/>
      <c r="D157" s="42" t="s">
        <v>74</v>
      </c>
      <c r="E157" s="34">
        <v>0</v>
      </c>
      <c r="F157" s="34">
        <v>0</v>
      </c>
      <c r="G157" s="35">
        <v>0</v>
      </c>
      <c r="H157" s="35">
        <v>0</v>
      </c>
      <c r="I157" s="34">
        <v>0</v>
      </c>
      <c r="J157" s="34">
        <v>0</v>
      </c>
      <c r="K157" s="34">
        <v>0</v>
      </c>
      <c r="L157" s="34">
        <v>0</v>
      </c>
      <c r="M157" s="34">
        <v>0</v>
      </c>
      <c r="N157" s="34">
        <v>0</v>
      </c>
      <c r="O157" s="87"/>
      <c r="P157" s="1"/>
    </row>
    <row r="158" spans="1:16" s="9" customFormat="1" ht="12.75" hidden="1" customHeight="1">
      <c r="A158" s="78" t="s">
        <v>29</v>
      </c>
      <c r="B158" s="82" t="s">
        <v>46</v>
      </c>
      <c r="C158" s="30"/>
      <c r="D158" s="6" t="s">
        <v>20</v>
      </c>
      <c r="E158" s="33">
        <f>SUM(E159:E169)</f>
        <v>30767.200000000001</v>
      </c>
      <c r="F158" s="33">
        <f t="shared" ref="F158:N158" si="29">SUM(F159:F169)</f>
        <v>10620.2</v>
      </c>
      <c r="G158" s="33">
        <f t="shared" si="29"/>
        <v>30289.800000000003</v>
      </c>
      <c r="H158" s="33">
        <f t="shared" si="29"/>
        <v>10620.2</v>
      </c>
      <c r="I158" s="33">
        <f t="shared" si="29"/>
        <v>0</v>
      </c>
      <c r="J158" s="33">
        <f t="shared" si="29"/>
        <v>0</v>
      </c>
      <c r="K158" s="33">
        <f t="shared" si="29"/>
        <v>477.4</v>
      </c>
      <c r="L158" s="33">
        <f t="shared" si="29"/>
        <v>0</v>
      </c>
      <c r="M158" s="33">
        <f t="shared" si="29"/>
        <v>0</v>
      </c>
      <c r="N158" s="33">
        <f t="shared" si="29"/>
        <v>0</v>
      </c>
      <c r="O158" s="85" t="s">
        <v>33</v>
      </c>
    </row>
    <row r="159" spans="1:16" s="9" customFormat="1" ht="12.75" hidden="1">
      <c r="A159" s="79"/>
      <c r="B159" s="83"/>
      <c r="C159" s="30"/>
      <c r="D159" s="5" t="s">
        <v>7</v>
      </c>
      <c r="E159" s="71">
        <v>10620.2</v>
      </c>
      <c r="F159" s="71">
        <v>10620.2</v>
      </c>
      <c r="G159" s="65">
        <v>10620.2</v>
      </c>
      <c r="H159" s="65">
        <v>10620.2</v>
      </c>
      <c r="I159" s="65">
        <v>0</v>
      </c>
      <c r="J159" s="65">
        <v>0</v>
      </c>
      <c r="K159" s="65">
        <v>0</v>
      </c>
      <c r="L159" s="65">
        <v>0</v>
      </c>
      <c r="M159" s="65">
        <v>0</v>
      </c>
      <c r="N159" s="65">
        <v>0</v>
      </c>
      <c r="O159" s="86"/>
    </row>
    <row r="160" spans="1:16" s="9" customFormat="1" ht="12.75" hidden="1">
      <c r="A160" s="79"/>
      <c r="B160" s="83"/>
      <c r="C160" s="30"/>
      <c r="D160" s="5" t="s">
        <v>8</v>
      </c>
      <c r="E160" s="71">
        <v>0</v>
      </c>
      <c r="F160" s="71">
        <v>0</v>
      </c>
      <c r="G160" s="65">
        <v>0</v>
      </c>
      <c r="H160" s="65">
        <v>0</v>
      </c>
      <c r="I160" s="65">
        <v>0</v>
      </c>
      <c r="J160" s="65">
        <v>0</v>
      </c>
      <c r="K160" s="65">
        <v>0</v>
      </c>
      <c r="L160" s="65">
        <v>0</v>
      </c>
      <c r="M160" s="65">
        <v>0</v>
      </c>
      <c r="N160" s="65">
        <v>0</v>
      </c>
      <c r="O160" s="86"/>
    </row>
    <row r="161" spans="1:71" s="9" customFormat="1" ht="12.75" hidden="1">
      <c r="A161" s="79"/>
      <c r="B161" s="83"/>
      <c r="C161" s="30"/>
      <c r="D161" s="5" t="s">
        <v>9</v>
      </c>
      <c r="E161" s="71">
        <v>0</v>
      </c>
      <c r="F161" s="71">
        <v>0</v>
      </c>
      <c r="G161" s="65">
        <v>0</v>
      </c>
      <c r="H161" s="65">
        <v>0</v>
      </c>
      <c r="I161" s="65">
        <v>0</v>
      </c>
      <c r="J161" s="65">
        <v>0</v>
      </c>
      <c r="K161" s="65">
        <v>0</v>
      </c>
      <c r="L161" s="65">
        <v>0</v>
      </c>
      <c r="M161" s="65">
        <v>0</v>
      </c>
      <c r="N161" s="65">
        <v>0</v>
      </c>
      <c r="O161" s="86"/>
    </row>
    <row r="162" spans="1:71" s="9" customFormat="1" ht="12.75" hidden="1">
      <c r="A162" s="79"/>
      <c r="B162" s="83"/>
      <c r="C162" s="30"/>
      <c r="D162" s="5" t="s">
        <v>10</v>
      </c>
      <c r="E162" s="71">
        <v>0</v>
      </c>
      <c r="F162" s="71">
        <v>0</v>
      </c>
      <c r="G162" s="65">
        <v>0</v>
      </c>
      <c r="H162" s="65">
        <v>0</v>
      </c>
      <c r="I162" s="65">
        <v>0</v>
      </c>
      <c r="J162" s="65">
        <v>0</v>
      </c>
      <c r="K162" s="65">
        <v>0</v>
      </c>
      <c r="L162" s="65">
        <v>0</v>
      </c>
      <c r="M162" s="65">
        <v>0</v>
      </c>
      <c r="N162" s="65">
        <v>0</v>
      </c>
      <c r="O162" s="86"/>
    </row>
    <row r="163" spans="1:71" s="9" customFormat="1" ht="12.75" hidden="1">
      <c r="A163" s="79"/>
      <c r="B163" s="83"/>
      <c r="C163" s="30"/>
      <c r="D163" s="5" t="s">
        <v>11</v>
      </c>
      <c r="E163" s="71">
        <v>0</v>
      </c>
      <c r="F163" s="71">
        <v>0</v>
      </c>
      <c r="G163" s="65">
        <v>0</v>
      </c>
      <c r="H163" s="65">
        <v>0</v>
      </c>
      <c r="I163" s="65">
        <v>0</v>
      </c>
      <c r="J163" s="65">
        <v>0</v>
      </c>
      <c r="K163" s="65">
        <v>0</v>
      </c>
      <c r="L163" s="65">
        <v>0</v>
      </c>
      <c r="M163" s="65">
        <v>0</v>
      </c>
      <c r="N163" s="65">
        <v>0</v>
      </c>
      <c r="O163" s="86"/>
    </row>
    <row r="164" spans="1:71" s="9" customFormat="1" ht="12.75" hidden="1">
      <c r="A164" s="79"/>
      <c r="B164" s="83"/>
      <c r="C164" s="30"/>
      <c r="D164" s="5" t="s">
        <v>69</v>
      </c>
      <c r="E164" s="71">
        <v>360.5</v>
      </c>
      <c r="F164" s="71">
        <v>0</v>
      </c>
      <c r="G164" s="65">
        <v>3.6</v>
      </c>
      <c r="H164" s="65">
        <v>0</v>
      </c>
      <c r="I164" s="65">
        <v>0</v>
      </c>
      <c r="J164" s="65">
        <v>0</v>
      </c>
      <c r="K164" s="65">
        <v>356.9</v>
      </c>
      <c r="L164" s="65">
        <v>0</v>
      </c>
      <c r="M164" s="65">
        <v>0</v>
      </c>
      <c r="N164" s="65">
        <v>0</v>
      </c>
      <c r="O164" s="86"/>
    </row>
    <row r="165" spans="1:71" s="9" customFormat="1" ht="12.75" hidden="1">
      <c r="A165" s="79"/>
      <c r="B165" s="83"/>
      <c r="C165" s="30"/>
      <c r="D165" s="5" t="s">
        <v>70</v>
      </c>
      <c r="E165" s="65">
        <v>2091.6999999999998</v>
      </c>
      <c r="F165" s="65">
        <v>0</v>
      </c>
      <c r="G165" s="65">
        <v>1971.2</v>
      </c>
      <c r="H165" s="65">
        <v>0</v>
      </c>
      <c r="I165" s="65">
        <v>0</v>
      </c>
      <c r="J165" s="65">
        <v>0</v>
      </c>
      <c r="K165" s="65">
        <v>120.5</v>
      </c>
      <c r="L165" s="65">
        <v>0</v>
      </c>
      <c r="M165" s="65">
        <v>0</v>
      </c>
      <c r="N165" s="65">
        <v>0</v>
      </c>
      <c r="O165" s="86"/>
    </row>
    <row r="166" spans="1:71" s="9" customFormat="1" ht="12.75" hidden="1">
      <c r="A166" s="79"/>
      <c r="B166" s="83"/>
      <c r="C166" s="30"/>
      <c r="D166" s="5" t="s">
        <v>71</v>
      </c>
      <c r="E166" s="65">
        <v>17694.8</v>
      </c>
      <c r="F166" s="65">
        <v>0</v>
      </c>
      <c r="G166" s="65">
        <v>17694.8</v>
      </c>
      <c r="H166" s="65">
        <v>0</v>
      </c>
      <c r="I166" s="65">
        <v>0</v>
      </c>
      <c r="J166" s="65">
        <v>0</v>
      </c>
      <c r="K166" s="65">
        <v>0</v>
      </c>
      <c r="L166" s="65">
        <v>0</v>
      </c>
      <c r="M166" s="65">
        <v>0</v>
      </c>
      <c r="N166" s="65">
        <v>0</v>
      </c>
      <c r="O166" s="86"/>
    </row>
    <row r="167" spans="1:71" s="9" customFormat="1" ht="12.75" hidden="1">
      <c r="A167" s="79"/>
      <c r="B167" s="83"/>
      <c r="C167" s="30"/>
      <c r="D167" s="5" t="s">
        <v>72</v>
      </c>
      <c r="E167" s="65">
        <v>0</v>
      </c>
      <c r="F167" s="65">
        <v>0</v>
      </c>
      <c r="G167" s="65">
        <v>0</v>
      </c>
      <c r="H167" s="65">
        <v>0</v>
      </c>
      <c r="I167" s="65">
        <v>0</v>
      </c>
      <c r="J167" s="65">
        <v>0</v>
      </c>
      <c r="K167" s="65">
        <v>0</v>
      </c>
      <c r="L167" s="65">
        <v>0</v>
      </c>
      <c r="M167" s="65">
        <v>0</v>
      </c>
      <c r="N167" s="65">
        <v>0</v>
      </c>
      <c r="O167" s="86"/>
    </row>
    <row r="168" spans="1:71" s="9" customFormat="1" ht="12.75" hidden="1">
      <c r="A168" s="79"/>
      <c r="B168" s="83"/>
      <c r="C168" s="30"/>
      <c r="D168" s="5" t="s">
        <v>73</v>
      </c>
      <c r="E168" s="65">
        <v>0</v>
      </c>
      <c r="F168" s="65">
        <v>0</v>
      </c>
      <c r="G168" s="65">
        <v>0</v>
      </c>
      <c r="H168" s="65">
        <v>0</v>
      </c>
      <c r="I168" s="65">
        <v>0</v>
      </c>
      <c r="J168" s="65">
        <v>0</v>
      </c>
      <c r="K168" s="65">
        <v>0</v>
      </c>
      <c r="L168" s="65">
        <v>0</v>
      </c>
      <c r="M168" s="65">
        <v>0</v>
      </c>
      <c r="N168" s="65">
        <v>0</v>
      </c>
      <c r="O168" s="86"/>
    </row>
    <row r="169" spans="1:71" s="9" customFormat="1" ht="12.75" hidden="1">
      <c r="A169" s="80"/>
      <c r="B169" s="84"/>
      <c r="C169" s="30"/>
      <c r="D169" s="5" t="s">
        <v>74</v>
      </c>
      <c r="E169" s="65">
        <v>0</v>
      </c>
      <c r="F169" s="65">
        <v>0</v>
      </c>
      <c r="G169" s="65">
        <v>0</v>
      </c>
      <c r="H169" s="65">
        <v>0</v>
      </c>
      <c r="I169" s="65">
        <v>0</v>
      </c>
      <c r="J169" s="65">
        <v>0</v>
      </c>
      <c r="K169" s="65">
        <v>0</v>
      </c>
      <c r="L169" s="65">
        <v>0</v>
      </c>
      <c r="M169" s="65">
        <v>0</v>
      </c>
      <c r="N169" s="65">
        <v>0</v>
      </c>
      <c r="O169" s="87"/>
    </row>
    <row r="170" spans="1:71" s="24" customFormat="1" ht="21" customHeight="1">
      <c r="A170" s="78"/>
      <c r="B170" s="75" t="s">
        <v>34</v>
      </c>
      <c r="C170" s="63"/>
      <c r="D170" s="72" t="s">
        <v>20</v>
      </c>
      <c r="E170" s="65">
        <f t="shared" ref="E170:N170" si="30">SUM(E171:E181)</f>
        <v>3346328.68</v>
      </c>
      <c r="F170" s="65">
        <f t="shared" si="30"/>
        <v>842703.5</v>
      </c>
      <c r="G170" s="65">
        <f t="shared" si="30"/>
        <v>3019083.48</v>
      </c>
      <c r="H170" s="65">
        <f t="shared" si="30"/>
        <v>842703.5</v>
      </c>
      <c r="I170" s="65">
        <f t="shared" si="30"/>
        <v>175200</v>
      </c>
      <c r="J170" s="65">
        <f t="shared" si="30"/>
        <v>0</v>
      </c>
      <c r="K170" s="65">
        <f t="shared" si="30"/>
        <v>93645.2</v>
      </c>
      <c r="L170" s="65">
        <f t="shared" si="30"/>
        <v>0</v>
      </c>
      <c r="M170" s="65">
        <f t="shared" si="30"/>
        <v>58400</v>
      </c>
      <c r="N170" s="65">
        <f t="shared" si="30"/>
        <v>0</v>
      </c>
      <c r="O170" s="81" t="s">
        <v>86</v>
      </c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  <c r="AI170" s="23"/>
      <c r="AJ170" s="23"/>
      <c r="AK170" s="23"/>
      <c r="AL170" s="23"/>
      <c r="AM170" s="23"/>
      <c r="AN170" s="23"/>
      <c r="AO170" s="23"/>
      <c r="AP170" s="23"/>
      <c r="AQ170" s="23"/>
      <c r="AR170" s="23"/>
      <c r="AS170" s="23"/>
      <c r="AT170" s="23"/>
      <c r="AU170" s="23"/>
      <c r="AV170" s="23"/>
      <c r="AW170" s="23"/>
      <c r="AX170" s="23"/>
      <c r="AY170" s="23"/>
      <c r="AZ170" s="23"/>
      <c r="BA170" s="23"/>
      <c r="BB170" s="23"/>
      <c r="BC170" s="23"/>
      <c r="BD170" s="23"/>
      <c r="BE170" s="23"/>
      <c r="BF170" s="23"/>
      <c r="BG170" s="23"/>
      <c r="BH170" s="23"/>
      <c r="BI170" s="23"/>
      <c r="BJ170" s="23"/>
      <c r="BK170" s="23"/>
      <c r="BL170" s="23"/>
      <c r="BM170" s="23"/>
      <c r="BN170" s="23"/>
      <c r="BO170" s="23"/>
      <c r="BP170" s="23"/>
      <c r="BQ170" s="23"/>
      <c r="BR170" s="23"/>
      <c r="BS170" s="23"/>
    </row>
    <row r="171" spans="1:71" s="24" customFormat="1" ht="21" customHeight="1">
      <c r="A171" s="79"/>
      <c r="B171" s="76"/>
      <c r="C171" s="66"/>
      <c r="D171" s="67" t="s">
        <v>7</v>
      </c>
      <c r="E171" s="68">
        <v>97615.500000000015</v>
      </c>
      <c r="F171" s="68">
        <v>97615.500000000015</v>
      </c>
      <c r="G171" s="69">
        <v>97615.500000000015</v>
      </c>
      <c r="H171" s="69">
        <v>97615.500000000015</v>
      </c>
      <c r="I171" s="69">
        <v>0</v>
      </c>
      <c r="J171" s="69">
        <v>0</v>
      </c>
      <c r="K171" s="69">
        <v>0</v>
      </c>
      <c r="L171" s="69">
        <v>0</v>
      </c>
      <c r="M171" s="69">
        <v>0</v>
      </c>
      <c r="N171" s="69">
        <v>0</v>
      </c>
      <c r="O171" s="81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  <c r="AI171" s="23"/>
      <c r="AJ171" s="23"/>
      <c r="AK171" s="23"/>
      <c r="AL171" s="23"/>
      <c r="AM171" s="23"/>
      <c r="AN171" s="23"/>
      <c r="AO171" s="23"/>
      <c r="AP171" s="23"/>
      <c r="AQ171" s="23"/>
      <c r="AR171" s="23"/>
      <c r="AS171" s="23"/>
      <c r="AT171" s="23"/>
      <c r="AU171" s="23"/>
      <c r="AV171" s="23"/>
      <c r="AW171" s="23"/>
      <c r="AX171" s="23"/>
      <c r="AY171" s="23"/>
      <c r="AZ171" s="23"/>
      <c r="BA171" s="23"/>
      <c r="BB171" s="23"/>
      <c r="BC171" s="23"/>
      <c r="BD171" s="23"/>
      <c r="BE171" s="23"/>
      <c r="BF171" s="23"/>
      <c r="BG171" s="23"/>
      <c r="BH171" s="23"/>
      <c r="BI171" s="23"/>
      <c r="BJ171" s="23"/>
      <c r="BK171" s="23"/>
      <c r="BL171" s="23"/>
      <c r="BM171" s="23"/>
      <c r="BN171" s="23"/>
      <c r="BO171" s="23"/>
      <c r="BP171" s="23"/>
      <c r="BQ171" s="23"/>
      <c r="BR171" s="23"/>
      <c r="BS171" s="23"/>
    </row>
    <row r="172" spans="1:71" s="24" customFormat="1" ht="21" customHeight="1">
      <c r="A172" s="79"/>
      <c r="B172" s="76"/>
      <c r="C172" s="66"/>
      <c r="D172" s="67" t="s">
        <v>8</v>
      </c>
      <c r="E172" s="68">
        <v>237342.7</v>
      </c>
      <c r="F172" s="68">
        <v>237342.7</v>
      </c>
      <c r="G172" s="69">
        <v>237342.7</v>
      </c>
      <c r="H172" s="69">
        <v>237342.7</v>
      </c>
      <c r="I172" s="69">
        <v>0</v>
      </c>
      <c r="J172" s="69">
        <v>0</v>
      </c>
      <c r="K172" s="69">
        <v>0</v>
      </c>
      <c r="L172" s="69">
        <v>0</v>
      </c>
      <c r="M172" s="69">
        <v>0</v>
      </c>
      <c r="N172" s="69">
        <v>0</v>
      </c>
      <c r="O172" s="81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23"/>
      <c r="AK172" s="23"/>
      <c r="AL172" s="23"/>
      <c r="AM172" s="23"/>
      <c r="AN172" s="23"/>
      <c r="AO172" s="23"/>
      <c r="AP172" s="23"/>
      <c r="AQ172" s="23"/>
      <c r="AR172" s="23"/>
      <c r="AS172" s="23"/>
      <c r="AT172" s="23"/>
      <c r="AU172" s="23"/>
      <c r="AV172" s="23"/>
      <c r="AW172" s="23"/>
      <c r="AX172" s="23"/>
      <c r="AY172" s="23"/>
      <c r="AZ172" s="23"/>
      <c r="BA172" s="23"/>
      <c r="BB172" s="23"/>
      <c r="BC172" s="23"/>
      <c r="BD172" s="23"/>
      <c r="BE172" s="23"/>
      <c r="BF172" s="23"/>
      <c r="BG172" s="23"/>
      <c r="BH172" s="23"/>
      <c r="BI172" s="23"/>
      <c r="BJ172" s="23"/>
      <c r="BK172" s="23"/>
      <c r="BL172" s="23"/>
      <c r="BM172" s="23"/>
      <c r="BN172" s="23"/>
      <c r="BO172" s="23"/>
      <c r="BP172" s="23"/>
      <c r="BQ172" s="23"/>
      <c r="BR172" s="23"/>
      <c r="BS172" s="23"/>
    </row>
    <row r="173" spans="1:71" s="24" customFormat="1" ht="21" customHeight="1">
      <c r="A173" s="79"/>
      <c r="B173" s="76"/>
      <c r="C173" s="66"/>
      <c r="D173" s="67" t="s">
        <v>9</v>
      </c>
      <c r="E173" s="68">
        <v>208320.5</v>
      </c>
      <c r="F173" s="68">
        <v>208320.5</v>
      </c>
      <c r="G173" s="69">
        <v>208320.5</v>
      </c>
      <c r="H173" s="69">
        <v>208320.5</v>
      </c>
      <c r="I173" s="69">
        <v>0</v>
      </c>
      <c r="J173" s="69">
        <v>0</v>
      </c>
      <c r="K173" s="69">
        <v>0</v>
      </c>
      <c r="L173" s="69">
        <v>0</v>
      </c>
      <c r="M173" s="69">
        <v>0</v>
      </c>
      <c r="N173" s="69">
        <v>0</v>
      </c>
      <c r="O173" s="81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  <c r="AK173" s="23"/>
      <c r="AL173" s="23"/>
      <c r="AM173" s="23"/>
      <c r="AN173" s="23"/>
      <c r="AO173" s="23"/>
      <c r="AP173" s="23"/>
      <c r="AQ173" s="23"/>
      <c r="AR173" s="23"/>
      <c r="AS173" s="23"/>
      <c r="AT173" s="23"/>
      <c r="AU173" s="23"/>
      <c r="AV173" s="23"/>
      <c r="AW173" s="23"/>
      <c r="AX173" s="23"/>
      <c r="AY173" s="23"/>
      <c r="AZ173" s="23"/>
      <c r="BA173" s="23"/>
      <c r="BB173" s="23"/>
      <c r="BC173" s="23"/>
      <c r="BD173" s="23"/>
      <c r="BE173" s="23"/>
      <c r="BF173" s="23"/>
      <c r="BG173" s="23"/>
      <c r="BH173" s="23"/>
      <c r="BI173" s="23"/>
      <c r="BJ173" s="23"/>
      <c r="BK173" s="23"/>
      <c r="BL173" s="23"/>
      <c r="BM173" s="23"/>
      <c r="BN173" s="23"/>
      <c r="BO173" s="23"/>
      <c r="BP173" s="23"/>
      <c r="BQ173" s="23"/>
      <c r="BR173" s="23"/>
      <c r="BS173" s="23"/>
    </row>
    <row r="174" spans="1:71" s="24" customFormat="1" ht="21" customHeight="1">
      <c r="A174" s="79"/>
      <c r="B174" s="76"/>
      <c r="C174" s="66"/>
      <c r="D174" s="67" t="s">
        <v>10</v>
      </c>
      <c r="E174" s="68">
        <v>210160.3</v>
      </c>
      <c r="F174" s="68">
        <v>210160.3</v>
      </c>
      <c r="G174" s="69">
        <v>210160.3</v>
      </c>
      <c r="H174" s="69">
        <v>210160.3</v>
      </c>
      <c r="I174" s="69">
        <v>0</v>
      </c>
      <c r="J174" s="69">
        <v>0</v>
      </c>
      <c r="K174" s="69">
        <v>0</v>
      </c>
      <c r="L174" s="69">
        <v>0</v>
      </c>
      <c r="M174" s="69">
        <v>0</v>
      </c>
      <c r="N174" s="69">
        <v>0</v>
      </c>
      <c r="O174" s="81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  <c r="AH174" s="23"/>
      <c r="AI174" s="23"/>
      <c r="AJ174" s="23"/>
      <c r="AK174" s="23"/>
      <c r="AL174" s="23"/>
      <c r="AM174" s="23"/>
      <c r="AN174" s="23"/>
      <c r="AO174" s="23"/>
      <c r="AP174" s="23"/>
      <c r="AQ174" s="23"/>
      <c r="AR174" s="23"/>
      <c r="AS174" s="23"/>
      <c r="AT174" s="23"/>
      <c r="AU174" s="23"/>
      <c r="AV174" s="23"/>
      <c r="AW174" s="23"/>
      <c r="AX174" s="23"/>
      <c r="AY174" s="23"/>
      <c r="AZ174" s="23"/>
      <c r="BA174" s="23"/>
      <c r="BB174" s="23"/>
      <c r="BC174" s="23"/>
      <c r="BD174" s="23"/>
      <c r="BE174" s="23"/>
      <c r="BF174" s="23"/>
      <c r="BG174" s="23"/>
      <c r="BH174" s="23"/>
      <c r="BI174" s="23"/>
      <c r="BJ174" s="23"/>
      <c r="BK174" s="23"/>
      <c r="BL174" s="23"/>
      <c r="BM174" s="23"/>
      <c r="BN174" s="23"/>
      <c r="BO174" s="23"/>
      <c r="BP174" s="23"/>
      <c r="BQ174" s="23"/>
      <c r="BR174" s="23"/>
      <c r="BS174" s="23"/>
    </row>
    <row r="175" spans="1:71" s="24" customFormat="1" ht="21" customHeight="1">
      <c r="A175" s="79"/>
      <c r="B175" s="76"/>
      <c r="C175" s="66"/>
      <c r="D175" s="67" t="s">
        <v>11</v>
      </c>
      <c r="E175" s="68">
        <v>261765</v>
      </c>
      <c r="F175" s="68">
        <v>64264.5</v>
      </c>
      <c r="G175" s="69">
        <v>261765</v>
      </c>
      <c r="H175" s="69">
        <v>64264.5</v>
      </c>
      <c r="I175" s="69">
        <v>0</v>
      </c>
      <c r="J175" s="69">
        <v>0</v>
      </c>
      <c r="K175" s="69">
        <v>0</v>
      </c>
      <c r="L175" s="69">
        <v>0</v>
      </c>
      <c r="M175" s="69">
        <v>0</v>
      </c>
      <c r="N175" s="69">
        <v>0</v>
      </c>
      <c r="O175" s="81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  <c r="AH175" s="23"/>
      <c r="AI175" s="23"/>
      <c r="AJ175" s="23"/>
      <c r="AK175" s="23"/>
      <c r="AL175" s="23"/>
      <c r="AM175" s="23"/>
      <c r="AN175" s="23"/>
      <c r="AO175" s="23"/>
      <c r="AP175" s="23"/>
      <c r="AQ175" s="23"/>
      <c r="AR175" s="23"/>
      <c r="AS175" s="23"/>
      <c r="AT175" s="23"/>
      <c r="AU175" s="23"/>
      <c r="AV175" s="23"/>
      <c r="AW175" s="23"/>
      <c r="AX175" s="23"/>
      <c r="AY175" s="23"/>
      <c r="AZ175" s="23"/>
      <c r="BA175" s="23"/>
      <c r="BB175" s="23"/>
      <c r="BC175" s="23"/>
      <c r="BD175" s="23"/>
      <c r="BE175" s="23"/>
      <c r="BF175" s="23"/>
      <c r="BG175" s="23"/>
      <c r="BH175" s="23"/>
      <c r="BI175" s="23"/>
      <c r="BJ175" s="23"/>
      <c r="BK175" s="23"/>
      <c r="BL175" s="23"/>
      <c r="BM175" s="23"/>
      <c r="BN175" s="23"/>
      <c r="BO175" s="23"/>
      <c r="BP175" s="23"/>
      <c r="BQ175" s="23"/>
      <c r="BR175" s="23"/>
      <c r="BS175" s="23"/>
    </row>
    <row r="176" spans="1:71" s="24" customFormat="1" ht="21" customHeight="1">
      <c r="A176" s="79"/>
      <c r="B176" s="76"/>
      <c r="C176" s="66"/>
      <c r="D176" s="67" t="s">
        <v>69</v>
      </c>
      <c r="E176" s="68">
        <v>199311.43000000002</v>
      </c>
      <c r="F176" s="68">
        <v>25000</v>
      </c>
      <c r="G176" s="69">
        <v>179734.23</v>
      </c>
      <c r="H176" s="69">
        <v>25000</v>
      </c>
      <c r="I176" s="69">
        <v>0</v>
      </c>
      <c r="J176" s="69">
        <v>0</v>
      </c>
      <c r="K176" s="69">
        <v>19577.2</v>
      </c>
      <c r="L176" s="69">
        <v>0</v>
      </c>
      <c r="M176" s="69">
        <v>0</v>
      </c>
      <c r="N176" s="69">
        <v>0</v>
      </c>
      <c r="O176" s="81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  <c r="AH176" s="23"/>
      <c r="AI176" s="23"/>
      <c r="AJ176" s="23"/>
      <c r="AK176" s="23"/>
      <c r="AL176" s="23"/>
      <c r="AM176" s="23"/>
      <c r="AN176" s="23"/>
      <c r="AO176" s="23"/>
      <c r="AP176" s="23"/>
      <c r="AQ176" s="23"/>
      <c r="AR176" s="23"/>
      <c r="AS176" s="23"/>
      <c r="AT176" s="23"/>
      <c r="AU176" s="23"/>
      <c r="AV176" s="23"/>
      <c r="AW176" s="23"/>
      <c r="AX176" s="23"/>
      <c r="AY176" s="23"/>
      <c r="AZ176" s="23"/>
      <c r="BA176" s="23"/>
      <c r="BB176" s="23"/>
      <c r="BC176" s="23"/>
      <c r="BD176" s="23"/>
      <c r="BE176" s="23"/>
      <c r="BF176" s="23"/>
      <c r="BG176" s="23"/>
      <c r="BH176" s="23"/>
      <c r="BI176" s="23"/>
      <c r="BJ176" s="23"/>
      <c r="BK176" s="23"/>
      <c r="BL176" s="23"/>
      <c r="BM176" s="23"/>
      <c r="BN176" s="23"/>
      <c r="BO176" s="23"/>
      <c r="BP176" s="23"/>
      <c r="BQ176" s="23"/>
      <c r="BR176" s="23"/>
      <c r="BS176" s="23"/>
    </row>
    <row r="177" spans="1:72" s="24" customFormat="1" ht="21" customHeight="1">
      <c r="A177" s="79"/>
      <c r="B177" s="76"/>
      <c r="C177" s="66"/>
      <c r="D177" s="67" t="s">
        <v>70</v>
      </c>
      <c r="E177" s="68">
        <v>254511.1</v>
      </c>
      <c r="F177" s="68">
        <v>0</v>
      </c>
      <c r="G177" s="69">
        <v>239877.6</v>
      </c>
      <c r="H177" s="69">
        <v>0</v>
      </c>
      <c r="I177" s="69">
        <v>0</v>
      </c>
      <c r="J177" s="69">
        <v>0</v>
      </c>
      <c r="K177" s="69">
        <v>14633.5</v>
      </c>
      <c r="L177" s="69">
        <v>0</v>
      </c>
      <c r="M177" s="69">
        <v>0</v>
      </c>
      <c r="N177" s="69">
        <v>0</v>
      </c>
      <c r="O177" s="81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  <c r="AG177" s="23"/>
      <c r="AH177" s="23"/>
      <c r="AI177" s="23"/>
      <c r="AJ177" s="23"/>
      <c r="AK177" s="23"/>
      <c r="AL177" s="23"/>
      <c r="AM177" s="23"/>
      <c r="AN177" s="23"/>
      <c r="AO177" s="23"/>
      <c r="AP177" s="23"/>
      <c r="AQ177" s="23"/>
      <c r="AR177" s="23"/>
      <c r="AS177" s="23"/>
      <c r="AT177" s="23"/>
      <c r="AU177" s="23"/>
      <c r="AV177" s="23"/>
      <c r="AW177" s="23"/>
      <c r="AX177" s="23"/>
      <c r="AY177" s="23"/>
      <c r="AZ177" s="23"/>
      <c r="BA177" s="23"/>
      <c r="BB177" s="23"/>
      <c r="BC177" s="23"/>
      <c r="BD177" s="23"/>
      <c r="BE177" s="23"/>
      <c r="BF177" s="23"/>
      <c r="BG177" s="23"/>
      <c r="BH177" s="23"/>
      <c r="BI177" s="23"/>
      <c r="BJ177" s="23"/>
      <c r="BK177" s="23"/>
      <c r="BL177" s="23"/>
      <c r="BM177" s="23"/>
      <c r="BN177" s="23"/>
      <c r="BO177" s="23"/>
      <c r="BP177" s="23"/>
      <c r="BQ177" s="23"/>
      <c r="BR177" s="23"/>
      <c r="BS177" s="23"/>
    </row>
    <row r="178" spans="1:72" s="24" customFormat="1" ht="21" customHeight="1">
      <c r="A178" s="79"/>
      <c r="B178" s="76"/>
      <c r="C178" s="66"/>
      <c r="D178" s="67" t="s">
        <v>71</v>
      </c>
      <c r="E178" s="68">
        <v>1353190.35</v>
      </c>
      <c r="F178" s="68">
        <v>0</v>
      </c>
      <c r="G178" s="69">
        <v>1207219.55</v>
      </c>
      <c r="H178" s="69">
        <v>0</v>
      </c>
      <c r="I178" s="69">
        <v>87600</v>
      </c>
      <c r="J178" s="69">
        <v>0</v>
      </c>
      <c r="K178" s="69">
        <v>29170.799999999999</v>
      </c>
      <c r="L178" s="69">
        <v>0</v>
      </c>
      <c r="M178" s="69">
        <v>29200</v>
      </c>
      <c r="N178" s="69">
        <v>0</v>
      </c>
      <c r="O178" s="81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  <c r="AH178" s="23"/>
      <c r="AI178" s="23"/>
      <c r="AJ178" s="23"/>
      <c r="AK178" s="23"/>
      <c r="AL178" s="23"/>
      <c r="AM178" s="23"/>
      <c r="AN178" s="23"/>
      <c r="AO178" s="23"/>
      <c r="AP178" s="23"/>
      <c r="AQ178" s="23"/>
      <c r="AR178" s="23"/>
      <c r="AS178" s="23"/>
      <c r="AT178" s="23"/>
      <c r="AU178" s="23"/>
      <c r="AV178" s="23"/>
      <c r="AW178" s="23"/>
      <c r="AX178" s="23"/>
      <c r="AY178" s="23"/>
      <c r="AZ178" s="23"/>
      <c r="BA178" s="23"/>
      <c r="BB178" s="23"/>
      <c r="BC178" s="23"/>
      <c r="BD178" s="23"/>
      <c r="BE178" s="23"/>
      <c r="BF178" s="23"/>
      <c r="BG178" s="23"/>
      <c r="BH178" s="23"/>
      <c r="BI178" s="23"/>
      <c r="BJ178" s="23"/>
      <c r="BK178" s="23"/>
      <c r="BL178" s="23"/>
      <c r="BM178" s="23"/>
      <c r="BN178" s="23"/>
      <c r="BO178" s="23"/>
      <c r="BP178" s="23"/>
      <c r="BQ178" s="23"/>
      <c r="BR178" s="23"/>
      <c r="BS178" s="23"/>
    </row>
    <row r="179" spans="1:72" s="24" customFormat="1" ht="21" customHeight="1">
      <c r="A179" s="79"/>
      <c r="B179" s="76"/>
      <c r="C179" s="66"/>
      <c r="D179" s="67" t="s">
        <v>72</v>
      </c>
      <c r="E179" s="68">
        <v>280765.60000000003</v>
      </c>
      <c r="F179" s="68">
        <v>0</v>
      </c>
      <c r="G179" s="69">
        <v>133701.90000000002</v>
      </c>
      <c r="H179" s="69">
        <v>0</v>
      </c>
      <c r="I179" s="69">
        <v>87600</v>
      </c>
      <c r="J179" s="69">
        <v>0</v>
      </c>
      <c r="K179" s="69">
        <v>30263.7</v>
      </c>
      <c r="L179" s="69">
        <v>0</v>
      </c>
      <c r="M179" s="69">
        <v>29200</v>
      </c>
      <c r="N179" s="69">
        <v>0</v>
      </c>
      <c r="O179" s="81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  <c r="AH179" s="23"/>
      <c r="AI179" s="23"/>
      <c r="AJ179" s="23"/>
      <c r="AK179" s="23"/>
      <c r="AL179" s="23"/>
      <c r="AM179" s="23"/>
      <c r="AN179" s="23"/>
      <c r="AO179" s="23"/>
      <c r="AP179" s="23"/>
      <c r="AQ179" s="23"/>
      <c r="AR179" s="23"/>
      <c r="AS179" s="23"/>
      <c r="AT179" s="23"/>
      <c r="AU179" s="23"/>
      <c r="AV179" s="23"/>
      <c r="AW179" s="23"/>
      <c r="AX179" s="23"/>
      <c r="AY179" s="23"/>
      <c r="AZ179" s="23"/>
      <c r="BA179" s="23"/>
      <c r="BB179" s="23"/>
      <c r="BC179" s="23"/>
      <c r="BD179" s="23"/>
      <c r="BE179" s="23"/>
      <c r="BF179" s="23"/>
      <c r="BG179" s="23"/>
      <c r="BH179" s="23"/>
      <c r="BI179" s="23"/>
      <c r="BJ179" s="23"/>
      <c r="BK179" s="23"/>
      <c r="BL179" s="23"/>
      <c r="BM179" s="23"/>
      <c r="BN179" s="23"/>
      <c r="BO179" s="23"/>
      <c r="BP179" s="23"/>
      <c r="BQ179" s="23"/>
      <c r="BR179" s="23"/>
      <c r="BS179" s="23"/>
    </row>
    <row r="180" spans="1:72" s="24" customFormat="1" ht="21" customHeight="1">
      <c r="A180" s="79"/>
      <c r="B180" s="76"/>
      <c r="C180" s="66"/>
      <c r="D180" s="67" t="s">
        <v>73</v>
      </c>
      <c r="E180" s="68">
        <v>199281.6</v>
      </c>
      <c r="F180" s="68">
        <v>0</v>
      </c>
      <c r="G180" s="69">
        <v>199281.6</v>
      </c>
      <c r="H180" s="69">
        <v>0</v>
      </c>
      <c r="I180" s="69">
        <v>0</v>
      </c>
      <c r="J180" s="69">
        <v>0</v>
      </c>
      <c r="K180" s="69">
        <v>0</v>
      </c>
      <c r="L180" s="69">
        <v>0</v>
      </c>
      <c r="M180" s="69">
        <v>0</v>
      </c>
      <c r="N180" s="69">
        <v>0</v>
      </c>
      <c r="O180" s="81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  <c r="AG180" s="23"/>
      <c r="AH180" s="23"/>
      <c r="AI180" s="23"/>
      <c r="AJ180" s="23"/>
      <c r="AK180" s="23"/>
      <c r="AL180" s="23"/>
      <c r="AM180" s="23"/>
      <c r="AN180" s="23"/>
      <c r="AO180" s="23"/>
      <c r="AP180" s="23"/>
      <c r="AQ180" s="23"/>
      <c r="AR180" s="23"/>
      <c r="AS180" s="23"/>
      <c r="AT180" s="23"/>
      <c r="AU180" s="23"/>
      <c r="AV180" s="23"/>
      <c r="AW180" s="23"/>
      <c r="AX180" s="23"/>
      <c r="AY180" s="23"/>
      <c r="AZ180" s="23"/>
      <c r="BA180" s="23"/>
      <c r="BB180" s="23"/>
      <c r="BC180" s="23"/>
      <c r="BD180" s="23"/>
      <c r="BE180" s="23"/>
      <c r="BF180" s="23"/>
      <c r="BG180" s="23"/>
      <c r="BH180" s="23"/>
      <c r="BI180" s="23"/>
      <c r="BJ180" s="23"/>
      <c r="BK180" s="23"/>
      <c r="BL180" s="23"/>
      <c r="BM180" s="23"/>
      <c r="BN180" s="23"/>
      <c r="BO180" s="23"/>
      <c r="BP180" s="23"/>
      <c r="BQ180" s="23"/>
      <c r="BR180" s="23"/>
      <c r="BS180" s="23"/>
    </row>
    <row r="181" spans="1:72" s="24" customFormat="1" ht="21" customHeight="1">
      <c r="A181" s="80"/>
      <c r="B181" s="77"/>
      <c r="C181" s="70"/>
      <c r="D181" s="67" t="s">
        <v>74</v>
      </c>
      <c r="E181" s="68">
        <v>44064.6</v>
      </c>
      <c r="F181" s="68">
        <v>0</v>
      </c>
      <c r="G181" s="69">
        <v>44064.6</v>
      </c>
      <c r="H181" s="69">
        <v>0</v>
      </c>
      <c r="I181" s="69">
        <v>0</v>
      </c>
      <c r="J181" s="69">
        <v>0</v>
      </c>
      <c r="K181" s="69">
        <v>0</v>
      </c>
      <c r="L181" s="69">
        <v>0</v>
      </c>
      <c r="M181" s="69">
        <v>0</v>
      </c>
      <c r="N181" s="69">
        <v>0</v>
      </c>
      <c r="O181" s="81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  <c r="AG181" s="23"/>
      <c r="AH181" s="23"/>
      <c r="AI181" s="23"/>
      <c r="AJ181" s="23"/>
      <c r="AK181" s="23"/>
      <c r="AL181" s="23"/>
      <c r="AM181" s="23"/>
      <c r="AN181" s="23"/>
      <c r="AO181" s="23"/>
      <c r="AP181" s="23"/>
      <c r="AQ181" s="23"/>
      <c r="AR181" s="23"/>
      <c r="AS181" s="23"/>
      <c r="AT181" s="23"/>
      <c r="AU181" s="23"/>
      <c r="AV181" s="23"/>
      <c r="AW181" s="23"/>
      <c r="AX181" s="23"/>
      <c r="AY181" s="23"/>
      <c r="AZ181" s="23"/>
      <c r="BA181" s="23"/>
      <c r="BB181" s="23"/>
      <c r="BC181" s="23"/>
      <c r="BD181" s="23"/>
      <c r="BE181" s="23"/>
      <c r="BF181" s="23"/>
      <c r="BG181" s="23"/>
      <c r="BH181" s="23"/>
      <c r="BI181" s="23"/>
      <c r="BJ181" s="23"/>
      <c r="BK181" s="23"/>
      <c r="BL181" s="23"/>
      <c r="BM181" s="23"/>
      <c r="BN181" s="23"/>
      <c r="BO181" s="23"/>
      <c r="BP181" s="23"/>
      <c r="BQ181" s="23"/>
      <c r="BR181" s="23"/>
      <c r="BS181" s="23"/>
    </row>
    <row r="182" spans="1:72" ht="15.75">
      <c r="A182" s="20" t="s">
        <v>22</v>
      </c>
      <c r="B182" s="102" t="s">
        <v>24</v>
      </c>
      <c r="C182" s="114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4"/>
    </row>
    <row r="183" spans="1:72" s="8" customFormat="1" ht="12.75">
      <c r="B183" s="106" t="s">
        <v>79</v>
      </c>
      <c r="C183" s="112"/>
      <c r="D183" s="107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8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9"/>
      <c r="BQ183" s="9"/>
      <c r="BR183" s="9"/>
      <c r="BS183" s="9"/>
      <c r="BT183" s="11"/>
    </row>
    <row r="184" spans="1:72" s="9" customFormat="1" ht="18" hidden="1" customHeight="1">
      <c r="A184" s="78" t="s">
        <v>17</v>
      </c>
      <c r="B184" s="82" t="s">
        <v>53</v>
      </c>
      <c r="C184" s="44"/>
      <c r="D184" s="49" t="s">
        <v>6</v>
      </c>
      <c r="E184" s="33">
        <f>SUM(E185:E195)</f>
        <v>1924071.9</v>
      </c>
      <c r="F184" s="33">
        <f t="shared" ref="F184:N184" si="31">SUM(F185:F195)</f>
        <v>210044.2</v>
      </c>
      <c r="G184" s="33">
        <f t="shared" si="31"/>
        <v>97924.299999999988</v>
      </c>
      <c r="H184" s="33">
        <f t="shared" si="31"/>
        <v>38017.1</v>
      </c>
      <c r="I184" s="33">
        <f t="shared" si="31"/>
        <v>0</v>
      </c>
      <c r="J184" s="33">
        <f t="shared" si="31"/>
        <v>0</v>
      </c>
      <c r="K184" s="33">
        <f t="shared" si="31"/>
        <v>653698.1</v>
      </c>
      <c r="L184" s="33">
        <f t="shared" si="31"/>
        <v>172027.1</v>
      </c>
      <c r="M184" s="33">
        <f t="shared" si="31"/>
        <v>1172449.5</v>
      </c>
      <c r="N184" s="33">
        <f t="shared" si="31"/>
        <v>0</v>
      </c>
      <c r="O184" s="85" t="s">
        <v>55</v>
      </c>
    </row>
    <row r="185" spans="1:72" s="9" customFormat="1" ht="24.75" hidden="1" customHeight="1">
      <c r="A185" s="79"/>
      <c r="B185" s="83"/>
      <c r="C185" s="73"/>
      <c r="D185" s="42" t="s">
        <v>7</v>
      </c>
      <c r="E185" s="34">
        <v>114280</v>
      </c>
      <c r="F185" s="34">
        <v>114264.1</v>
      </c>
      <c r="G185" s="35">
        <v>4274.7</v>
      </c>
      <c r="H185" s="35">
        <v>4258.8</v>
      </c>
      <c r="I185" s="35">
        <v>0</v>
      </c>
      <c r="J185" s="35">
        <v>0</v>
      </c>
      <c r="K185" s="35">
        <v>110005.3</v>
      </c>
      <c r="L185" s="35">
        <v>110005.3</v>
      </c>
      <c r="M185" s="35">
        <v>0</v>
      </c>
      <c r="N185" s="35">
        <v>0</v>
      </c>
      <c r="O185" s="86"/>
    </row>
    <row r="186" spans="1:72" s="9" customFormat="1" ht="38.25" hidden="1">
      <c r="A186" s="79"/>
      <c r="B186" s="83"/>
      <c r="C186" s="50" t="s">
        <v>65</v>
      </c>
      <c r="D186" s="42" t="s">
        <v>8</v>
      </c>
      <c r="E186" s="34">
        <v>50480.6</v>
      </c>
      <c r="F186" s="34">
        <v>50480.6</v>
      </c>
      <c r="G186" s="35">
        <v>1230.4000000000001</v>
      </c>
      <c r="H186" s="35">
        <v>1230.4000000000001</v>
      </c>
      <c r="I186" s="35">
        <v>0</v>
      </c>
      <c r="J186" s="35">
        <v>0</v>
      </c>
      <c r="K186" s="35">
        <v>49250.2</v>
      </c>
      <c r="L186" s="35">
        <v>49250.2</v>
      </c>
      <c r="M186" s="35">
        <v>0</v>
      </c>
      <c r="N186" s="35">
        <v>0</v>
      </c>
      <c r="O186" s="86"/>
    </row>
    <row r="187" spans="1:72" s="9" customFormat="1" hidden="1">
      <c r="A187" s="79"/>
      <c r="B187" s="83"/>
      <c r="C187" s="73"/>
      <c r="D187" s="42" t="s">
        <v>9</v>
      </c>
      <c r="E187" s="34">
        <v>14079.4</v>
      </c>
      <c r="F187" s="34">
        <v>14079.4</v>
      </c>
      <c r="G187" s="35">
        <v>1307.8</v>
      </c>
      <c r="H187" s="35">
        <v>1307.8</v>
      </c>
      <c r="I187" s="35">
        <v>0</v>
      </c>
      <c r="J187" s="35">
        <v>0</v>
      </c>
      <c r="K187" s="35">
        <v>12771.6</v>
      </c>
      <c r="L187" s="35">
        <v>12771.6</v>
      </c>
      <c r="M187" s="35">
        <v>0</v>
      </c>
      <c r="N187" s="35">
        <v>0</v>
      </c>
      <c r="O187" s="86"/>
    </row>
    <row r="188" spans="1:72" s="9" customFormat="1" hidden="1">
      <c r="A188" s="79"/>
      <c r="B188" s="83"/>
      <c r="C188" s="73"/>
      <c r="D188" s="42" t="s">
        <v>10</v>
      </c>
      <c r="E188" s="34">
        <v>124880.6</v>
      </c>
      <c r="F188" s="34">
        <v>31220.1</v>
      </c>
      <c r="G188" s="35">
        <v>31220.1</v>
      </c>
      <c r="H188" s="35">
        <v>31220.1</v>
      </c>
      <c r="I188" s="35">
        <v>0</v>
      </c>
      <c r="J188" s="35">
        <v>0</v>
      </c>
      <c r="K188" s="35">
        <v>93660.5</v>
      </c>
      <c r="L188" s="35">
        <v>0</v>
      </c>
      <c r="M188" s="35">
        <v>0</v>
      </c>
      <c r="N188" s="35">
        <v>0</v>
      </c>
      <c r="O188" s="86"/>
    </row>
    <row r="189" spans="1:72" s="9" customFormat="1" hidden="1">
      <c r="A189" s="79"/>
      <c r="B189" s="83"/>
      <c r="C189" s="73"/>
      <c r="D189" s="42" t="s">
        <v>11</v>
      </c>
      <c r="E189" s="34">
        <v>390751</v>
      </c>
      <c r="F189" s="34">
        <v>0</v>
      </c>
      <c r="G189" s="34">
        <v>52487.4</v>
      </c>
      <c r="H189" s="34">
        <v>0</v>
      </c>
      <c r="I189" s="34">
        <v>0</v>
      </c>
      <c r="J189" s="34">
        <v>0</v>
      </c>
      <c r="K189" s="34">
        <v>217350.1</v>
      </c>
      <c r="L189" s="34">
        <v>0</v>
      </c>
      <c r="M189" s="34">
        <v>120913.5</v>
      </c>
      <c r="N189" s="34">
        <v>0</v>
      </c>
      <c r="O189" s="86"/>
    </row>
    <row r="190" spans="1:72" s="9" customFormat="1" hidden="1">
      <c r="A190" s="79"/>
      <c r="B190" s="83"/>
      <c r="C190" s="73"/>
      <c r="D190" s="42" t="s">
        <v>69</v>
      </c>
      <c r="E190" s="34">
        <v>335328.3</v>
      </c>
      <c r="F190" s="34">
        <v>0</v>
      </c>
      <c r="G190" s="34">
        <v>7403.9</v>
      </c>
      <c r="H190" s="34">
        <v>0</v>
      </c>
      <c r="I190" s="34">
        <v>0</v>
      </c>
      <c r="J190" s="34">
        <v>0</v>
      </c>
      <c r="K190" s="34">
        <v>170660.4</v>
      </c>
      <c r="L190" s="34">
        <v>0</v>
      </c>
      <c r="M190" s="34">
        <v>157264</v>
      </c>
      <c r="N190" s="34">
        <v>0</v>
      </c>
      <c r="O190" s="86"/>
    </row>
    <row r="191" spans="1:72" s="9" customFormat="1" hidden="1">
      <c r="A191" s="79"/>
      <c r="B191" s="83"/>
      <c r="C191" s="73"/>
      <c r="D191" s="42" t="s">
        <v>70</v>
      </c>
      <c r="E191" s="34">
        <v>161492</v>
      </c>
      <c r="F191" s="34">
        <v>0</v>
      </c>
      <c r="G191" s="34">
        <v>0</v>
      </c>
      <c r="H191" s="34">
        <v>0</v>
      </c>
      <c r="I191" s="34">
        <v>0</v>
      </c>
      <c r="J191" s="34">
        <v>0</v>
      </c>
      <c r="K191" s="34">
        <v>0</v>
      </c>
      <c r="L191" s="34">
        <v>0</v>
      </c>
      <c r="M191" s="34">
        <v>161492</v>
      </c>
      <c r="N191" s="34">
        <v>0</v>
      </c>
      <c r="O191" s="86"/>
    </row>
    <row r="192" spans="1:72" s="9" customFormat="1" hidden="1">
      <c r="A192" s="79"/>
      <c r="B192" s="83"/>
      <c r="C192" s="73"/>
      <c r="D192" s="42" t="s">
        <v>71</v>
      </c>
      <c r="E192" s="34">
        <v>172925</v>
      </c>
      <c r="F192" s="34">
        <v>0</v>
      </c>
      <c r="G192" s="34">
        <v>0</v>
      </c>
      <c r="H192" s="34">
        <v>0</v>
      </c>
      <c r="I192" s="34">
        <v>0</v>
      </c>
      <c r="J192" s="34">
        <v>0</v>
      </c>
      <c r="K192" s="34">
        <v>0</v>
      </c>
      <c r="L192" s="34">
        <v>0</v>
      </c>
      <c r="M192" s="34">
        <v>172925</v>
      </c>
      <c r="N192" s="34">
        <v>0</v>
      </c>
      <c r="O192" s="86"/>
    </row>
    <row r="193" spans="1:71" s="9" customFormat="1" hidden="1">
      <c r="A193" s="79"/>
      <c r="B193" s="83"/>
      <c r="C193" s="73"/>
      <c r="D193" s="42" t="s">
        <v>72</v>
      </c>
      <c r="E193" s="34">
        <v>206635</v>
      </c>
      <c r="F193" s="34">
        <v>0</v>
      </c>
      <c r="G193" s="34">
        <v>0</v>
      </c>
      <c r="H193" s="34">
        <v>0</v>
      </c>
      <c r="I193" s="34">
        <v>0</v>
      </c>
      <c r="J193" s="34">
        <v>0</v>
      </c>
      <c r="K193" s="34">
        <v>0</v>
      </c>
      <c r="L193" s="34">
        <v>0</v>
      </c>
      <c r="M193" s="34">
        <v>206635</v>
      </c>
      <c r="N193" s="34">
        <v>0</v>
      </c>
      <c r="O193" s="86"/>
    </row>
    <row r="194" spans="1:71" s="9" customFormat="1" hidden="1">
      <c r="A194" s="79"/>
      <c r="B194" s="83"/>
      <c r="C194" s="73"/>
      <c r="D194" s="42" t="s">
        <v>73</v>
      </c>
      <c r="E194" s="34">
        <v>175614</v>
      </c>
      <c r="F194" s="34">
        <v>0</v>
      </c>
      <c r="G194" s="34">
        <v>0</v>
      </c>
      <c r="H194" s="34">
        <v>0</v>
      </c>
      <c r="I194" s="34">
        <v>0</v>
      </c>
      <c r="J194" s="34">
        <v>0</v>
      </c>
      <c r="K194" s="34">
        <v>0</v>
      </c>
      <c r="L194" s="34">
        <v>0</v>
      </c>
      <c r="M194" s="34">
        <v>175614</v>
      </c>
      <c r="N194" s="34">
        <v>0</v>
      </c>
      <c r="O194" s="86"/>
    </row>
    <row r="195" spans="1:71" s="9" customFormat="1" hidden="1">
      <c r="A195" s="80"/>
      <c r="B195" s="84"/>
      <c r="C195" s="73"/>
      <c r="D195" s="42" t="s">
        <v>74</v>
      </c>
      <c r="E195" s="34">
        <v>177606</v>
      </c>
      <c r="F195" s="34">
        <v>0</v>
      </c>
      <c r="G195" s="34">
        <v>0</v>
      </c>
      <c r="H195" s="34">
        <v>0</v>
      </c>
      <c r="I195" s="34">
        <v>0</v>
      </c>
      <c r="J195" s="34">
        <v>0</v>
      </c>
      <c r="K195" s="34">
        <v>0</v>
      </c>
      <c r="L195" s="34">
        <v>0</v>
      </c>
      <c r="M195" s="34">
        <v>177606</v>
      </c>
      <c r="N195" s="34">
        <v>0</v>
      </c>
      <c r="O195" s="87"/>
    </row>
    <row r="196" spans="1:71" s="24" customFormat="1">
      <c r="A196" s="98"/>
      <c r="B196" s="88" t="s">
        <v>35</v>
      </c>
      <c r="C196" s="75"/>
      <c r="D196" s="55" t="s">
        <v>6</v>
      </c>
      <c r="E196" s="65">
        <f>SUM(E197:E207)</f>
        <v>1924524.2</v>
      </c>
      <c r="F196" s="65">
        <f t="shared" ref="F196:N196" si="32">SUM(F197:F207)</f>
        <v>334626</v>
      </c>
      <c r="G196" s="65">
        <f t="shared" si="32"/>
        <v>97924.299999999988</v>
      </c>
      <c r="H196" s="65">
        <f t="shared" si="32"/>
        <v>38017.1</v>
      </c>
      <c r="I196" s="65">
        <f t="shared" si="32"/>
        <v>0</v>
      </c>
      <c r="J196" s="65">
        <f t="shared" si="32"/>
        <v>0</v>
      </c>
      <c r="K196" s="65">
        <f t="shared" si="32"/>
        <v>655265.5</v>
      </c>
      <c r="L196" s="65">
        <f t="shared" si="32"/>
        <v>204194.5</v>
      </c>
      <c r="M196" s="65">
        <f t="shared" si="32"/>
        <v>1171334.3999999999</v>
      </c>
      <c r="N196" s="65">
        <f t="shared" si="32"/>
        <v>92414.399999999994</v>
      </c>
      <c r="O196" s="81" t="s">
        <v>85</v>
      </c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  <c r="AG196" s="23"/>
      <c r="AH196" s="23"/>
      <c r="AI196" s="23"/>
      <c r="AJ196" s="23"/>
      <c r="AK196" s="23"/>
      <c r="AL196" s="23"/>
      <c r="AM196" s="23"/>
      <c r="AN196" s="23"/>
      <c r="AO196" s="23"/>
      <c r="AP196" s="23"/>
      <c r="AQ196" s="23"/>
      <c r="AR196" s="23"/>
      <c r="AS196" s="23"/>
      <c r="AT196" s="23"/>
      <c r="AU196" s="23"/>
      <c r="AV196" s="23"/>
      <c r="AW196" s="23"/>
      <c r="AX196" s="23"/>
      <c r="AY196" s="23"/>
      <c r="AZ196" s="23"/>
      <c r="BA196" s="23"/>
      <c r="BB196" s="23"/>
      <c r="BC196" s="23"/>
      <c r="BD196" s="23"/>
      <c r="BE196" s="23"/>
      <c r="BF196" s="23"/>
      <c r="BG196" s="23"/>
      <c r="BH196" s="23"/>
      <c r="BI196" s="23"/>
      <c r="BJ196" s="23"/>
      <c r="BK196" s="23"/>
      <c r="BL196" s="23"/>
      <c r="BM196" s="23"/>
      <c r="BN196" s="23"/>
      <c r="BO196" s="23"/>
      <c r="BP196" s="23"/>
      <c r="BQ196" s="23"/>
      <c r="BR196" s="23"/>
      <c r="BS196" s="23"/>
    </row>
    <row r="197" spans="1:71" s="24" customFormat="1">
      <c r="A197" s="98"/>
      <c r="B197" s="88"/>
      <c r="C197" s="76"/>
      <c r="D197" s="58" t="s">
        <v>7</v>
      </c>
      <c r="E197" s="68">
        <v>114280</v>
      </c>
      <c r="F197" s="68">
        <v>114264.1</v>
      </c>
      <c r="G197" s="68">
        <v>4274.7</v>
      </c>
      <c r="H197" s="68">
        <v>4258.8</v>
      </c>
      <c r="I197" s="68">
        <v>0</v>
      </c>
      <c r="J197" s="68">
        <v>0</v>
      </c>
      <c r="K197" s="68">
        <v>110005.3</v>
      </c>
      <c r="L197" s="68">
        <v>110005.3</v>
      </c>
      <c r="M197" s="68">
        <v>0</v>
      </c>
      <c r="N197" s="68">
        <v>0</v>
      </c>
      <c r="O197" s="81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  <c r="AF197" s="23"/>
      <c r="AG197" s="23"/>
      <c r="AH197" s="23"/>
      <c r="AI197" s="23"/>
      <c r="AJ197" s="23"/>
      <c r="AK197" s="23"/>
      <c r="AL197" s="23"/>
      <c r="AM197" s="23"/>
      <c r="AN197" s="23"/>
      <c r="AO197" s="23"/>
      <c r="AP197" s="23"/>
      <c r="AQ197" s="23"/>
      <c r="AR197" s="23"/>
      <c r="AS197" s="23"/>
      <c r="AT197" s="23"/>
      <c r="AU197" s="23"/>
      <c r="AV197" s="23"/>
      <c r="AW197" s="23"/>
      <c r="AX197" s="23"/>
      <c r="AY197" s="23"/>
      <c r="AZ197" s="23"/>
      <c r="BA197" s="23"/>
      <c r="BB197" s="23"/>
      <c r="BC197" s="23"/>
      <c r="BD197" s="23"/>
      <c r="BE197" s="23"/>
      <c r="BF197" s="23"/>
      <c r="BG197" s="23"/>
      <c r="BH197" s="23"/>
      <c r="BI197" s="23"/>
      <c r="BJ197" s="23"/>
      <c r="BK197" s="23"/>
      <c r="BL197" s="23"/>
      <c r="BM197" s="23"/>
      <c r="BN197" s="23"/>
      <c r="BO197" s="23"/>
      <c r="BP197" s="23"/>
      <c r="BQ197" s="23"/>
      <c r="BR197" s="23"/>
      <c r="BS197" s="23"/>
    </row>
    <row r="198" spans="1:71" s="24" customFormat="1">
      <c r="A198" s="98"/>
      <c r="B198" s="88"/>
      <c r="C198" s="76"/>
      <c r="D198" s="58" t="s">
        <v>8</v>
      </c>
      <c r="E198" s="68">
        <v>50480.6</v>
      </c>
      <c r="F198" s="68">
        <v>50480.6</v>
      </c>
      <c r="G198" s="68">
        <v>1230.4000000000001</v>
      </c>
      <c r="H198" s="68">
        <v>1230.4000000000001</v>
      </c>
      <c r="I198" s="68">
        <v>0</v>
      </c>
      <c r="J198" s="68">
        <v>0</v>
      </c>
      <c r="K198" s="68">
        <v>49250.2</v>
      </c>
      <c r="L198" s="68">
        <v>49250.2</v>
      </c>
      <c r="M198" s="68">
        <v>0</v>
      </c>
      <c r="N198" s="68">
        <v>0</v>
      </c>
      <c r="O198" s="81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  <c r="AG198" s="23"/>
      <c r="AH198" s="23"/>
      <c r="AI198" s="23"/>
      <c r="AJ198" s="23"/>
      <c r="AK198" s="23"/>
      <c r="AL198" s="23"/>
      <c r="AM198" s="23"/>
      <c r="AN198" s="23"/>
      <c r="AO198" s="23"/>
      <c r="AP198" s="23"/>
      <c r="AQ198" s="23"/>
      <c r="AR198" s="23"/>
      <c r="AS198" s="23"/>
      <c r="AT198" s="23"/>
      <c r="AU198" s="23"/>
      <c r="AV198" s="23"/>
      <c r="AW198" s="23"/>
      <c r="AX198" s="23"/>
      <c r="AY198" s="23"/>
      <c r="AZ198" s="23"/>
      <c r="BA198" s="23"/>
      <c r="BB198" s="23"/>
      <c r="BC198" s="23"/>
      <c r="BD198" s="23"/>
      <c r="BE198" s="23"/>
      <c r="BF198" s="23"/>
      <c r="BG198" s="23"/>
      <c r="BH198" s="23"/>
      <c r="BI198" s="23"/>
      <c r="BJ198" s="23"/>
      <c r="BK198" s="23"/>
      <c r="BL198" s="23"/>
      <c r="BM198" s="23"/>
      <c r="BN198" s="23"/>
      <c r="BO198" s="23"/>
      <c r="BP198" s="23"/>
      <c r="BQ198" s="23"/>
      <c r="BR198" s="23"/>
      <c r="BS198" s="23"/>
    </row>
    <row r="199" spans="1:71" s="24" customFormat="1">
      <c r="A199" s="98"/>
      <c r="B199" s="88"/>
      <c r="C199" s="76"/>
      <c r="D199" s="58" t="s">
        <v>9</v>
      </c>
      <c r="E199" s="68">
        <v>14079.4</v>
      </c>
      <c r="F199" s="68">
        <v>14079.4</v>
      </c>
      <c r="G199" s="68">
        <v>1307.8</v>
      </c>
      <c r="H199" s="68">
        <v>1307.8</v>
      </c>
      <c r="I199" s="68">
        <v>0</v>
      </c>
      <c r="J199" s="68">
        <v>0</v>
      </c>
      <c r="K199" s="68">
        <v>12771.6</v>
      </c>
      <c r="L199" s="68">
        <v>12771.6</v>
      </c>
      <c r="M199" s="68">
        <v>0</v>
      </c>
      <c r="N199" s="68">
        <v>0</v>
      </c>
      <c r="O199" s="81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  <c r="AG199" s="23"/>
      <c r="AH199" s="23"/>
      <c r="AI199" s="23"/>
      <c r="AJ199" s="23"/>
      <c r="AK199" s="23"/>
      <c r="AL199" s="23"/>
      <c r="AM199" s="23"/>
      <c r="AN199" s="23"/>
      <c r="AO199" s="23"/>
      <c r="AP199" s="23"/>
      <c r="AQ199" s="23"/>
      <c r="AR199" s="23"/>
      <c r="AS199" s="23"/>
      <c r="AT199" s="23"/>
      <c r="AU199" s="23"/>
      <c r="AV199" s="23"/>
      <c r="AW199" s="23"/>
      <c r="AX199" s="23"/>
      <c r="AY199" s="23"/>
      <c r="AZ199" s="23"/>
      <c r="BA199" s="23"/>
      <c r="BB199" s="23"/>
      <c r="BC199" s="23"/>
      <c r="BD199" s="23"/>
      <c r="BE199" s="23"/>
      <c r="BF199" s="23"/>
      <c r="BG199" s="23"/>
      <c r="BH199" s="23"/>
      <c r="BI199" s="23"/>
      <c r="BJ199" s="23"/>
      <c r="BK199" s="23"/>
      <c r="BL199" s="23"/>
      <c r="BM199" s="23"/>
      <c r="BN199" s="23"/>
      <c r="BO199" s="23"/>
      <c r="BP199" s="23"/>
      <c r="BQ199" s="23"/>
      <c r="BR199" s="23"/>
      <c r="BS199" s="23"/>
    </row>
    <row r="200" spans="1:71" s="24" customFormat="1">
      <c r="A200" s="98"/>
      <c r="B200" s="88"/>
      <c r="C200" s="76"/>
      <c r="D200" s="58" t="s">
        <v>10</v>
      </c>
      <c r="E200" s="68">
        <v>186177.5</v>
      </c>
      <c r="F200" s="68">
        <v>123117</v>
      </c>
      <c r="G200" s="68">
        <v>31220.1</v>
      </c>
      <c r="H200" s="68">
        <v>31220.1</v>
      </c>
      <c r="I200" s="68">
        <v>0</v>
      </c>
      <c r="J200" s="68">
        <v>0</v>
      </c>
      <c r="K200" s="68">
        <v>95227.9</v>
      </c>
      <c r="L200" s="68">
        <v>32167.4</v>
      </c>
      <c r="M200" s="68">
        <v>59729.5</v>
      </c>
      <c r="N200" s="68">
        <v>59729.5</v>
      </c>
      <c r="O200" s="81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  <c r="AF200" s="23"/>
      <c r="AG200" s="23"/>
      <c r="AH200" s="23"/>
      <c r="AI200" s="23"/>
      <c r="AJ200" s="23"/>
      <c r="AK200" s="23"/>
      <c r="AL200" s="23"/>
      <c r="AM200" s="23"/>
      <c r="AN200" s="23"/>
      <c r="AO200" s="23"/>
      <c r="AP200" s="23"/>
      <c r="AQ200" s="23"/>
      <c r="AR200" s="23"/>
      <c r="AS200" s="23"/>
      <c r="AT200" s="23"/>
      <c r="AU200" s="23"/>
      <c r="AV200" s="23"/>
      <c r="AW200" s="23"/>
      <c r="AX200" s="23"/>
      <c r="AY200" s="23"/>
      <c r="AZ200" s="23"/>
      <c r="BA200" s="23"/>
      <c r="BB200" s="23"/>
      <c r="BC200" s="23"/>
      <c r="BD200" s="23"/>
      <c r="BE200" s="23"/>
      <c r="BF200" s="23"/>
      <c r="BG200" s="23"/>
      <c r="BH200" s="23"/>
      <c r="BI200" s="23"/>
      <c r="BJ200" s="23"/>
      <c r="BK200" s="23"/>
      <c r="BL200" s="23"/>
      <c r="BM200" s="23"/>
      <c r="BN200" s="23"/>
      <c r="BO200" s="23"/>
      <c r="BP200" s="23"/>
      <c r="BQ200" s="23"/>
      <c r="BR200" s="23"/>
      <c r="BS200" s="23"/>
    </row>
    <row r="201" spans="1:71" s="24" customFormat="1">
      <c r="A201" s="98"/>
      <c r="B201" s="88"/>
      <c r="C201" s="76"/>
      <c r="D201" s="58" t="s">
        <v>11</v>
      </c>
      <c r="E201" s="68">
        <v>329906.40000000002</v>
      </c>
      <c r="F201" s="68">
        <v>32684.9</v>
      </c>
      <c r="G201" s="68">
        <v>52487.4</v>
      </c>
      <c r="H201" s="68">
        <v>0</v>
      </c>
      <c r="I201" s="68">
        <v>0</v>
      </c>
      <c r="J201" s="68">
        <v>0</v>
      </c>
      <c r="K201" s="68">
        <v>217350.1</v>
      </c>
      <c r="L201" s="68">
        <v>0</v>
      </c>
      <c r="M201" s="68">
        <v>60068.9</v>
      </c>
      <c r="N201" s="68">
        <v>32684.9</v>
      </c>
      <c r="O201" s="81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  <c r="AG201" s="23"/>
      <c r="AH201" s="23"/>
      <c r="AI201" s="23"/>
      <c r="AJ201" s="23"/>
      <c r="AK201" s="23"/>
      <c r="AL201" s="23"/>
      <c r="AM201" s="23"/>
      <c r="AN201" s="23"/>
      <c r="AO201" s="23"/>
      <c r="AP201" s="23"/>
      <c r="AQ201" s="23"/>
      <c r="AR201" s="23"/>
      <c r="AS201" s="23"/>
      <c r="AT201" s="23"/>
      <c r="AU201" s="23"/>
      <c r="AV201" s="23"/>
      <c r="AW201" s="23"/>
      <c r="AX201" s="23"/>
      <c r="AY201" s="23"/>
      <c r="AZ201" s="23"/>
      <c r="BA201" s="23"/>
      <c r="BB201" s="23"/>
      <c r="BC201" s="23"/>
      <c r="BD201" s="23"/>
      <c r="BE201" s="23"/>
      <c r="BF201" s="23"/>
      <c r="BG201" s="23"/>
      <c r="BH201" s="23"/>
      <c r="BI201" s="23"/>
      <c r="BJ201" s="23"/>
      <c r="BK201" s="23"/>
      <c r="BL201" s="23"/>
      <c r="BM201" s="23"/>
      <c r="BN201" s="23"/>
      <c r="BO201" s="23"/>
      <c r="BP201" s="23"/>
      <c r="BQ201" s="23"/>
      <c r="BR201" s="23"/>
      <c r="BS201" s="23"/>
    </row>
    <row r="202" spans="1:71" s="24" customFormat="1">
      <c r="A202" s="98"/>
      <c r="B202" s="88"/>
      <c r="C202" s="76"/>
      <c r="D202" s="58" t="s">
        <v>69</v>
      </c>
      <c r="E202" s="68">
        <v>288131.8</v>
      </c>
      <c r="F202" s="68">
        <v>0</v>
      </c>
      <c r="G202" s="68">
        <v>6931.9</v>
      </c>
      <c r="H202" s="68">
        <v>0</v>
      </c>
      <c r="I202" s="68">
        <v>0</v>
      </c>
      <c r="J202" s="68">
        <v>0</v>
      </c>
      <c r="K202" s="68">
        <v>123935.9</v>
      </c>
      <c r="L202" s="68">
        <v>0</v>
      </c>
      <c r="M202" s="68">
        <v>157264</v>
      </c>
      <c r="N202" s="68">
        <v>0</v>
      </c>
      <c r="O202" s="81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  <c r="AG202" s="23"/>
      <c r="AH202" s="23"/>
      <c r="AI202" s="23"/>
      <c r="AJ202" s="23"/>
      <c r="AK202" s="23"/>
      <c r="AL202" s="23"/>
      <c r="AM202" s="23"/>
      <c r="AN202" s="23"/>
      <c r="AO202" s="23"/>
      <c r="AP202" s="23"/>
      <c r="AQ202" s="23"/>
      <c r="AR202" s="23"/>
      <c r="AS202" s="23"/>
      <c r="AT202" s="23"/>
      <c r="AU202" s="23"/>
      <c r="AV202" s="23"/>
      <c r="AW202" s="23"/>
      <c r="AX202" s="23"/>
      <c r="AY202" s="23"/>
      <c r="AZ202" s="23"/>
      <c r="BA202" s="23"/>
      <c r="BB202" s="23"/>
      <c r="BC202" s="23"/>
      <c r="BD202" s="23"/>
      <c r="BE202" s="23"/>
      <c r="BF202" s="23"/>
      <c r="BG202" s="23"/>
      <c r="BH202" s="23"/>
      <c r="BI202" s="23"/>
      <c r="BJ202" s="23"/>
      <c r="BK202" s="23"/>
      <c r="BL202" s="23"/>
      <c r="BM202" s="23"/>
      <c r="BN202" s="23"/>
      <c r="BO202" s="23"/>
      <c r="BP202" s="23"/>
      <c r="BQ202" s="23"/>
      <c r="BR202" s="23"/>
      <c r="BS202" s="23"/>
    </row>
    <row r="203" spans="1:71" s="24" customFormat="1">
      <c r="A203" s="98"/>
      <c r="B203" s="88"/>
      <c r="C203" s="76"/>
      <c r="D203" s="58" t="s">
        <v>70</v>
      </c>
      <c r="E203" s="68">
        <v>208688.5</v>
      </c>
      <c r="F203" s="68">
        <v>0</v>
      </c>
      <c r="G203" s="68">
        <v>472</v>
      </c>
      <c r="H203" s="68">
        <v>0</v>
      </c>
      <c r="I203" s="68">
        <v>0</v>
      </c>
      <c r="J203" s="68">
        <v>0</v>
      </c>
      <c r="K203" s="68">
        <v>46724.5</v>
      </c>
      <c r="L203" s="68">
        <v>0</v>
      </c>
      <c r="M203" s="68">
        <v>161492</v>
      </c>
      <c r="N203" s="68">
        <v>0</v>
      </c>
      <c r="O203" s="81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  <c r="AG203" s="23"/>
      <c r="AH203" s="23"/>
      <c r="AI203" s="23"/>
      <c r="AJ203" s="23"/>
      <c r="AK203" s="23"/>
      <c r="AL203" s="23"/>
      <c r="AM203" s="23"/>
      <c r="AN203" s="23"/>
      <c r="AO203" s="23"/>
      <c r="AP203" s="23"/>
      <c r="AQ203" s="23"/>
      <c r="AR203" s="23"/>
      <c r="AS203" s="23"/>
      <c r="AT203" s="23"/>
      <c r="AU203" s="23"/>
      <c r="AV203" s="23"/>
      <c r="AW203" s="23"/>
      <c r="AX203" s="23"/>
      <c r="AY203" s="23"/>
      <c r="AZ203" s="23"/>
      <c r="BA203" s="23"/>
      <c r="BB203" s="23"/>
      <c r="BC203" s="23"/>
      <c r="BD203" s="23"/>
      <c r="BE203" s="23"/>
      <c r="BF203" s="23"/>
      <c r="BG203" s="23"/>
      <c r="BH203" s="23"/>
      <c r="BI203" s="23"/>
      <c r="BJ203" s="23"/>
      <c r="BK203" s="23"/>
      <c r="BL203" s="23"/>
      <c r="BM203" s="23"/>
      <c r="BN203" s="23"/>
      <c r="BO203" s="23"/>
      <c r="BP203" s="23"/>
      <c r="BQ203" s="23"/>
      <c r="BR203" s="23"/>
      <c r="BS203" s="23"/>
    </row>
    <row r="204" spans="1:71" s="24" customFormat="1">
      <c r="A204" s="98"/>
      <c r="B204" s="88"/>
      <c r="C204" s="76"/>
      <c r="D204" s="58" t="s">
        <v>71</v>
      </c>
      <c r="E204" s="68">
        <v>172925</v>
      </c>
      <c r="F204" s="68">
        <v>0</v>
      </c>
      <c r="G204" s="68">
        <v>0</v>
      </c>
      <c r="H204" s="68">
        <v>0</v>
      </c>
      <c r="I204" s="68">
        <v>0</v>
      </c>
      <c r="J204" s="68">
        <v>0</v>
      </c>
      <c r="K204" s="68">
        <v>0</v>
      </c>
      <c r="L204" s="68">
        <v>0</v>
      </c>
      <c r="M204" s="68">
        <v>172925</v>
      </c>
      <c r="N204" s="68">
        <v>0</v>
      </c>
      <c r="O204" s="81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  <c r="AF204" s="23"/>
      <c r="AG204" s="23"/>
      <c r="AH204" s="23"/>
      <c r="AI204" s="23"/>
      <c r="AJ204" s="23"/>
      <c r="AK204" s="23"/>
      <c r="AL204" s="23"/>
      <c r="AM204" s="23"/>
      <c r="AN204" s="23"/>
      <c r="AO204" s="23"/>
      <c r="AP204" s="23"/>
      <c r="AQ204" s="23"/>
      <c r="AR204" s="23"/>
      <c r="AS204" s="23"/>
      <c r="AT204" s="23"/>
      <c r="AU204" s="23"/>
      <c r="AV204" s="23"/>
      <c r="AW204" s="23"/>
      <c r="AX204" s="23"/>
      <c r="AY204" s="23"/>
      <c r="AZ204" s="23"/>
      <c r="BA204" s="23"/>
      <c r="BB204" s="23"/>
      <c r="BC204" s="23"/>
      <c r="BD204" s="23"/>
      <c r="BE204" s="23"/>
      <c r="BF204" s="23"/>
      <c r="BG204" s="23"/>
      <c r="BH204" s="23"/>
      <c r="BI204" s="23"/>
      <c r="BJ204" s="23"/>
      <c r="BK204" s="23"/>
      <c r="BL204" s="23"/>
      <c r="BM204" s="23"/>
      <c r="BN204" s="23"/>
      <c r="BO204" s="23"/>
      <c r="BP204" s="23"/>
      <c r="BQ204" s="23"/>
      <c r="BR204" s="23"/>
      <c r="BS204" s="23"/>
    </row>
    <row r="205" spans="1:71" s="24" customFormat="1">
      <c r="A205" s="98"/>
      <c r="B205" s="88"/>
      <c r="C205" s="76"/>
      <c r="D205" s="58" t="s">
        <v>72</v>
      </c>
      <c r="E205" s="68">
        <v>206635</v>
      </c>
      <c r="F205" s="68">
        <v>0</v>
      </c>
      <c r="G205" s="68">
        <v>0</v>
      </c>
      <c r="H205" s="68">
        <v>0</v>
      </c>
      <c r="I205" s="68">
        <v>0</v>
      </c>
      <c r="J205" s="68">
        <v>0</v>
      </c>
      <c r="K205" s="68">
        <v>0</v>
      </c>
      <c r="L205" s="68">
        <v>0</v>
      </c>
      <c r="M205" s="68">
        <v>206635</v>
      </c>
      <c r="N205" s="68">
        <v>0</v>
      </c>
      <c r="O205" s="81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  <c r="AF205" s="23"/>
      <c r="AG205" s="23"/>
      <c r="AH205" s="23"/>
      <c r="AI205" s="23"/>
      <c r="AJ205" s="23"/>
      <c r="AK205" s="23"/>
      <c r="AL205" s="23"/>
      <c r="AM205" s="23"/>
      <c r="AN205" s="23"/>
      <c r="AO205" s="23"/>
      <c r="AP205" s="23"/>
      <c r="AQ205" s="23"/>
      <c r="AR205" s="23"/>
      <c r="AS205" s="23"/>
      <c r="AT205" s="23"/>
      <c r="AU205" s="23"/>
      <c r="AV205" s="23"/>
      <c r="AW205" s="23"/>
      <c r="AX205" s="23"/>
      <c r="AY205" s="23"/>
      <c r="AZ205" s="23"/>
      <c r="BA205" s="23"/>
      <c r="BB205" s="23"/>
      <c r="BC205" s="23"/>
      <c r="BD205" s="23"/>
      <c r="BE205" s="23"/>
      <c r="BF205" s="23"/>
      <c r="BG205" s="23"/>
      <c r="BH205" s="23"/>
      <c r="BI205" s="23"/>
      <c r="BJ205" s="23"/>
      <c r="BK205" s="23"/>
      <c r="BL205" s="23"/>
      <c r="BM205" s="23"/>
      <c r="BN205" s="23"/>
      <c r="BO205" s="23"/>
      <c r="BP205" s="23"/>
      <c r="BQ205" s="23"/>
      <c r="BR205" s="23"/>
      <c r="BS205" s="23"/>
    </row>
    <row r="206" spans="1:71" s="24" customFormat="1">
      <c r="A206" s="98"/>
      <c r="B206" s="88"/>
      <c r="C206" s="76"/>
      <c r="D206" s="58" t="s">
        <v>73</v>
      </c>
      <c r="E206" s="68">
        <v>175614</v>
      </c>
      <c r="F206" s="68">
        <v>0</v>
      </c>
      <c r="G206" s="68">
        <v>0</v>
      </c>
      <c r="H206" s="68">
        <v>0</v>
      </c>
      <c r="I206" s="68">
        <v>0</v>
      </c>
      <c r="J206" s="68">
        <v>0</v>
      </c>
      <c r="K206" s="68">
        <v>0</v>
      </c>
      <c r="L206" s="68">
        <v>0</v>
      </c>
      <c r="M206" s="68">
        <v>175614</v>
      </c>
      <c r="N206" s="68">
        <v>0</v>
      </c>
      <c r="O206" s="81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  <c r="AF206" s="23"/>
      <c r="AG206" s="23"/>
      <c r="AH206" s="23"/>
      <c r="AI206" s="23"/>
      <c r="AJ206" s="23"/>
      <c r="AK206" s="23"/>
      <c r="AL206" s="23"/>
      <c r="AM206" s="23"/>
      <c r="AN206" s="23"/>
      <c r="AO206" s="23"/>
      <c r="AP206" s="23"/>
      <c r="AQ206" s="23"/>
      <c r="AR206" s="23"/>
      <c r="AS206" s="23"/>
      <c r="AT206" s="23"/>
      <c r="AU206" s="23"/>
      <c r="AV206" s="23"/>
      <c r="AW206" s="23"/>
      <c r="AX206" s="23"/>
      <c r="AY206" s="23"/>
      <c r="AZ206" s="23"/>
      <c r="BA206" s="23"/>
      <c r="BB206" s="23"/>
      <c r="BC206" s="23"/>
      <c r="BD206" s="23"/>
      <c r="BE206" s="23"/>
      <c r="BF206" s="23"/>
      <c r="BG206" s="23"/>
      <c r="BH206" s="23"/>
      <c r="BI206" s="23"/>
      <c r="BJ206" s="23"/>
      <c r="BK206" s="23"/>
      <c r="BL206" s="23"/>
      <c r="BM206" s="23"/>
      <c r="BN206" s="23"/>
      <c r="BO206" s="23"/>
      <c r="BP206" s="23"/>
      <c r="BQ206" s="23"/>
      <c r="BR206" s="23"/>
      <c r="BS206" s="23"/>
    </row>
    <row r="207" spans="1:71" s="24" customFormat="1">
      <c r="A207" s="98"/>
      <c r="B207" s="88"/>
      <c r="C207" s="77"/>
      <c r="D207" s="58" t="s">
        <v>74</v>
      </c>
      <c r="E207" s="68">
        <v>177606</v>
      </c>
      <c r="F207" s="68">
        <v>0</v>
      </c>
      <c r="G207" s="68">
        <v>0</v>
      </c>
      <c r="H207" s="68">
        <v>0</v>
      </c>
      <c r="I207" s="68">
        <v>0</v>
      </c>
      <c r="J207" s="68">
        <v>0</v>
      </c>
      <c r="K207" s="68">
        <v>0</v>
      </c>
      <c r="L207" s="68">
        <v>0</v>
      </c>
      <c r="M207" s="68">
        <v>177606</v>
      </c>
      <c r="N207" s="68">
        <v>0</v>
      </c>
      <c r="O207" s="81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  <c r="AG207" s="23"/>
      <c r="AH207" s="23"/>
      <c r="AI207" s="23"/>
      <c r="AJ207" s="23"/>
      <c r="AK207" s="23"/>
      <c r="AL207" s="23"/>
      <c r="AM207" s="23"/>
      <c r="AN207" s="23"/>
      <c r="AO207" s="23"/>
      <c r="AP207" s="23"/>
      <c r="AQ207" s="23"/>
      <c r="AR207" s="23"/>
      <c r="AS207" s="23"/>
      <c r="AT207" s="23"/>
      <c r="AU207" s="23"/>
      <c r="AV207" s="23"/>
      <c r="AW207" s="23"/>
      <c r="AX207" s="23"/>
      <c r="AY207" s="23"/>
      <c r="AZ207" s="23"/>
      <c r="BA207" s="23"/>
      <c r="BB207" s="23"/>
      <c r="BC207" s="23"/>
      <c r="BD207" s="23"/>
      <c r="BE207" s="23"/>
      <c r="BF207" s="23"/>
      <c r="BG207" s="23"/>
      <c r="BH207" s="23"/>
      <c r="BI207" s="23"/>
      <c r="BJ207" s="23"/>
      <c r="BK207" s="23"/>
      <c r="BL207" s="23"/>
      <c r="BM207" s="23"/>
      <c r="BN207" s="23"/>
      <c r="BO207" s="23"/>
      <c r="BP207" s="23"/>
      <c r="BQ207" s="23"/>
      <c r="BR207" s="23"/>
      <c r="BS207" s="23"/>
    </row>
    <row r="208" spans="1:71" ht="15.75">
      <c r="A208" s="43" t="s">
        <v>23</v>
      </c>
      <c r="B208" s="113" t="s">
        <v>52</v>
      </c>
      <c r="C208" s="114"/>
      <c r="D208" s="114"/>
      <c r="E208" s="114"/>
      <c r="F208" s="114"/>
      <c r="G208" s="114"/>
      <c r="H208" s="114"/>
      <c r="I208" s="114"/>
      <c r="J208" s="114"/>
      <c r="K208" s="114"/>
      <c r="L208" s="114"/>
      <c r="M208" s="114"/>
      <c r="N208" s="114"/>
      <c r="O208" s="115"/>
    </row>
    <row r="209" spans="1:72" s="8" customFormat="1" ht="12.75">
      <c r="B209" s="106" t="s">
        <v>80</v>
      </c>
      <c r="C209" s="107"/>
      <c r="D209" s="107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8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9"/>
      <c r="BN209" s="9"/>
      <c r="BO209" s="9"/>
      <c r="BP209" s="9"/>
      <c r="BQ209" s="9"/>
      <c r="BR209" s="9"/>
      <c r="BS209" s="9"/>
      <c r="BT209" s="11"/>
    </row>
    <row r="210" spans="1:72" s="9" customFormat="1" ht="12.75" hidden="1" customHeight="1">
      <c r="A210" s="78" t="s">
        <v>17</v>
      </c>
      <c r="B210" s="82" t="s">
        <v>47</v>
      </c>
      <c r="C210" s="44"/>
      <c r="D210" s="49" t="s">
        <v>6</v>
      </c>
      <c r="E210" s="33">
        <f>SUM(E211:E221)</f>
        <v>787883.61</v>
      </c>
      <c r="F210" s="33">
        <f t="shared" ref="F210:N210" si="33">SUM(F211:F221)</f>
        <v>261115.8</v>
      </c>
      <c r="G210" s="33">
        <f t="shared" si="33"/>
        <v>258449.31</v>
      </c>
      <c r="H210" s="33">
        <f t="shared" si="33"/>
        <v>9030.2000000000007</v>
      </c>
      <c r="I210" s="33">
        <f t="shared" si="33"/>
        <v>155734.5</v>
      </c>
      <c r="J210" s="33">
        <f t="shared" si="33"/>
        <v>155734.5</v>
      </c>
      <c r="K210" s="33">
        <f t="shared" si="33"/>
        <v>373699.8</v>
      </c>
      <c r="L210" s="33">
        <f t="shared" si="33"/>
        <v>96351.1</v>
      </c>
      <c r="M210" s="33">
        <f t="shared" si="33"/>
        <v>0</v>
      </c>
      <c r="N210" s="33">
        <f t="shared" si="33"/>
        <v>0</v>
      </c>
      <c r="O210" s="85" t="s">
        <v>33</v>
      </c>
    </row>
    <row r="211" spans="1:72" s="9" customFormat="1" ht="12.75" hidden="1">
      <c r="A211" s="79"/>
      <c r="B211" s="83"/>
      <c r="C211" s="30"/>
      <c r="D211" s="51" t="s">
        <v>7</v>
      </c>
      <c r="E211" s="34">
        <v>201081.1</v>
      </c>
      <c r="F211" s="34">
        <v>201081.1</v>
      </c>
      <c r="G211" s="35">
        <v>1140.1000000000008</v>
      </c>
      <c r="H211" s="35">
        <v>1140.1000000000008</v>
      </c>
      <c r="I211" s="35">
        <v>155734.5</v>
      </c>
      <c r="J211" s="35">
        <v>155734.5</v>
      </c>
      <c r="K211" s="35">
        <v>44206.499999999993</v>
      </c>
      <c r="L211" s="35">
        <v>44206.499999999993</v>
      </c>
      <c r="M211" s="36">
        <v>0</v>
      </c>
      <c r="N211" s="35">
        <v>0</v>
      </c>
      <c r="O211" s="86"/>
    </row>
    <row r="212" spans="1:72" s="9" customFormat="1" ht="25.5" hidden="1">
      <c r="A212" s="79"/>
      <c r="B212" s="83"/>
      <c r="C212" s="30" t="s">
        <v>66</v>
      </c>
      <c r="D212" s="51" t="s">
        <v>8</v>
      </c>
      <c r="E212" s="34">
        <v>34024</v>
      </c>
      <c r="F212" s="34">
        <v>34024</v>
      </c>
      <c r="G212" s="35">
        <v>4364.7999999999993</v>
      </c>
      <c r="H212" s="35">
        <v>4364.7999999999993</v>
      </c>
      <c r="I212" s="35">
        <v>0</v>
      </c>
      <c r="J212" s="35">
        <v>0</v>
      </c>
      <c r="K212" s="35">
        <v>29659.200000000001</v>
      </c>
      <c r="L212" s="35">
        <v>29659.200000000001</v>
      </c>
      <c r="M212" s="36">
        <v>0</v>
      </c>
      <c r="N212" s="35">
        <v>0</v>
      </c>
      <c r="O212" s="86"/>
    </row>
    <row r="213" spans="1:72" s="9" customFormat="1" ht="12.75" hidden="1">
      <c r="A213" s="79"/>
      <c r="B213" s="83"/>
      <c r="C213" s="30"/>
      <c r="D213" s="51" t="s">
        <v>9</v>
      </c>
      <c r="E213" s="34">
        <v>22930.400000000001</v>
      </c>
      <c r="F213" s="34">
        <v>22930.400000000001</v>
      </c>
      <c r="G213" s="35">
        <v>445</v>
      </c>
      <c r="H213" s="35">
        <v>445</v>
      </c>
      <c r="I213" s="35">
        <v>0</v>
      </c>
      <c r="J213" s="35">
        <v>0</v>
      </c>
      <c r="K213" s="35">
        <v>22485.4</v>
      </c>
      <c r="L213" s="35">
        <v>22485.4</v>
      </c>
      <c r="M213" s="36">
        <v>0</v>
      </c>
      <c r="N213" s="35">
        <v>0</v>
      </c>
      <c r="O213" s="86"/>
    </row>
    <row r="214" spans="1:72" s="9" customFormat="1" ht="12.75" hidden="1">
      <c r="A214" s="79"/>
      <c r="B214" s="83"/>
      <c r="C214" s="30"/>
      <c r="D214" s="51" t="s">
        <v>10</v>
      </c>
      <c r="E214" s="34">
        <v>3080.3</v>
      </c>
      <c r="F214" s="34">
        <v>3080.3</v>
      </c>
      <c r="G214" s="35">
        <v>3080.3</v>
      </c>
      <c r="H214" s="35">
        <v>3080.3</v>
      </c>
      <c r="I214" s="35">
        <v>0</v>
      </c>
      <c r="J214" s="35">
        <v>0</v>
      </c>
      <c r="K214" s="35">
        <v>0</v>
      </c>
      <c r="L214" s="35">
        <v>0</v>
      </c>
      <c r="M214" s="36">
        <v>0</v>
      </c>
      <c r="N214" s="35">
        <v>0</v>
      </c>
      <c r="O214" s="86"/>
    </row>
    <row r="215" spans="1:72" s="9" customFormat="1" ht="12.75" hidden="1">
      <c r="A215" s="79"/>
      <c r="B215" s="83"/>
      <c r="C215" s="30"/>
      <c r="D215" s="51" t="s">
        <v>11</v>
      </c>
      <c r="E215" s="34">
        <v>276592.41000000003</v>
      </c>
      <c r="F215" s="34">
        <v>0</v>
      </c>
      <c r="G215" s="35">
        <v>110318.41</v>
      </c>
      <c r="H215" s="35">
        <v>0</v>
      </c>
      <c r="I215" s="35">
        <v>0</v>
      </c>
      <c r="J215" s="35">
        <v>0</v>
      </c>
      <c r="K215" s="35">
        <v>166274</v>
      </c>
      <c r="L215" s="35">
        <v>0</v>
      </c>
      <c r="M215" s="36">
        <v>0</v>
      </c>
      <c r="N215" s="35">
        <v>0</v>
      </c>
      <c r="O215" s="86"/>
    </row>
    <row r="216" spans="1:72" s="9" customFormat="1" ht="12.75" hidden="1">
      <c r="A216" s="79"/>
      <c r="B216" s="83"/>
      <c r="C216" s="30"/>
      <c r="D216" s="51" t="s">
        <v>69</v>
      </c>
      <c r="E216" s="34">
        <v>250175.40000000002</v>
      </c>
      <c r="F216" s="34">
        <v>0</v>
      </c>
      <c r="G216" s="35">
        <v>139100.70000000001</v>
      </c>
      <c r="H216" s="35">
        <v>0</v>
      </c>
      <c r="I216" s="35">
        <v>0</v>
      </c>
      <c r="J216" s="35">
        <v>0</v>
      </c>
      <c r="K216" s="35">
        <v>111074.70000000001</v>
      </c>
      <c r="L216" s="35">
        <v>0</v>
      </c>
      <c r="M216" s="36">
        <v>0</v>
      </c>
      <c r="N216" s="35">
        <v>0</v>
      </c>
      <c r="O216" s="86"/>
    </row>
    <row r="217" spans="1:72" s="9" customFormat="1" ht="12.75" hidden="1">
      <c r="A217" s="79"/>
      <c r="B217" s="83"/>
      <c r="C217" s="30"/>
      <c r="D217" s="51" t="s">
        <v>70</v>
      </c>
      <c r="E217" s="34">
        <v>0</v>
      </c>
      <c r="F217" s="34">
        <v>0</v>
      </c>
      <c r="G217" s="35">
        <v>0</v>
      </c>
      <c r="H217" s="35">
        <v>0</v>
      </c>
      <c r="I217" s="35">
        <v>0</v>
      </c>
      <c r="J217" s="35">
        <v>0</v>
      </c>
      <c r="K217" s="35">
        <v>0</v>
      </c>
      <c r="L217" s="35">
        <v>0</v>
      </c>
      <c r="M217" s="36">
        <v>0</v>
      </c>
      <c r="N217" s="35">
        <v>0</v>
      </c>
      <c r="O217" s="86"/>
    </row>
    <row r="218" spans="1:72" s="9" customFormat="1" ht="12.75" hidden="1">
      <c r="A218" s="79"/>
      <c r="B218" s="83"/>
      <c r="C218" s="30"/>
      <c r="D218" s="51" t="s">
        <v>71</v>
      </c>
      <c r="E218" s="34">
        <v>0</v>
      </c>
      <c r="F218" s="34">
        <v>0</v>
      </c>
      <c r="G218" s="35">
        <v>0</v>
      </c>
      <c r="H218" s="35">
        <v>0</v>
      </c>
      <c r="I218" s="35">
        <v>0</v>
      </c>
      <c r="J218" s="35">
        <v>0</v>
      </c>
      <c r="K218" s="35">
        <v>0</v>
      </c>
      <c r="L218" s="35">
        <v>0</v>
      </c>
      <c r="M218" s="36">
        <v>0</v>
      </c>
      <c r="N218" s="35">
        <v>0</v>
      </c>
      <c r="O218" s="86"/>
    </row>
    <row r="219" spans="1:72" s="9" customFormat="1" ht="12.75" hidden="1">
      <c r="A219" s="79"/>
      <c r="B219" s="83"/>
      <c r="C219" s="30"/>
      <c r="D219" s="51" t="s">
        <v>72</v>
      </c>
      <c r="E219" s="34">
        <v>0</v>
      </c>
      <c r="F219" s="34">
        <v>0</v>
      </c>
      <c r="G219" s="35">
        <v>0</v>
      </c>
      <c r="H219" s="35">
        <v>0</v>
      </c>
      <c r="I219" s="35">
        <v>0</v>
      </c>
      <c r="J219" s="35">
        <v>0</v>
      </c>
      <c r="K219" s="35">
        <v>0</v>
      </c>
      <c r="L219" s="35">
        <v>0</v>
      </c>
      <c r="M219" s="36">
        <v>0</v>
      </c>
      <c r="N219" s="35">
        <v>0</v>
      </c>
      <c r="O219" s="86"/>
    </row>
    <row r="220" spans="1:72" s="9" customFormat="1" ht="12.75" hidden="1">
      <c r="A220" s="79"/>
      <c r="B220" s="83"/>
      <c r="C220" s="30"/>
      <c r="D220" s="51" t="s">
        <v>73</v>
      </c>
      <c r="E220" s="34">
        <v>0</v>
      </c>
      <c r="F220" s="34">
        <v>0</v>
      </c>
      <c r="G220" s="35">
        <v>0</v>
      </c>
      <c r="H220" s="35">
        <v>0</v>
      </c>
      <c r="I220" s="35">
        <v>0</v>
      </c>
      <c r="J220" s="35">
        <v>0</v>
      </c>
      <c r="K220" s="35">
        <v>0</v>
      </c>
      <c r="L220" s="35">
        <v>0</v>
      </c>
      <c r="M220" s="36">
        <v>0</v>
      </c>
      <c r="N220" s="35">
        <v>0</v>
      </c>
      <c r="O220" s="86"/>
    </row>
    <row r="221" spans="1:72" s="9" customFormat="1" ht="12.75" hidden="1">
      <c r="A221" s="80"/>
      <c r="B221" s="84"/>
      <c r="C221" s="52"/>
      <c r="D221" s="51" t="s">
        <v>74</v>
      </c>
      <c r="E221" s="34">
        <v>0</v>
      </c>
      <c r="F221" s="34">
        <v>0</v>
      </c>
      <c r="G221" s="35">
        <v>0</v>
      </c>
      <c r="H221" s="35">
        <v>0</v>
      </c>
      <c r="I221" s="35">
        <v>0</v>
      </c>
      <c r="J221" s="35">
        <v>0</v>
      </c>
      <c r="K221" s="35">
        <v>0</v>
      </c>
      <c r="L221" s="35">
        <v>0</v>
      </c>
      <c r="M221" s="36">
        <v>0</v>
      </c>
      <c r="N221" s="35">
        <v>0</v>
      </c>
      <c r="O221" s="87"/>
    </row>
    <row r="222" spans="1:72" s="9" customFormat="1" ht="12.75" hidden="1" customHeight="1">
      <c r="A222" s="78" t="s">
        <v>28</v>
      </c>
      <c r="B222" s="82" t="s">
        <v>48</v>
      </c>
      <c r="C222" s="30"/>
      <c r="D222" s="6" t="s">
        <v>6</v>
      </c>
      <c r="E222" s="33">
        <f>SUM(E223:E233)</f>
        <v>852806.8</v>
      </c>
      <c r="F222" s="33">
        <f t="shared" ref="F222:N222" si="34">SUM(F223:F233)</f>
        <v>0</v>
      </c>
      <c r="G222" s="33">
        <f t="shared" si="34"/>
        <v>852806.8</v>
      </c>
      <c r="H222" s="33">
        <f t="shared" si="34"/>
        <v>0</v>
      </c>
      <c r="I222" s="33">
        <f t="shared" si="34"/>
        <v>0</v>
      </c>
      <c r="J222" s="33">
        <f t="shared" si="34"/>
        <v>0</v>
      </c>
      <c r="K222" s="33">
        <f t="shared" si="34"/>
        <v>0</v>
      </c>
      <c r="L222" s="33">
        <f t="shared" si="34"/>
        <v>0</v>
      </c>
      <c r="M222" s="33">
        <f t="shared" si="34"/>
        <v>0</v>
      </c>
      <c r="N222" s="33">
        <f t="shared" si="34"/>
        <v>0</v>
      </c>
      <c r="O222" s="85" t="s">
        <v>33</v>
      </c>
    </row>
    <row r="223" spans="1:72" s="9" customFormat="1" ht="12.75" hidden="1">
      <c r="A223" s="79"/>
      <c r="B223" s="83"/>
      <c r="C223" s="30"/>
      <c r="D223" s="10" t="s">
        <v>7</v>
      </c>
      <c r="E223" s="34">
        <v>0</v>
      </c>
      <c r="F223" s="34">
        <v>0</v>
      </c>
      <c r="G223" s="35">
        <v>0</v>
      </c>
      <c r="H223" s="35">
        <v>0</v>
      </c>
      <c r="I223" s="35">
        <v>0</v>
      </c>
      <c r="J223" s="35">
        <v>0</v>
      </c>
      <c r="K223" s="35">
        <v>0</v>
      </c>
      <c r="L223" s="35">
        <v>0</v>
      </c>
      <c r="M223" s="35">
        <v>0</v>
      </c>
      <c r="N223" s="35">
        <v>0</v>
      </c>
      <c r="O223" s="86"/>
    </row>
    <row r="224" spans="1:72" s="9" customFormat="1" ht="12.75" hidden="1">
      <c r="A224" s="79"/>
      <c r="B224" s="83"/>
      <c r="C224" s="30"/>
      <c r="D224" s="10" t="s">
        <v>8</v>
      </c>
      <c r="E224" s="34">
        <v>0</v>
      </c>
      <c r="F224" s="34">
        <v>0</v>
      </c>
      <c r="G224" s="35">
        <v>0</v>
      </c>
      <c r="H224" s="35">
        <v>0</v>
      </c>
      <c r="I224" s="35">
        <v>0</v>
      </c>
      <c r="J224" s="35">
        <v>0</v>
      </c>
      <c r="K224" s="35">
        <v>0</v>
      </c>
      <c r="L224" s="35">
        <v>0</v>
      </c>
      <c r="M224" s="35">
        <v>0</v>
      </c>
      <c r="N224" s="35">
        <v>0</v>
      </c>
      <c r="O224" s="86"/>
    </row>
    <row r="225" spans="1:71" s="9" customFormat="1" ht="12.75" hidden="1">
      <c r="A225" s="79"/>
      <c r="B225" s="83"/>
      <c r="C225" s="30"/>
      <c r="D225" s="10" t="s">
        <v>9</v>
      </c>
      <c r="E225" s="34">
        <v>0</v>
      </c>
      <c r="F225" s="34">
        <v>0</v>
      </c>
      <c r="G225" s="35">
        <v>0</v>
      </c>
      <c r="H225" s="35">
        <v>0</v>
      </c>
      <c r="I225" s="35">
        <v>0</v>
      </c>
      <c r="J225" s="35">
        <v>0</v>
      </c>
      <c r="K225" s="35">
        <v>0</v>
      </c>
      <c r="L225" s="35">
        <v>0</v>
      </c>
      <c r="M225" s="35">
        <v>0</v>
      </c>
      <c r="N225" s="35">
        <v>0</v>
      </c>
      <c r="O225" s="86"/>
    </row>
    <row r="226" spans="1:71" s="9" customFormat="1" ht="12.75" hidden="1">
      <c r="A226" s="79"/>
      <c r="B226" s="83"/>
      <c r="C226" s="30"/>
      <c r="D226" s="10" t="s">
        <v>10</v>
      </c>
      <c r="E226" s="34">
        <v>0</v>
      </c>
      <c r="F226" s="34">
        <v>0</v>
      </c>
      <c r="G226" s="35">
        <v>0</v>
      </c>
      <c r="H226" s="35">
        <v>0</v>
      </c>
      <c r="I226" s="35">
        <v>0</v>
      </c>
      <c r="J226" s="35">
        <v>0</v>
      </c>
      <c r="K226" s="35">
        <v>0</v>
      </c>
      <c r="L226" s="35">
        <v>0</v>
      </c>
      <c r="M226" s="35">
        <v>0</v>
      </c>
      <c r="N226" s="35">
        <v>0</v>
      </c>
      <c r="O226" s="86"/>
    </row>
    <row r="227" spans="1:71" s="9" customFormat="1" ht="12.75" hidden="1">
      <c r="A227" s="79"/>
      <c r="B227" s="83"/>
      <c r="C227" s="30"/>
      <c r="D227" s="10" t="s">
        <v>11</v>
      </c>
      <c r="E227" s="34">
        <v>29038.400000000001</v>
      </c>
      <c r="F227" s="34">
        <v>0</v>
      </c>
      <c r="G227" s="35">
        <v>29038.400000000001</v>
      </c>
      <c r="H227" s="35">
        <v>0</v>
      </c>
      <c r="I227" s="35">
        <v>0</v>
      </c>
      <c r="J227" s="35">
        <v>0</v>
      </c>
      <c r="K227" s="35">
        <v>0</v>
      </c>
      <c r="L227" s="35">
        <v>0</v>
      </c>
      <c r="M227" s="35">
        <v>0</v>
      </c>
      <c r="N227" s="35">
        <v>0</v>
      </c>
      <c r="O227" s="86"/>
    </row>
    <row r="228" spans="1:71" s="9" customFormat="1" ht="12.75" hidden="1">
      <c r="A228" s="79"/>
      <c r="B228" s="83"/>
      <c r="C228" s="30"/>
      <c r="D228" s="10" t="s">
        <v>69</v>
      </c>
      <c r="E228" s="34">
        <v>823768.4</v>
      </c>
      <c r="F228" s="34">
        <v>0</v>
      </c>
      <c r="G228" s="35">
        <v>823768.4</v>
      </c>
      <c r="H228" s="35">
        <v>0</v>
      </c>
      <c r="I228" s="35">
        <v>0</v>
      </c>
      <c r="J228" s="35">
        <v>0</v>
      </c>
      <c r="K228" s="35">
        <v>0</v>
      </c>
      <c r="L228" s="35">
        <v>0</v>
      </c>
      <c r="M228" s="35">
        <v>0</v>
      </c>
      <c r="N228" s="35">
        <v>0</v>
      </c>
      <c r="O228" s="86"/>
    </row>
    <row r="229" spans="1:71" s="9" customFormat="1" ht="12.75" hidden="1">
      <c r="A229" s="79"/>
      <c r="B229" s="83"/>
      <c r="C229" s="30"/>
      <c r="D229" s="10" t="s">
        <v>70</v>
      </c>
      <c r="E229" s="34">
        <v>0</v>
      </c>
      <c r="F229" s="34">
        <v>0</v>
      </c>
      <c r="G229" s="35">
        <v>0</v>
      </c>
      <c r="H229" s="35">
        <v>0</v>
      </c>
      <c r="I229" s="35">
        <v>0</v>
      </c>
      <c r="J229" s="35">
        <v>0</v>
      </c>
      <c r="K229" s="35">
        <v>0</v>
      </c>
      <c r="L229" s="35">
        <v>0</v>
      </c>
      <c r="M229" s="35">
        <v>0</v>
      </c>
      <c r="N229" s="35">
        <v>0</v>
      </c>
      <c r="O229" s="86"/>
    </row>
    <row r="230" spans="1:71" s="9" customFormat="1" ht="12.75" hidden="1">
      <c r="A230" s="79"/>
      <c r="B230" s="83"/>
      <c r="C230" s="30"/>
      <c r="D230" s="10" t="s">
        <v>71</v>
      </c>
      <c r="E230" s="34">
        <v>0</v>
      </c>
      <c r="F230" s="34">
        <v>0</v>
      </c>
      <c r="G230" s="35">
        <v>0</v>
      </c>
      <c r="H230" s="35">
        <v>0</v>
      </c>
      <c r="I230" s="35">
        <v>0</v>
      </c>
      <c r="J230" s="35">
        <v>0</v>
      </c>
      <c r="K230" s="35">
        <v>0</v>
      </c>
      <c r="L230" s="35">
        <v>0</v>
      </c>
      <c r="M230" s="35">
        <v>0</v>
      </c>
      <c r="N230" s="35">
        <v>0</v>
      </c>
      <c r="O230" s="86"/>
    </row>
    <row r="231" spans="1:71" s="9" customFormat="1" ht="12.75" hidden="1">
      <c r="A231" s="79"/>
      <c r="B231" s="83"/>
      <c r="C231" s="30"/>
      <c r="D231" s="10" t="s">
        <v>72</v>
      </c>
      <c r="E231" s="34">
        <v>0</v>
      </c>
      <c r="F231" s="34">
        <v>0</v>
      </c>
      <c r="G231" s="35">
        <v>0</v>
      </c>
      <c r="H231" s="35">
        <v>0</v>
      </c>
      <c r="I231" s="35">
        <v>0</v>
      </c>
      <c r="J231" s="35">
        <v>0</v>
      </c>
      <c r="K231" s="35">
        <v>0</v>
      </c>
      <c r="L231" s="35">
        <v>0</v>
      </c>
      <c r="M231" s="35">
        <v>0</v>
      </c>
      <c r="N231" s="35">
        <v>0</v>
      </c>
      <c r="O231" s="86"/>
    </row>
    <row r="232" spans="1:71" s="9" customFormat="1" ht="12.75" hidden="1">
      <c r="A232" s="79"/>
      <c r="B232" s="83"/>
      <c r="C232" s="30"/>
      <c r="D232" s="10" t="s">
        <v>73</v>
      </c>
      <c r="E232" s="34">
        <v>0</v>
      </c>
      <c r="F232" s="34">
        <v>0</v>
      </c>
      <c r="G232" s="35">
        <v>0</v>
      </c>
      <c r="H232" s="35">
        <v>0</v>
      </c>
      <c r="I232" s="35">
        <v>0</v>
      </c>
      <c r="J232" s="35">
        <v>0</v>
      </c>
      <c r="K232" s="35">
        <v>0</v>
      </c>
      <c r="L232" s="35">
        <v>0</v>
      </c>
      <c r="M232" s="35">
        <v>0</v>
      </c>
      <c r="N232" s="35">
        <v>0</v>
      </c>
      <c r="O232" s="86"/>
    </row>
    <row r="233" spans="1:71" s="9" customFormat="1" ht="12.75" hidden="1">
      <c r="A233" s="80"/>
      <c r="B233" s="84"/>
      <c r="C233" s="30"/>
      <c r="D233" s="10" t="s">
        <v>74</v>
      </c>
      <c r="E233" s="34">
        <v>0</v>
      </c>
      <c r="F233" s="34">
        <v>0</v>
      </c>
      <c r="G233" s="35">
        <v>0</v>
      </c>
      <c r="H233" s="35">
        <v>0</v>
      </c>
      <c r="I233" s="35">
        <v>0</v>
      </c>
      <c r="J233" s="35">
        <v>0</v>
      </c>
      <c r="K233" s="35">
        <v>0</v>
      </c>
      <c r="L233" s="35">
        <v>0</v>
      </c>
      <c r="M233" s="35">
        <v>0</v>
      </c>
      <c r="N233" s="35">
        <v>0</v>
      </c>
      <c r="O233" s="87"/>
    </row>
    <row r="234" spans="1:71" s="24" customFormat="1" ht="15" customHeight="1">
      <c r="A234" s="78"/>
      <c r="B234" s="75" t="s">
        <v>36</v>
      </c>
      <c r="C234" s="75"/>
      <c r="D234" s="72" t="s">
        <v>6</v>
      </c>
      <c r="E234" s="65">
        <f>SUM(E235:E245)</f>
        <v>1640690.4100000001</v>
      </c>
      <c r="F234" s="65">
        <f>SUM(F235:F245)</f>
        <v>261115.8</v>
      </c>
      <c r="G234" s="65">
        <f>SUM(G235:G245)</f>
        <v>1111256.1100000001</v>
      </c>
      <c r="H234" s="65">
        <f t="shared" ref="H234:N234" si="35">SUM(H235:H245)</f>
        <v>9030.2000000000007</v>
      </c>
      <c r="I234" s="65">
        <f t="shared" si="35"/>
        <v>155734.5</v>
      </c>
      <c r="J234" s="65">
        <f t="shared" si="35"/>
        <v>155734.5</v>
      </c>
      <c r="K234" s="65">
        <f t="shared" si="35"/>
        <v>373699.8</v>
      </c>
      <c r="L234" s="65">
        <f t="shared" si="35"/>
        <v>96351.1</v>
      </c>
      <c r="M234" s="65">
        <f t="shared" si="35"/>
        <v>0</v>
      </c>
      <c r="N234" s="65">
        <f t="shared" si="35"/>
        <v>0</v>
      </c>
      <c r="O234" s="85" t="s">
        <v>33</v>
      </c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  <c r="AA234" s="23"/>
      <c r="AB234" s="23"/>
      <c r="AC234" s="23"/>
      <c r="AD234" s="23"/>
      <c r="AE234" s="23"/>
      <c r="AF234" s="23"/>
      <c r="AG234" s="23"/>
      <c r="AH234" s="23"/>
      <c r="AI234" s="23"/>
      <c r="AJ234" s="23"/>
      <c r="AK234" s="23"/>
      <c r="AL234" s="23"/>
      <c r="AM234" s="23"/>
      <c r="AN234" s="23"/>
      <c r="AO234" s="23"/>
      <c r="AP234" s="23"/>
      <c r="AQ234" s="23"/>
      <c r="AR234" s="23"/>
      <c r="AS234" s="23"/>
      <c r="AT234" s="23"/>
      <c r="AU234" s="23"/>
      <c r="AV234" s="23"/>
      <c r="AW234" s="23"/>
      <c r="AX234" s="23"/>
      <c r="AY234" s="23"/>
      <c r="AZ234" s="23"/>
      <c r="BA234" s="23"/>
      <c r="BB234" s="23"/>
      <c r="BC234" s="23"/>
      <c r="BD234" s="23"/>
      <c r="BE234" s="23"/>
      <c r="BF234" s="23"/>
      <c r="BG234" s="23"/>
      <c r="BH234" s="23"/>
      <c r="BI234" s="23"/>
      <c r="BJ234" s="23"/>
      <c r="BK234" s="23"/>
      <c r="BL234" s="23"/>
      <c r="BM234" s="23"/>
      <c r="BN234" s="23"/>
      <c r="BO234" s="23"/>
      <c r="BP234" s="23"/>
      <c r="BQ234" s="23"/>
      <c r="BR234" s="23"/>
      <c r="BS234" s="23"/>
    </row>
    <row r="235" spans="1:71" s="24" customFormat="1">
      <c r="A235" s="79"/>
      <c r="B235" s="76"/>
      <c r="C235" s="76"/>
      <c r="D235" s="67" t="s">
        <v>7</v>
      </c>
      <c r="E235" s="68">
        <f>E211+E223</f>
        <v>201081.1</v>
      </c>
      <c r="F235" s="68">
        <f t="shared" ref="F235:N235" si="36">F211+F223</f>
        <v>201081.1</v>
      </c>
      <c r="G235" s="68">
        <f t="shared" si="36"/>
        <v>1140.1000000000008</v>
      </c>
      <c r="H235" s="68">
        <f t="shared" si="36"/>
        <v>1140.1000000000008</v>
      </c>
      <c r="I235" s="68">
        <f t="shared" si="36"/>
        <v>155734.5</v>
      </c>
      <c r="J235" s="68">
        <f t="shared" si="36"/>
        <v>155734.5</v>
      </c>
      <c r="K235" s="68">
        <f t="shared" si="36"/>
        <v>44206.499999999993</v>
      </c>
      <c r="L235" s="68">
        <f t="shared" si="36"/>
        <v>44206.499999999993</v>
      </c>
      <c r="M235" s="68">
        <f t="shared" si="36"/>
        <v>0</v>
      </c>
      <c r="N235" s="68">
        <f t="shared" si="36"/>
        <v>0</v>
      </c>
      <c r="O235" s="86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  <c r="AA235" s="23"/>
      <c r="AB235" s="23"/>
      <c r="AC235" s="23"/>
      <c r="AD235" s="23"/>
      <c r="AE235" s="23"/>
      <c r="AF235" s="23"/>
      <c r="AG235" s="23"/>
      <c r="AH235" s="23"/>
      <c r="AI235" s="23"/>
      <c r="AJ235" s="23"/>
      <c r="AK235" s="23"/>
      <c r="AL235" s="23"/>
      <c r="AM235" s="23"/>
      <c r="AN235" s="23"/>
      <c r="AO235" s="23"/>
      <c r="AP235" s="23"/>
      <c r="AQ235" s="23"/>
      <c r="AR235" s="23"/>
      <c r="AS235" s="23"/>
      <c r="AT235" s="23"/>
      <c r="AU235" s="23"/>
      <c r="AV235" s="23"/>
      <c r="AW235" s="23"/>
      <c r="AX235" s="23"/>
      <c r="AY235" s="23"/>
      <c r="AZ235" s="23"/>
      <c r="BA235" s="23"/>
      <c r="BB235" s="23"/>
      <c r="BC235" s="23"/>
      <c r="BD235" s="23"/>
      <c r="BE235" s="23"/>
      <c r="BF235" s="23"/>
      <c r="BG235" s="23"/>
      <c r="BH235" s="23"/>
      <c r="BI235" s="23"/>
      <c r="BJ235" s="23"/>
      <c r="BK235" s="23"/>
      <c r="BL235" s="23"/>
      <c r="BM235" s="23"/>
      <c r="BN235" s="23"/>
      <c r="BO235" s="23"/>
      <c r="BP235" s="23"/>
      <c r="BQ235" s="23"/>
      <c r="BR235" s="23"/>
      <c r="BS235" s="23"/>
    </row>
    <row r="236" spans="1:71" s="24" customFormat="1">
      <c r="A236" s="79"/>
      <c r="B236" s="76"/>
      <c r="C236" s="76"/>
      <c r="D236" s="67" t="s">
        <v>8</v>
      </c>
      <c r="E236" s="68">
        <f t="shared" ref="E236:N236" si="37">E212+E224</f>
        <v>34024</v>
      </c>
      <c r="F236" s="68">
        <f t="shared" si="37"/>
        <v>34024</v>
      </c>
      <c r="G236" s="68">
        <f t="shared" si="37"/>
        <v>4364.7999999999993</v>
      </c>
      <c r="H236" s="68">
        <f t="shared" si="37"/>
        <v>4364.7999999999993</v>
      </c>
      <c r="I236" s="68">
        <f t="shared" si="37"/>
        <v>0</v>
      </c>
      <c r="J236" s="68">
        <f t="shared" si="37"/>
        <v>0</v>
      </c>
      <c r="K236" s="68">
        <f t="shared" si="37"/>
        <v>29659.200000000001</v>
      </c>
      <c r="L236" s="68">
        <f t="shared" si="37"/>
        <v>29659.200000000001</v>
      </c>
      <c r="M236" s="68">
        <f t="shared" si="37"/>
        <v>0</v>
      </c>
      <c r="N236" s="68">
        <f t="shared" si="37"/>
        <v>0</v>
      </c>
      <c r="O236" s="86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  <c r="AA236" s="23"/>
      <c r="AB236" s="23"/>
      <c r="AC236" s="23"/>
      <c r="AD236" s="23"/>
      <c r="AE236" s="23"/>
      <c r="AF236" s="23"/>
      <c r="AG236" s="23"/>
      <c r="AH236" s="23"/>
      <c r="AI236" s="23"/>
      <c r="AJ236" s="23"/>
      <c r="AK236" s="23"/>
      <c r="AL236" s="23"/>
      <c r="AM236" s="23"/>
      <c r="AN236" s="23"/>
      <c r="AO236" s="23"/>
      <c r="AP236" s="23"/>
      <c r="AQ236" s="23"/>
      <c r="AR236" s="23"/>
      <c r="AS236" s="23"/>
      <c r="AT236" s="23"/>
      <c r="AU236" s="23"/>
      <c r="AV236" s="23"/>
      <c r="AW236" s="23"/>
      <c r="AX236" s="23"/>
      <c r="AY236" s="23"/>
      <c r="AZ236" s="23"/>
      <c r="BA236" s="23"/>
      <c r="BB236" s="23"/>
      <c r="BC236" s="23"/>
      <c r="BD236" s="23"/>
      <c r="BE236" s="23"/>
      <c r="BF236" s="23"/>
      <c r="BG236" s="23"/>
      <c r="BH236" s="23"/>
      <c r="BI236" s="23"/>
      <c r="BJ236" s="23"/>
      <c r="BK236" s="23"/>
      <c r="BL236" s="23"/>
      <c r="BM236" s="23"/>
      <c r="BN236" s="23"/>
      <c r="BO236" s="23"/>
      <c r="BP236" s="23"/>
      <c r="BQ236" s="23"/>
      <c r="BR236" s="23"/>
      <c r="BS236" s="23"/>
    </row>
    <row r="237" spans="1:71" s="24" customFormat="1">
      <c r="A237" s="79"/>
      <c r="B237" s="76"/>
      <c r="C237" s="76"/>
      <c r="D237" s="67" t="s">
        <v>9</v>
      </c>
      <c r="E237" s="68">
        <f t="shared" ref="E237:N237" si="38">E213+E225</f>
        <v>22930.400000000001</v>
      </c>
      <c r="F237" s="68">
        <f t="shared" si="38"/>
        <v>22930.400000000001</v>
      </c>
      <c r="G237" s="68">
        <f t="shared" si="38"/>
        <v>445</v>
      </c>
      <c r="H237" s="68">
        <f t="shared" si="38"/>
        <v>445</v>
      </c>
      <c r="I237" s="68">
        <f t="shared" si="38"/>
        <v>0</v>
      </c>
      <c r="J237" s="68">
        <f t="shared" si="38"/>
        <v>0</v>
      </c>
      <c r="K237" s="68">
        <f t="shared" si="38"/>
        <v>22485.4</v>
      </c>
      <c r="L237" s="68">
        <f t="shared" si="38"/>
        <v>22485.4</v>
      </c>
      <c r="M237" s="68">
        <f t="shared" si="38"/>
        <v>0</v>
      </c>
      <c r="N237" s="68">
        <f t="shared" si="38"/>
        <v>0</v>
      </c>
      <c r="O237" s="86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  <c r="AA237" s="23"/>
      <c r="AB237" s="23"/>
      <c r="AC237" s="23"/>
      <c r="AD237" s="23"/>
      <c r="AE237" s="23"/>
      <c r="AF237" s="23"/>
      <c r="AG237" s="23"/>
      <c r="AH237" s="23"/>
      <c r="AI237" s="23"/>
      <c r="AJ237" s="23"/>
      <c r="AK237" s="23"/>
      <c r="AL237" s="23"/>
      <c r="AM237" s="23"/>
      <c r="AN237" s="23"/>
      <c r="AO237" s="23"/>
      <c r="AP237" s="23"/>
      <c r="AQ237" s="23"/>
      <c r="AR237" s="23"/>
      <c r="AS237" s="23"/>
      <c r="AT237" s="23"/>
      <c r="AU237" s="23"/>
      <c r="AV237" s="23"/>
      <c r="AW237" s="23"/>
      <c r="AX237" s="23"/>
      <c r="AY237" s="23"/>
      <c r="AZ237" s="23"/>
      <c r="BA237" s="23"/>
      <c r="BB237" s="23"/>
      <c r="BC237" s="23"/>
      <c r="BD237" s="23"/>
      <c r="BE237" s="23"/>
      <c r="BF237" s="23"/>
      <c r="BG237" s="23"/>
      <c r="BH237" s="23"/>
      <c r="BI237" s="23"/>
      <c r="BJ237" s="23"/>
      <c r="BK237" s="23"/>
      <c r="BL237" s="23"/>
      <c r="BM237" s="23"/>
      <c r="BN237" s="23"/>
      <c r="BO237" s="23"/>
      <c r="BP237" s="23"/>
      <c r="BQ237" s="23"/>
      <c r="BR237" s="23"/>
      <c r="BS237" s="23"/>
    </row>
    <row r="238" spans="1:71" s="24" customFormat="1">
      <c r="A238" s="79"/>
      <c r="B238" s="76"/>
      <c r="C238" s="76"/>
      <c r="D238" s="67" t="s">
        <v>10</v>
      </c>
      <c r="E238" s="68">
        <f t="shared" ref="E238:N238" si="39">E214+E226</f>
        <v>3080.3</v>
      </c>
      <c r="F238" s="68">
        <f t="shared" si="39"/>
        <v>3080.3</v>
      </c>
      <c r="G238" s="68">
        <f t="shared" si="39"/>
        <v>3080.3</v>
      </c>
      <c r="H238" s="68">
        <f t="shared" si="39"/>
        <v>3080.3</v>
      </c>
      <c r="I238" s="68">
        <f t="shared" si="39"/>
        <v>0</v>
      </c>
      <c r="J238" s="68">
        <f t="shared" si="39"/>
        <v>0</v>
      </c>
      <c r="K238" s="68">
        <f t="shared" si="39"/>
        <v>0</v>
      </c>
      <c r="L238" s="68">
        <f t="shared" si="39"/>
        <v>0</v>
      </c>
      <c r="M238" s="68">
        <f t="shared" si="39"/>
        <v>0</v>
      </c>
      <c r="N238" s="68">
        <f t="shared" si="39"/>
        <v>0</v>
      </c>
      <c r="O238" s="86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  <c r="AA238" s="23"/>
      <c r="AB238" s="23"/>
      <c r="AC238" s="23"/>
      <c r="AD238" s="23"/>
      <c r="AE238" s="23"/>
      <c r="AF238" s="23"/>
      <c r="AG238" s="23"/>
      <c r="AH238" s="23"/>
      <c r="AI238" s="23"/>
      <c r="AJ238" s="23"/>
      <c r="AK238" s="23"/>
      <c r="AL238" s="23"/>
      <c r="AM238" s="23"/>
      <c r="AN238" s="23"/>
      <c r="AO238" s="23"/>
      <c r="AP238" s="23"/>
      <c r="AQ238" s="23"/>
      <c r="AR238" s="23"/>
      <c r="AS238" s="23"/>
      <c r="AT238" s="23"/>
      <c r="AU238" s="23"/>
      <c r="AV238" s="23"/>
      <c r="AW238" s="23"/>
      <c r="AX238" s="23"/>
      <c r="AY238" s="23"/>
      <c r="AZ238" s="23"/>
      <c r="BA238" s="23"/>
      <c r="BB238" s="23"/>
      <c r="BC238" s="23"/>
      <c r="BD238" s="23"/>
      <c r="BE238" s="23"/>
      <c r="BF238" s="23"/>
      <c r="BG238" s="23"/>
      <c r="BH238" s="23"/>
      <c r="BI238" s="23"/>
      <c r="BJ238" s="23"/>
      <c r="BK238" s="23"/>
      <c r="BL238" s="23"/>
      <c r="BM238" s="23"/>
      <c r="BN238" s="23"/>
      <c r="BO238" s="23"/>
      <c r="BP238" s="23"/>
      <c r="BQ238" s="23"/>
      <c r="BR238" s="23"/>
      <c r="BS238" s="23"/>
    </row>
    <row r="239" spans="1:71" s="24" customFormat="1">
      <c r="A239" s="79"/>
      <c r="B239" s="76"/>
      <c r="C239" s="76"/>
      <c r="D239" s="58" t="s">
        <v>11</v>
      </c>
      <c r="E239" s="68">
        <f t="shared" ref="E239:N239" si="40">E215+E227</f>
        <v>305630.81000000006</v>
      </c>
      <c r="F239" s="68">
        <f t="shared" si="40"/>
        <v>0</v>
      </c>
      <c r="G239" s="68">
        <f t="shared" si="40"/>
        <v>139356.81</v>
      </c>
      <c r="H239" s="68">
        <f t="shared" si="40"/>
        <v>0</v>
      </c>
      <c r="I239" s="68">
        <f t="shared" si="40"/>
        <v>0</v>
      </c>
      <c r="J239" s="68">
        <f t="shared" si="40"/>
        <v>0</v>
      </c>
      <c r="K239" s="68">
        <f t="shared" si="40"/>
        <v>166274</v>
      </c>
      <c r="L239" s="68">
        <f t="shared" si="40"/>
        <v>0</v>
      </c>
      <c r="M239" s="68">
        <f t="shared" si="40"/>
        <v>0</v>
      </c>
      <c r="N239" s="68">
        <f t="shared" si="40"/>
        <v>0</v>
      </c>
      <c r="O239" s="86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  <c r="AA239" s="23"/>
      <c r="AB239" s="23"/>
      <c r="AC239" s="23"/>
      <c r="AD239" s="23"/>
      <c r="AE239" s="23"/>
      <c r="AF239" s="23"/>
      <c r="AG239" s="23"/>
      <c r="AH239" s="23"/>
      <c r="AI239" s="23"/>
      <c r="AJ239" s="23"/>
      <c r="AK239" s="23"/>
      <c r="AL239" s="23"/>
      <c r="AM239" s="23"/>
      <c r="AN239" s="23"/>
      <c r="AO239" s="23"/>
      <c r="AP239" s="23"/>
      <c r="AQ239" s="23"/>
      <c r="AR239" s="23"/>
      <c r="AS239" s="23"/>
      <c r="AT239" s="23"/>
      <c r="AU239" s="23"/>
      <c r="AV239" s="23"/>
      <c r="AW239" s="23"/>
      <c r="AX239" s="23"/>
      <c r="AY239" s="23"/>
      <c r="AZ239" s="23"/>
      <c r="BA239" s="23"/>
      <c r="BB239" s="23"/>
      <c r="BC239" s="23"/>
      <c r="BD239" s="23"/>
      <c r="BE239" s="23"/>
      <c r="BF239" s="23"/>
      <c r="BG239" s="23"/>
      <c r="BH239" s="23"/>
      <c r="BI239" s="23"/>
      <c r="BJ239" s="23"/>
      <c r="BK239" s="23"/>
      <c r="BL239" s="23"/>
      <c r="BM239" s="23"/>
      <c r="BN239" s="23"/>
      <c r="BO239" s="23"/>
      <c r="BP239" s="23"/>
      <c r="BQ239" s="23"/>
      <c r="BR239" s="23"/>
      <c r="BS239" s="23"/>
    </row>
    <row r="240" spans="1:71" s="24" customFormat="1">
      <c r="A240" s="79"/>
      <c r="B240" s="76"/>
      <c r="C240" s="74"/>
      <c r="D240" s="67" t="s">
        <v>69</v>
      </c>
      <c r="E240" s="68">
        <f t="shared" ref="E240:N240" si="41">E216+E228</f>
        <v>1073943.8</v>
      </c>
      <c r="F240" s="68">
        <f t="shared" si="41"/>
        <v>0</v>
      </c>
      <c r="G240" s="68">
        <f t="shared" si="41"/>
        <v>962869.10000000009</v>
      </c>
      <c r="H240" s="68">
        <f t="shared" si="41"/>
        <v>0</v>
      </c>
      <c r="I240" s="68">
        <f t="shared" si="41"/>
        <v>0</v>
      </c>
      <c r="J240" s="68">
        <f t="shared" si="41"/>
        <v>0</v>
      </c>
      <c r="K240" s="68">
        <f t="shared" si="41"/>
        <v>111074.70000000001</v>
      </c>
      <c r="L240" s="68">
        <f t="shared" si="41"/>
        <v>0</v>
      </c>
      <c r="M240" s="68">
        <f t="shared" si="41"/>
        <v>0</v>
      </c>
      <c r="N240" s="68">
        <f t="shared" si="41"/>
        <v>0</v>
      </c>
      <c r="O240" s="86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  <c r="AA240" s="23"/>
      <c r="AB240" s="23"/>
      <c r="AC240" s="23"/>
      <c r="AD240" s="23"/>
      <c r="AE240" s="23"/>
      <c r="AF240" s="23"/>
      <c r="AG240" s="23"/>
      <c r="AH240" s="23"/>
      <c r="AI240" s="23"/>
      <c r="AJ240" s="23"/>
      <c r="AK240" s="23"/>
      <c r="AL240" s="23"/>
      <c r="AM240" s="23"/>
      <c r="AN240" s="23"/>
      <c r="AO240" s="23"/>
      <c r="AP240" s="23"/>
      <c r="AQ240" s="23"/>
      <c r="AR240" s="23"/>
      <c r="AS240" s="23"/>
      <c r="AT240" s="23"/>
      <c r="AU240" s="23"/>
      <c r="AV240" s="23"/>
      <c r="AW240" s="23"/>
      <c r="AX240" s="23"/>
      <c r="AY240" s="23"/>
      <c r="AZ240" s="23"/>
      <c r="BA240" s="23"/>
      <c r="BB240" s="23"/>
      <c r="BC240" s="23"/>
      <c r="BD240" s="23"/>
      <c r="BE240" s="23"/>
      <c r="BF240" s="23"/>
      <c r="BG240" s="23"/>
      <c r="BH240" s="23"/>
      <c r="BI240" s="23"/>
      <c r="BJ240" s="23"/>
      <c r="BK240" s="23"/>
      <c r="BL240" s="23"/>
      <c r="BM240" s="23"/>
      <c r="BN240" s="23"/>
      <c r="BO240" s="23"/>
      <c r="BP240" s="23"/>
      <c r="BQ240" s="23"/>
      <c r="BR240" s="23"/>
      <c r="BS240" s="23"/>
    </row>
    <row r="241" spans="1:71" s="24" customFormat="1">
      <c r="A241" s="79"/>
      <c r="B241" s="76"/>
      <c r="C241" s="74"/>
      <c r="D241" s="67" t="s">
        <v>70</v>
      </c>
      <c r="E241" s="68">
        <f t="shared" ref="E241:N241" si="42">E217+E229</f>
        <v>0</v>
      </c>
      <c r="F241" s="68">
        <f t="shared" si="42"/>
        <v>0</v>
      </c>
      <c r="G241" s="68">
        <f t="shared" si="42"/>
        <v>0</v>
      </c>
      <c r="H241" s="68">
        <f t="shared" si="42"/>
        <v>0</v>
      </c>
      <c r="I241" s="68">
        <f t="shared" si="42"/>
        <v>0</v>
      </c>
      <c r="J241" s="68">
        <f t="shared" si="42"/>
        <v>0</v>
      </c>
      <c r="K241" s="68">
        <f t="shared" si="42"/>
        <v>0</v>
      </c>
      <c r="L241" s="68">
        <f t="shared" si="42"/>
        <v>0</v>
      </c>
      <c r="M241" s="68">
        <f t="shared" si="42"/>
        <v>0</v>
      </c>
      <c r="N241" s="68">
        <f t="shared" si="42"/>
        <v>0</v>
      </c>
      <c r="O241" s="86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  <c r="AA241" s="23"/>
      <c r="AB241" s="23"/>
      <c r="AC241" s="23"/>
      <c r="AD241" s="23"/>
      <c r="AE241" s="23"/>
      <c r="AF241" s="23"/>
      <c r="AG241" s="23"/>
      <c r="AH241" s="23"/>
      <c r="AI241" s="23"/>
      <c r="AJ241" s="23"/>
      <c r="AK241" s="23"/>
      <c r="AL241" s="23"/>
      <c r="AM241" s="23"/>
      <c r="AN241" s="23"/>
      <c r="AO241" s="23"/>
      <c r="AP241" s="23"/>
      <c r="AQ241" s="23"/>
      <c r="AR241" s="23"/>
      <c r="AS241" s="23"/>
      <c r="AT241" s="23"/>
      <c r="AU241" s="23"/>
      <c r="AV241" s="23"/>
      <c r="AW241" s="23"/>
      <c r="AX241" s="23"/>
      <c r="AY241" s="23"/>
      <c r="AZ241" s="23"/>
      <c r="BA241" s="23"/>
      <c r="BB241" s="23"/>
      <c r="BC241" s="23"/>
      <c r="BD241" s="23"/>
      <c r="BE241" s="23"/>
      <c r="BF241" s="23"/>
      <c r="BG241" s="23"/>
      <c r="BH241" s="23"/>
      <c r="BI241" s="23"/>
      <c r="BJ241" s="23"/>
      <c r="BK241" s="23"/>
      <c r="BL241" s="23"/>
      <c r="BM241" s="23"/>
      <c r="BN241" s="23"/>
      <c r="BO241" s="23"/>
      <c r="BP241" s="23"/>
      <c r="BQ241" s="23"/>
      <c r="BR241" s="23"/>
      <c r="BS241" s="23"/>
    </row>
    <row r="242" spans="1:71" s="24" customFormat="1">
      <c r="A242" s="79"/>
      <c r="B242" s="76"/>
      <c r="C242" s="74"/>
      <c r="D242" s="67" t="s">
        <v>71</v>
      </c>
      <c r="E242" s="68">
        <f t="shared" ref="E242:N242" si="43">E218+E230</f>
        <v>0</v>
      </c>
      <c r="F242" s="68">
        <f t="shared" si="43"/>
        <v>0</v>
      </c>
      <c r="G242" s="68">
        <f t="shared" si="43"/>
        <v>0</v>
      </c>
      <c r="H242" s="68">
        <f t="shared" si="43"/>
        <v>0</v>
      </c>
      <c r="I242" s="68">
        <f t="shared" si="43"/>
        <v>0</v>
      </c>
      <c r="J242" s="68">
        <f t="shared" si="43"/>
        <v>0</v>
      </c>
      <c r="K242" s="68">
        <f t="shared" si="43"/>
        <v>0</v>
      </c>
      <c r="L242" s="68">
        <f t="shared" si="43"/>
        <v>0</v>
      </c>
      <c r="M242" s="68">
        <f t="shared" si="43"/>
        <v>0</v>
      </c>
      <c r="N242" s="68">
        <f t="shared" si="43"/>
        <v>0</v>
      </c>
      <c r="O242" s="86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  <c r="AA242" s="23"/>
      <c r="AB242" s="23"/>
      <c r="AC242" s="23"/>
      <c r="AD242" s="23"/>
      <c r="AE242" s="23"/>
      <c r="AF242" s="23"/>
      <c r="AG242" s="23"/>
      <c r="AH242" s="23"/>
      <c r="AI242" s="23"/>
      <c r="AJ242" s="23"/>
      <c r="AK242" s="23"/>
      <c r="AL242" s="23"/>
      <c r="AM242" s="23"/>
      <c r="AN242" s="23"/>
      <c r="AO242" s="23"/>
      <c r="AP242" s="23"/>
      <c r="AQ242" s="23"/>
      <c r="AR242" s="23"/>
      <c r="AS242" s="23"/>
      <c r="AT242" s="23"/>
      <c r="AU242" s="23"/>
      <c r="AV242" s="23"/>
      <c r="AW242" s="23"/>
      <c r="AX242" s="23"/>
      <c r="AY242" s="23"/>
      <c r="AZ242" s="23"/>
      <c r="BA242" s="23"/>
      <c r="BB242" s="23"/>
      <c r="BC242" s="23"/>
      <c r="BD242" s="23"/>
      <c r="BE242" s="23"/>
      <c r="BF242" s="23"/>
      <c r="BG242" s="23"/>
      <c r="BH242" s="23"/>
      <c r="BI242" s="23"/>
      <c r="BJ242" s="23"/>
      <c r="BK242" s="23"/>
      <c r="BL242" s="23"/>
      <c r="BM242" s="23"/>
      <c r="BN242" s="23"/>
      <c r="BO242" s="23"/>
      <c r="BP242" s="23"/>
      <c r="BQ242" s="23"/>
      <c r="BR242" s="23"/>
      <c r="BS242" s="23"/>
    </row>
    <row r="243" spans="1:71" s="24" customFormat="1">
      <c r="A243" s="79"/>
      <c r="B243" s="76"/>
      <c r="C243" s="74"/>
      <c r="D243" s="67" t="s">
        <v>72</v>
      </c>
      <c r="E243" s="68">
        <f t="shared" ref="E243:N243" si="44">E219+E231</f>
        <v>0</v>
      </c>
      <c r="F243" s="68">
        <f t="shared" si="44"/>
        <v>0</v>
      </c>
      <c r="G243" s="68">
        <f t="shared" si="44"/>
        <v>0</v>
      </c>
      <c r="H243" s="68">
        <f t="shared" si="44"/>
        <v>0</v>
      </c>
      <c r="I243" s="68">
        <f t="shared" si="44"/>
        <v>0</v>
      </c>
      <c r="J243" s="68">
        <f t="shared" si="44"/>
        <v>0</v>
      </c>
      <c r="K243" s="68">
        <f t="shared" si="44"/>
        <v>0</v>
      </c>
      <c r="L243" s="68">
        <f t="shared" si="44"/>
        <v>0</v>
      </c>
      <c r="M243" s="68">
        <f t="shared" si="44"/>
        <v>0</v>
      </c>
      <c r="N243" s="68">
        <f t="shared" si="44"/>
        <v>0</v>
      </c>
      <c r="O243" s="86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  <c r="AA243" s="23"/>
      <c r="AB243" s="23"/>
      <c r="AC243" s="23"/>
      <c r="AD243" s="23"/>
      <c r="AE243" s="23"/>
      <c r="AF243" s="23"/>
      <c r="AG243" s="23"/>
      <c r="AH243" s="23"/>
      <c r="AI243" s="23"/>
      <c r="AJ243" s="23"/>
      <c r="AK243" s="23"/>
      <c r="AL243" s="23"/>
      <c r="AM243" s="23"/>
      <c r="AN243" s="23"/>
      <c r="AO243" s="23"/>
      <c r="AP243" s="23"/>
      <c r="AQ243" s="23"/>
      <c r="AR243" s="23"/>
      <c r="AS243" s="23"/>
      <c r="AT243" s="23"/>
      <c r="AU243" s="23"/>
      <c r="AV243" s="23"/>
      <c r="AW243" s="23"/>
      <c r="AX243" s="23"/>
      <c r="AY243" s="23"/>
      <c r="AZ243" s="23"/>
      <c r="BA243" s="23"/>
      <c r="BB243" s="23"/>
      <c r="BC243" s="23"/>
      <c r="BD243" s="23"/>
      <c r="BE243" s="23"/>
      <c r="BF243" s="23"/>
      <c r="BG243" s="23"/>
      <c r="BH243" s="23"/>
      <c r="BI243" s="23"/>
      <c r="BJ243" s="23"/>
      <c r="BK243" s="23"/>
      <c r="BL243" s="23"/>
      <c r="BM243" s="23"/>
      <c r="BN243" s="23"/>
      <c r="BO243" s="23"/>
      <c r="BP243" s="23"/>
      <c r="BQ243" s="23"/>
      <c r="BR243" s="23"/>
      <c r="BS243" s="23"/>
    </row>
    <row r="244" spans="1:71" s="24" customFormat="1">
      <c r="A244" s="79"/>
      <c r="B244" s="76"/>
      <c r="C244" s="74"/>
      <c r="D244" s="58" t="s">
        <v>73</v>
      </c>
      <c r="E244" s="68">
        <f t="shared" ref="E244:N244" si="45">E220+E232</f>
        <v>0</v>
      </c>
      <c r="F244" s="68">
        <f t="shared" si="45"/>
        <v>0</v>
      </c>
      <c r="G244" s="68">
        <f t="shared" si="45"/>
        <v>0</v>
      </c>
      <c r="H244" s="68">
        <f t="shared" si="45"/>
        <v>0</v>
      </c>
      <c r="I244" s="68">
        <f t="shared" si="45"/>
        <v>0</v>
      </c>
      <c r="J244" s="68">
        <f t="shared" si="45"/>
        <v>0</v>
      </c>
      <c r="K244" s="68">
        <f t="shared" si="45"/>
        <v>0</v>
      </c>
      <c r="L244" s="68">
        <f t="shared" si="45"/>
        <v>0</v>
      </c>
      <c r="M244" s="68">
        <f t="shared" si="45"/>
        <v>0</v>
      </c>
      <c r="N244" s="68">
        <f t="shared" si="45"/>
        <v>0</v>
      </c>
      <c r="O244" s="86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  <c r="AA244" s="23"/>
      <c r="AB244" s="23"/>
      <c r="AC244" s="23"/>
      <c r="AD244" s="23"/>
      <c r="AE244" s="23"/>
      <c r="AF244" s="23"/>
      <c r="AG244" s="23"/>
      <c r="AH244" s="23"/>
      <c r="AI244" s="23"/>
      <c r="AJ244" s="23"/>
      <c r="AK244" s="23"/>
      <c r="AL244" s="23"/>
      <c r="AM244" s="23"/>
      <c r="AN244" s="23"/>
      <c r="AO244" s="23"/>
      <c r="AP244" s="23"/>
      <c r="AQ244" s="23"/>
      <c r="AR244" s="23"/>
      <c r="AS244" s="23"/>
      <c r="AT244" s="23"/>
      <c r="AU244" s="23"/>
      <c r="AV244" s="23"/>
      <c r="AW244" s="23"/>
      <c r="AX244" s="23"/>
      <c r="AY244" s="23"/>
      <c r="AZ244" s="23"/>
      <c r="BA244" s="23"/>
      <c r="BB244" s="23"/>
      <c r="BC244" s="23"/>
      <c r="BD244" s="23"/>
      <c r="BE244" s="23"/>
      <c r="BF244" s="23"/>
      <c r="BG244" s="23"/>
      <c r="BH244" s="23"/>
      <c r="BI244" s="23"/>
      <c r="BJ244" s="23"/>
      <c r="BK244" s="23"/>
      <c r="BL244" s="23"/>
      <c r="BM244" s="23"/>
      <c r="BN244" s="23"/>
      <c r="BO244" s="23"/>
      <c r="BP244" s="23"/>
      <c r="BQ244" s="23"/>
      <c r="BR244" s="23"/>
      <c r="BS244" s="23"/>
    </row>
    <row r="245" spans="1:71" s="24" customFormat="1">
      <c r="A245" s="80"/>
      <c r="B245" s="77"/>
      <c r="C245" s="74"/>
      <c r="D245" s="67" t="s">
        <v>74</v>
      </c>
      <c r="E245" s="68">
        <f t="shared" ref="E245:N245" si="46">E221+E233</f>
        <v>0</v>
      </c>
      <c r="F245" s="68">
        <f t="shared" si="46"/>
        <v>0</v>
      </c>
      <c r="G245" s="68">
        <f t="shared" si="46"/>
        <v>0</v>
      </c>
      <c r="H245" s="68">
        <f t="shared" si="46"/>
        <v>0</v>
      </c>
      <c r="I245" s="68">
        <f t="shared" si="46"/>
        <v>0</v>
      </c>
      <c r="J245" s="68">
        <f t="shared" si="46"/>
        <v>0</v>
      </c>
      <c r="K245" s="68">
        <f t="shared" si="46"/>
        <v>0</v>
      </c>
      <c r="L245" s="68">
        <f t="shared" si="46"/>
        <v>0</v>
      </c>
      <c r="M245" s="68">
        <f t="shared" si="46"/>
        <v>0</v>
      </c>
      <c r="N245" s="68">
        <f t="shared" si="46"/>
        <v>0</v>
      </c>
      <c r="O245" s="87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  <c r="AA245" s="23"/>
      <c r="AB245" s="23"/>
      <c r="AC245" s="23"/>
      <c r="AD245" s="23"/>
      <c r="AE245" s="23"/>
      <c r="AF245" s="23"/>
      <c r="AG245" s="23"/>
      <c r="AH245" s="23"/>
      <c r="AI245" s="23"/>
      <c r="AJ245" s="23"/>
      <c r="AK245" s="23"/>
      <c r="AL245" s="23"/>
      <c r="AM245" s="23"/>
      <c r="AN245" s="23"/>
      <c r="AO245" s="23"/>
      <c r="AP245" s="23"/>
      <c r="AQ245" s="23"/>
      <c r="AR245" s="23"/>
      <c r="AS245" s="23"/>
      <c r="AT245" s="23"/>
      <c r="AU245" s="23"/>
      <c r="AV245" s="23"/>
      <c r="AW245" s="23"/>
      <c r="AX245" s="23"/>
      <c r="AY245" s="23"/>
      <c r="AZ245" s="23"/>
      <c r="BA245" s="23"/>
      <c r="BB245" s="23"/>
      <c r="BC245" s="23"/>
      <c r="BD245" s="23"/>
      <c r="BE245" s="23"/>
      <c r="BF245" s="23"/>
      <c r="BG245" s="23"/>
      <c r="BH245" s="23"/>
      <c r="BI245" s="23"/>
      <c r="BJ245" s="23"/>
      <c r="BK245" s="23"/>
      <c r="BL245" s="23"/>
      <c r="BM245" s="23"/>
      <c r="BN245" s="23"/>
      <c r="BO245" s="23"/>
      <c r="BP245" s="23"/>
      <c r="BQ245" s="23"/>
      <c r="BR245" s="23"/>
      <c r="BS245" s="23"/>
    </row>
    <row r="246" spans="1:71" s="26" customFormat="1" ht="15" customHeight="1">
      <c r="A246" s="89"/>
      <c r="B246" s="88" t="s">
        <v>82</v>
      </c>
      <c r="C246" s="95"/>
      <c r="D246" s="55" t="s">
        <v>6</v>
      </c>
      <c r="E246" s="65">
        <f t="shared" ref="E246:K246" si="47">SUM(E247:E257)</f>
        <v>8158293.2023682408</v>
      </c>
      <c r="F246" s="65">
        <f t="shared" si="47"/>
        <v>1961937.9</v>
      </c>
      <c r="G246" s="65">
        <f t="shared" si="47"/>
        <v>5449387.8023682432</v>
      </c>
      <c r="H246" s="65">
        <f t="shared" si="47"/>
        <v>1400696.5000000002</v>
      </c>
      <c r="I246" s="65">
        <f t="shared" si="47"/>
        <v>330934.5</v>
      </c>
      <c r="J246" s="65">
        <f t="shared" si="47"/>
        <v>155734.5</v>
      </c>
      <c r="K246" s="65">
        <f t="shared" si="47"/>
        <v>1148236.5</v>
      </c>
      <c r="L246" s="65">
        <f>SUM(L247:L257)</f>
        <v>313092.5</v>
      </c>
      <c r="M246" s="65">
        <f>SUM(M247:M257)</f>
        <v>1229734.3999999999</v>
      </c>
      <c r="N246" s="65">
        <f>SUM(N247:N257)</f>
        <v>92414.399999999994</v>
      </c>
      <c r="O246" s="92"/>
      <c r="P246" s="28"/>
      <c r="Q246" s="25"/>
      <c r="R246" s="25"/>
      <c r="S246" s="25"/>
      <c r="T246" s="25"/>
      <c r="U246" s="25"/>
      <c r="V246" s="25"/>
      <c r="W246" s="25"/>
      <c r="X246" s="25"/>
      <c r="Y246" s="25"/>
      <c r="Z246" s="25"/>
      <c r="AA246" s="25"/>
      <c r="AB246" s="25"/>
      <c r="AC246" s="25"/>
      <c r="AD246" s="25"/>
      <c r="AE246" s="25"/>
      <c r="AF246" s="25"/>
      <c r="AG246" s="25"/>
      <c r="AH246" s="25"/>
      <c r="AI246" s="25"/>
      <c r="AJ246" s="25"/>
      <c r="AK246" s="25"/>
      <c r="AL246" s="25"/>
      <c r="AM246" s="25"/>
      <c r="AN246" s="25"/>
      <c r="AO246" s="25"/>
      <c r="AP246" s="25"/>
      <c r="AQ246" s="25"/>
      <c r="AR246" s="25"/>
      <c r="AS246" s="25"/>
      <c r="AT246" s="25"/>
      <c r="AU246" s="25"/>
      <c r="AV246" s="25"/>
      <c r="AW246" s="25"/>
      <c r="AX246" s="25"/>
      <c r="AY246" s="25"/>
      <c r="AZ246" s="25"/>
      <c r="BA246" s="25"/>
      <c r="BB246" s="25"/>
      <c r="BC246" s="25"/>
      <c r="BD246" s="25"/>
      <c r="BE246" s="25"/>
      <c r="BF246" s="25"/>
      <c r="BG246" s="25"/>
      <c r="BH246" s="25"/>
      <c r="BI246" s="25"/>
      <c r="BJ246" s="25"/>
      <c r="BK246" s="25"/>
      <c r="BL246" s="25"/>
      <c r="BM246" s="25"/>
      <c r="BN246" s="25"/>
      <c r="BO246" s="25"/>
      <c r="BP246" s="25"/>
      <c r="BQ246" s="25"/>
      <c r="BR246" s="25"/>
      <c r="BS246" s="25"/>
    </row>
    <row r="247" spans="1:71" s="26" customFormat="1">
      <c r="A247" s="90"/>
      <c r="B247" s="88"/>
      <c r="C247" s="96"/>
      <c r="D247" s="58" t="s">
        <v>7</v>
      </c>
      <c r="E247" s="68">
        <f>G247+I247+K247+M247</f>
        <v>565438</v>
      </c>
      <c r="F247" s="68">
        <f>H247+J247+L247+N247</f>
        <v>490376.39999999991</v>
      </c>
      <c r="G247" s="68">
        <f>G47+G121+G171+G197+G235</f>
        <v>250023.30000000002</v>
      </c>
      <c r="H247" s="68">
        <f t="shared" ref="H247:N247" si="48">H47+H121+H171+H197+H235</f>
        <v>174961.69999999998</v>
      </c>
      <c r="I247" s="68">
        <f t="shared" si="48"/>
        <v>155734.5</v>
      </c>
      <c r="J247" s="68">
        <f t="shared" si="48"/>
        <v>155734.5</v>
      </c>
      <c r="K247" s="68">
        <f t="shared" si="48"/>
        <v>159680.19999999998</v>
      </c>
      <c r="L247" s="68">
        <f t="shared" si="48"/>
        <v>159680.19999999998</v>
      </c>
      <c r="M247" s="68">
        <f t="shared" si="48"/>
        <v>0</v>
      </c>
      <c r="N247" s="68">
        <f t="shared" si="48"/>
        <v>0</v>
      </c>
      <c r="O247" s="93"/>
      <c r="P247" s="25"/>
      <c r="Q247" s="25"/>
      <c r="R247" s="25"/>
      <c r="S247" s="25"/>
      <c r="T247" s="25"/>
      <c r="U247" s="25"/>
      <c r="V247" s="25"/>
      <c r="W247" s="25"/>
      <c r="X247" s="25"/>
      <c r="Y247" s="25"/>
      <c r="Z247" s="25"/>
      <c r="AA247" s="25"/>
      <c r="AB247" s="25"/>
      <c r="AC247" s="25"/>
      <c r="AD247" s="25"/>
      <c r="AE247" s="25"/>
      <c r="AF247" s="25"/>
      <c r="AG247" s="25"/>
      <c r="AH247" s="25"/>
      <c r="AI247" s="25"/>
      <c r="AJ247" s="25"/>
      <c r="AK247" s="25"/>
      <c r="AL247" s="25"/>
      <c r="AM247" s="25"/>
      <c r="AN247" s="25"/>
      <c r="AO247" s="25"/>
      <c r="AP247" s="25"/>
      <c r="AQ247" s="25"/>
      <c r="AR247" s="25"/>
      <c r="AS247" s="25"/>
      <c r="AT247" s="25"/>
      <c r="AU247" s="25"/>
      <c r="AV247" s="25"/>
      <c r="AW247" s="25"/>
      <c r="AX247" s="25"/>
      <c r="AY247" s="25"/>
      <c r="AZ247" s="25"/>
      <c r="BA247" s="25"/>
      <c r="BB247" s="25"/>
      <c r="BC247" s="25"/>
      <c r="BD247" s="25"/>
      <c r="BE247" s="25"/>
      <c r="BF247" s="25"/>
      <c r="BG247" s="25"/>
      <c r="BH247" s="25"/>
      <c r="BI247" s="25"/>
      <c r="BJ247" s="25"/>
      <c r="BK247" s="25"/>
      <c r="BL247" s="25"/>
      <c r="BM247" s="25"/>
      <c r="BN247" s="25"/>
      <c r="BO247" s="25"/>
      <c r="BP247" s="25"/>
      <c r="BQ247" s="25"/>
      <c r="BR247" s="25"/>
      <c r="BS247" s="25"/>
    </row>
    <row r="248" spans="1:71" s="26" customFormat="1">
      <c r="A248" s="90"/>
      <c r="B248" s="88"/>
      <c r="C248" s="96"/>
      <c r="D248" s="58" t="s">
        <v>8</v>
      </c>
      <c r="E248" s="68">
        <f>G248+I248+K248+M248</f>
        <v>494639.7</v>
      </c>
      <c r="F248" s="68">
        <f t="shared" ref="F248:F257" si="49">H248+J248+L248+N248</f>
        <v>416995.6</v>
      </c>
      <c r="G248" s="68">
        <f t="shared" ref="G248:N257" si="50">G48+G122+G172+G198+G236</f>
        <v>412058.9</v>
      </c>
      <c r="H248" s="68">
        <f t="shared" si="50"/>
        <v>334414.8</v>
      </c>
      <c r="I248" s="68">
        <f t="shared" si="50"/>
        <v>0</v>
      </c>
      <c r="J248" s="68">
        <f t="shared" si="50"/>
        <v>0</v>
      </c>
      <c r="K248" s="68">
        <f t="shared" si="50"/>
        <v>82580.800000000003</v>
      </c>
      <c r="L248" s="68">
        <f t="shared" si="50"/>
        <v>82580.800000000003</v>
      </c>
      <c r="M248" s="68">
        <f t="shared" si="50"/>
        <v>0</v>
      </c>
      <c r="N248" s="68">
        <f t="shared" si="50"/>
        <v>0</v>
      </c>
      <c r="O248" s="93"/>
      <c r="P248" s="25"/>
      <c r="Q248" s="25"/>
      <c r="R248" s="25"/>
      <c r="S248" s="25"/>
      <c r="T248" s="25"/>
      <c r="U248" s="25"/>
      <c r="V248" s="25"/>
      <c r="W248" s="25"/>
      <c r="X248" s="25"/>
      <c r="Y248" s="25"/>
      <c r="Z248" s="25"/>
      <c r="AA248" s="25"/>
      <c r="AB248" s="25"/>
      <c r="AC248" s="25"/>
      <c r="AD248" s="25"/>
      <c r="AE248" s="25"/>
      <c r="AF248" s="25"/>
      <c r="AG248" s="25"/>
      <c r="AH248" s="25"/>
      <c r="AI248" s="25"/>
      <c r="AJ248" s="25"/>
      <c r="AK248" s="25"/>
      <c r="AL248" s="25"/>
      <c r="AM248" s="25"/>
      <c r="AN248" s="25"/>
      <c r="AO248" s="25"/>
      <c r="AP248" s="25"/>
      <c r="AQ248" s="25"/>
      <c r="AR248" s="25"/>
      <c r="AS248" s="25"/>
      <c r="AT248" s="25"/>
      <c r="AU248" s="25"/>
      <c r="AV248" s="25"/>
      <c r="AW248" s="25"/>
      <c r="AX248" s="25"/>
      <c r="AY248" s="25"/>
      <c r="AZ248" s="25"/>
      <c r="BA248" s="25"/>
      <c r="BB248" s="25"/>
      <c r="BC248" s="25"/>
      <c r="BD248" s="25"/>
      <c r="BE248" s="25"/>
      <c r="BF248" s="25"/>
      <c r="BG248" s="25"/>
      <c r="BH248" s="25"/>
      <c r="BI248" s="25"/>
      <c r="BJ248" s="25"/>
      <c r="BK248" s="25"/>
      <c r="BL248" s="25"/>
      <c r="BM248" s="25"/>
      <c r="BN248" s="25"/>
      <c r="BO248" s="25"/>
      <c r="BP248" s="25"/>
      <c r="BQ248" s="25"/>
      <c r="BR248" s="25"/>
      <c r="BS248" s="25"/>
    </row>
    <row r="249" spans="1:71" s="26" customFormat="1">
      <c r="A249" s="90"/>
      <c r="B249" s="88"/>
      <c r="C249" s="96"/>
      <c r="D249" s="58" t="s">
        <v>9</v>
      </c>
      <c r="E249" s="68">
        <f t="shared" ref="E249:E257" si="51">G249+I249+K249+M249</f>
        <v>422684.9</v>
      </c>
      <c r="F249" s="68">
        <f t="shared" si="49"/>
        <v>328977.09999999998</v>
      </c>
      <c r="G249" s="68">
        <f t="shared" si="50"/>
        <v>384020.8</v>
      </c>
      <c r="H249" s="68">
        <f t="shared" si="50"/>
        <v>290312.99999999994</v>
      </c>
      <c r="I249" s="68">
        <f t="shared" si="50"/>
        <v>0</v>
      </c>
      <c r="J249" s="68">
        <f t="shared" si="50"/>
        <v>0</v>
      </c>
      <c r="K249" s="68">
        <f t="shared" si="50"/>
        <v>38664.100000000006</v>
      </c>
      <c r="L249" s="68">
        <f t="shared" si="50"/>
        <v>38664.100000000006</v>
      </c>
      <c r="M249" s="68">
        <f t="shared" si="50"/>
        <v>0</v>
      </c>
      <c r="N249" s="68">
        <f t="shared" si="50"/>
        <v>0</v>
      </c>
      <c r="O249" s="93"/>
      <c r="P249" s="25"/>
      <c r="Q249" s="25"/>
      <c r="R249" s="25"/>
      <c r="S249" s="25"/>
      <c r="T249" s="25"/>
      <c r="U249" s="25"/>
      <c r="V249" s="25"/>
      <c r="W249" s="25"/>
      <c r="X249" s="25"/>
      <c r="Y249" s="25"/>
      <c r="Z249" s="25"/>
      <c r="AA249" s="25"/>
      <c r="AB249" s="25"/>
      <c r="AC249" s="25"/>
      <c r="AD249" s="25"/>
      <c r="AE249" s="25"/>
      <c r="AF249" s="25"/>
      <c r="AG249" s="25"/>
      <c r="AH249" s="25"/>
      <c r="AI249" s="25"/>
      <c r="AJ249" s="25"/>
      <c r="AK249" s="25"/>
      <c r="AL249" s="25"/>
      <c r="AM249" s="25"/>
      <c r="AN249" s="25"/>
      <c r="AO249" s="25"/>
      <c r="AP249" s="25"/>
      <c r="AQ249" s="25"/>
      <c r="AR249" s="25"/>
      <c r="AS249" s="25"/>
      <c r="AT249" s="25"/>
      <c r="AU249" s="25"/>
      <c r="AV249" s="25"/>
      <c r="AW249" s="25"/>
      <c r="AX249" s="25"/>
      <c r="AY249" s="25"/>
      <c r="AZ249" s="25"/>
      <c r="BA249" s="25"/>
      <c r="BB249" s="25"/>
      <c r="BC249" s="25"/>
      <c r="BD249" s="25"/>
      <c r="BE249" s="25"/>
      <c r="BF249" s="25"/>
      <c r="BG249" s="25"/>
      <c r="BH249" s="25"/>
      <c r="BI249" s="25"/>
      <c r="BJ249" s="25"/>
      <c r="BK249" s="25"/>
      <c r="BL249" s="25"/>
      <c r="BM249" s="25"/>
      <c r="BN249" s="25"/>
      <c r="BO249" s="25"/>
      <c r="BP249" s="25"/>
      <c r="BQ249" s="25"/>
      <c r="BR249" s="25"/>
      <c r="BS249" s="25"/>
    </row>
    <row r="250" spans="1:71" s="26" customFormat="1">
      <c r="A250" s="90"/>
      <c r="B250" s="88"/>
      <c r="C250" s="96"/>
      <c r="D250" s="58" t="s">
        <v>10</v>
      </c>
      <c r="E250" s="68">
        <f t="shared" si="51"/>
        <v>572132.29999999993</v>
      </c>
      <c r="F250" s="68">
        <f>H250+J250+L250+N250</f>
        <v>433891.2</v>
      </c>
      <c r="G250" s="68">
        <f t="shared" si="50"/>
        <v>414095.79999999993</v>
      </c>
      <c r="H250" s="68">
        <f t="shared" si="50"/>
        <v>341994.3</v>
      </c>
      <c r="I250" s="68">
        <f t="shared" si="50"/>
        <v>0</v>
      </c>
      <c r="J250" s="68">
        <f t="shared" si="50"/>
        <v>0</v>
      </c>
      <c r="K250" s="68">
        <f t="shared" si="50"/>
        <v>98307</v>
      </c>
      <c r="L250" s="68">
        <f t="shared" si="50"/>
        <v>32167.4</v>
      </c>
      <c r="M250" s="68">
        <f t="shared" si="50"/>
        <v>59729.5</v>
      </c>
      <c r="N250" s="68">
        <f t="shared" si="50"/>
        <v>59729.5</v>
      </c>
      <c r="O250" s="93"/>
      <c r="P250" s="25"/>
      <c r="Q250" s="25"/>
      <c r="R250" s="25"/>
      <c r="S250" s="25"/>
      <c r="T250" s="25"/>
      <c r="U250" s="25"/>
      <c r="V250" s="25"/>
      <c r="W250" s="25"/>
      <c r="X250" s="25"/>
      <c r="Y250" s="25"/>
      <c r="Z250" s="25"/>
      <c r="AA250" s="25"/>
      <c r="AB250" s="25"/>
      <c r="AC250" s="25"/>
      <c r="AD250" s="25"/>
      <c r="AE250" s="25"/>
      <c r="AF250" s="25"/>
      <c r="AG250" s="25"/>
      <c r="AH250" s="25"/>
      <c r="AI250" s="25"/>
      <c r="AJ250" s="25"/>
      <c r="AK250" s="25"/>
      <c r="AL250" s="25"/>
      <c r="AM250" s="25"/>
      <c r="AN250" s="25"/>
      <c r="AO250" s="25"/>
      <c r="AP250" s="25"/>
      <c r="AQ250" s="25"/>
      <c r="AR250" s="25"/>
      <c r="AS250" s="25"/>
      <c r="AT250" s="25"/>
      <c r="AU250" s="25"/>
      <c r="AV250" s="25"/>
      <c r="AW250" s="25"/>
      <c r="AX250" s="25"/>
      <c r="AY250" s="25"/>
      <c r="AZ250" s="25"/>
      <c r="BA250" s="25"/>
      <c r="BB250" s="25"/>
      <c r="BC250" s="25"/>
      <c r="BD250" s="25"/>
      <c r="BE250" s="25"/>
      <c r="BF250" s="25"/>
      <c r="BG250" s="25"/>
      <c r="BH250" s="25"/>
      <c r="BI250" s="25"/>
      <c r="BJ250" s="25"/>
      <c r="BK250" s="25"/>
      <c r="BL250" s="25"/>
      <c r="BM250" s="25"/>
      <c r="BN250" s="25"/>
      <c r="BO250" s="25"/>
      <c r="BP250" s="25"/>
      <c r="BQ250" s="25"/>
      <c r="BR250" s="25"/>
      <c r="BS250" s="25"/>
    </row>
    <row r="251" spans="1:71" s="26" customFormat="1">
      <c r="A251" s="90"/>
      <c r="B251" s="88"/>
      <c r="C251" s="96"/>
      <c r="D251" s="58" t="s">
        <v>11</v>
      </c>
      <c r="E251" s="68">
        <f>G251+I251+K251+M251</f>
        <v>1092346.9099999999</v>
      </c>
      <c r="F251" s="68">
        <f t="shared" si="49"/>
        <v>181823.5</v>
      </c>
      <c r="G251" s="68">
        <f t="shared" si="50"/>
        <v>643653.91</v>
      </c>
      <c r="H251" s="68">
        <f t="shared" si="50"/>
        <v>149138.6</v>
      </c>
      <c r="I251" s="68">
        <f t="shared" si="50"/>
        <v>0</v>
      </c>
      <c r="J251" s="68">
        <f t="shared" si="50"/>
        <v>0</v>
      </c>
      <c r="K251" s="68">
        <f t="shared" si="50"/>
        <v>388624.1</v>
      </c>
      <c r="L251" s="68">
        <f t="shared" si="50"/>
        <v>0</v>
      </c>
      <c r="M251" s="68">
        <f t="shared" si="50"/>
        <v>60068.9</v>
      </c>
      <c r="N251" s="68">
        <f t="shared" si="50"/>
        <v>32684.9</v>
      </c>
      <c r="O251" s="93"/>
      <c r="P251" s="25"/>
      <c r="Q251" s="25"/>
      <c r="R251" s="25"/>
      <c r="S251" s="25"/>
      <c r="T251" s="25"/>
      <c r="U251" s="25"/>
      <c r="V251" s="25"/>
      <c r="W251" s="25"/>
      <c r="X251" s="25"/>
      <c r="Y251" s="25"/>
      <c r="Z251" s="25"/>
      <c r="AA251" s="25"/>
      <c r="AB251" s="25"/>
      <c r="AC251" s="25"/>
      <c r="AD251" s="25"/>
      <c r="AE251" s="25"/>
      <c r="AF251" s="25"/>
      <c r="AG251" s="25"/>
      <c r="AH251" s="25"/>
      <c r="AI251" s="25"/>
      <c r="AJ251" s="25"/>
      <c r="AK251" s="25"/>
      <c r="AL251" s="25"/>
      <c r="AM251" s="25"/>
      <c r="AN251" s="25"/>
      <c r="AO251" s="25"/>
      <c r="AP251" s="25"/>
      <c r="AQ251" s="25"/>
      <c r="AR251" s="25"/>
      <c r="AS251" s="25"/>
      <c r="AT251" s="25"/>
      <c r="AU251" s="25"/>
      <c r="AV251" s="25"/>
      <c r="AW251" s="25"/>
      <c r="AX251" s="25"/>
      <c r="AY251" s="25"/>
      <c r="AZ251" s="25"/>
      <c r="BA251" s="25"/>
      <c r="BB251" s="25"/>
      <c r="BC251" s="25"/>
      <c r="BD251" s="25"/>
      <c r="BE251" s="25"/>
      <c r="BF251" s="25"/>
      <c r="BG251" s="25"/>
      <c r="BH251" s="25"/>
      <c r="BI251" s="25"/>
      <c r="BJ251" s="25"/>
      <c r="BK251" s="25"/>
      <c r="BL251" s="25"/>
      <c r="BM251" s="25"/>
      <c r="BN251" s="25"/>
      <c r="BO251" s="25"/>
      <c r="BP251" s="25"/>
      <c r="BQ251" s="25"/>
      <c r="BR251" s="25"/>
      <c r="BS251" s="25"/>
    </row>
    <row r="252" spans="1:71" s="26" customFormat="1">
      <c r="A252" s="90"/>
      <c r="B252" s="88"/>
      <c r="C252" s="96"/>
      <c r="D252" s="58" t="s">
        <v>69</v>
      </c>
      <c r="E252" s="68">
        <f t="shared" si="51"/>
        <v>1763212.1423682433</v>
      </c>
      <c r="F252" s="68">
        <f>H252+J252+L252+N252</f>
        <v>109874.1</v>
      </c>
      <c r="G252" s="68">
        <f t="shared" si="50"/>
        <v>1346360.3423682433</v>
      </c>
      <c r="H252" s="68">
        <f t="shared" si="50"/>
        <v>109874.1</v>
      </c>
      <c r="I252" s="68">
        <f t="shared" si="50"/>
        <v>0</v>
      </c>
      <c r="J252" s="68">
        <f t="shared" si="50"/>
        <v>0</v>
      </c>
      <c r="K252" s="68">
        <f t="shared" si="50"/>
        <v>259587.80000000002</v>
      </c>
      <c r="L252" s="68">
        <f t="shared" si="50"/>
        <v>0</v>
      </c>
      <c r="M252" s="68">
        <f t="shared" si="50"/>
        <v>157264</v>
      </c>
      <c r="N252" s="68">
        <f t="shared" si="50"/>
        <v>0</v>
      </c>
      <c r="O252" s="93"/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25"/>
      <c r="AA252" s="25"/>
      <c r="AB252" s="25"/>
      <c r="AC252" s="25"/>
      <c r="AD252" s="25"/>
      <c r="AE252" s="25"/>
      <c r="AF252" s="25"/>
      <c r="AG252" s="25"/>
      <c r="AH252" s="25"/>
      <c r="AI252" s="25"/>
      <c r="AJ252" s="25"/>
      <c r="AK252" s="25"/>
      <c r="AL252" s="25"/>
      <c r="AM252" s="25"/>
      <c r="AN252" s="25"/>
      <c r="AO252" s="25"/>
      <c r="AP252" s="25"/>
      <c r="AQ252" s="25"/>
      <c r="AR252" s="25"/>
      <c r="AS252" s="25"/>
      <c r="AT252" s="25"/>
      <c r="AU252" s="25"/>
      <c r="AV252" s="25"/>
      <c r="AW252" s="25"/>
      <c r="AX252" s="25"/>
      <c r="AY252" s="25"/>
      <c r="AZ252" s="25"/>
      <c r="BA252" s="25"/>
      <c r="BB252" s="25"/>
      <c r="BC252" s="25"/>
      <c r="BD252" s="25"/>
      <c r="BE252" s="25"/>
      <c r="BF252" s="25"/>
      <c r="BG252" s="25"/>
      <c r="BH252" s="25"/>
      <c r="BI252" s="25"/>
      <c r="BJ252" s="25"/>
      <c r="BK252" s="25"/>
      <c r="BL252" s="25"/>
      <c r="BM252" s="25"/>
      <c r="BN252" s="25"/>
      <c r="BO252" s="25"/>
      <c r="BP252" s="25"/>
      <c r="BQ252" s="25"/>
      <c r="BR252" s="25"/>
      <c r="BS252" s="25"/>
    </row>
    <row r="253" spans="1:71" s="26" customFormat="1">
      <c r="A253" s="90"/>
      <c r="B253" s="88"/>
      <c r="C253" s="96"/>
      <c r="D253" s="58" t="s">
        <v>70</v>
      </c>
      <c r="E253" s="68">
        <f t="shared" si="51"/>
        <v>498111.1</v>
      </c>
      <c r="F253" s="68">
        <f t="shared" si="49"/>
        <v>0</v>
      </c>
      <c r="G253" s="68">
        <f t="shared" si="50"/>
        <v>275261.09999999998</v>
      </c>
      <c r="H253" s="68">
        <f t="shared" si="50"/>
        <v>0</v>
      </c>
      <c r="I253" s="68">
        <f t="shared" si="50"/>
        <v>0</v>
      </c>
      <c r="J253" s="68">
        <f t="shared" si="50"/>
        <v>0</v>
      </c>
      <c r="K253" s="68">
        <f t="shared" si="50"/>
        <v>61358</v>
      </c>
      <c r="L253" s="68">
        <f t="shared" si="50"/>
        <v>0</v>
      </c>
      <c r="M253" s="68">
        <f t="shared" si="50"/>
        <v>161492</v>
      </c>
      <c r="N253" s="68">
        <f t="shared" si="50"/>
        <v>0</v>
      </c>
      <c r="O253" s="93"/>
      <c r="P253" s="25"/>
      <c r="Q253" s="25"/>
      <c r="R253" s="25"/>
      <c r="S253" s="25"/>
      <c r="T253" s="25"/>
      <c r="U253" s="25"/>
      <c r="V253" s="25"/>
      <c r="W253" s="25"/>
      <c r="X253" s="25"/>
      <c r="Y253" s="25"/>
      <c r="Z253" s="25"/>
      <c r="AA253" s="25"/>
      <c r="AB253" s="25"/>
      <c r="AC253" s="25"/>
      <c r="AD253" s="25"/>
      <c r="AE253" s="25"/>
      <c r="AF253" s="25"/>
      <c r="AG253" s="25"/>
      <c r="AH253" s="25"/>
      <c r="AI253" s="25"/>
      <c r="AJ253" s="25"/>
      <c r="AK253" s="25"/>
      <c r="AL253" s="25"/>
      <c r="AM253" s="25"/>
      <c r="AN253" s="25"/>
      <c r="AO253" s="25"/>
      <c r="AP253" s="25"/>
      <c r="AQ253" s="25"/>
      <c r="AR253" s="25"/>
      <c r="AS253" s="25"/>
      <c r="AT253" s="25"/>
      <c r="AU253" s="25"/>
      <c r="AV253" s="25"/>
      <c r="AW253" s="25"/>
      <c r="AX253" s="25"/>
      <c r="AY253" s="25"/>
      <c r="AZ253" s="25"/>
      <c r="BA253" s="25"/>
      <c r="BB253" s="25"/>
      <c r="BC253" s="25"/>
      <c r="BD253" s="25"/>
      <c r="BE253" s="25"/>
      <c r="BF253" s="25"/>
      <c r="BG253" s="25"/>
      <c r="BH253" s="25"/>
      <c r="BI253" s="25"/>
      <c r="BJ253" s="25"/>
      <c r="BK253" s="25"/>
      <c r="BL253" s="25"/>
      <c r="BM253" s="25"/>
      <c r="BN253" s="25"/>
      <c r="BO253" s="25"/>
      <c r="BP253" s="25"/>
      <c r="BQ253" s="25"/>
      <c r="BR253" s="25"/>
      <c r="BS253" s="25"/>
    </row>
    <row r="254" spans="1:71" s="26" customFormat="1">
      <c r="A254" s="90"/>
      <c r="B254" s="88"/>
      <c r="C254" s="96"/>
      <c r="D254" s="58" t="s">
        <v>71</v>
      </c>
      <c r="E254" s="68">
        <f t="shared" si="51"/>
        <v>1561026.85</v>
      </c>
      <c r="F254" s="68">
        <f t="shared" si="49"/>
        <v>0</v>
      </c>
      <c r="G254" s="68">
        <f t="shared" si="50"/>
        <v>1242131.05</v>
      </c>
      <c r="H254" s="68">
        <f t="shared" si="50"/>
        <v>0</v>
      </c>
      <c r="I254" s="68">
        <f t="shared" si="50"/>
        <v>87600</v>
      </c>
      <c r="J254" s="68">
        <f t="shared" si="50"/>
        <v>0</v>
      </c>
      <c r="K254" s="68">
        <f t="shared" si="50"/>
        <v>29170.799999999999</v>
      </c>
      <c r="L254" s="68">
        <f t="shared" si="50"/>
        <v>0</v>
      </c>
      <c r="M254" s="68">
        <f t="shared" si="50"/>
        <v>202125</v>
      </c>
      <c r="N254" s="68">
        <f t="shared" si="50"/>
        <v>0</v>
      </c>
      <c r="O254" s="93"/>
      <c r="P254" s="25"/>
      <c r="Q254" s="25"/>
      <c r="R254" s="25"/>
      <c r="S254" s="25"/>
      <c r="T254" s="25"/>
      <c r="U254" s="25"/>
      <c r="V254" s="25"/>
      <c r="W254" s="25"/>
      <c r="X254" s="25"/>
      <c r="Y254" s="25"/>
      <c r="Z254" s="25"/>
      <c r="AA254" s="25"/>
      <c r="AB254" s="25"/>
      <c r="AC254" s="25"/>
      <c r="AD254" s="25"/>
      <c r="AE254" s="25"/>
      <c r="AF254" s="25"/>
      <c r="AG254" s="25"/>
      <c r="AH254" s="25"/>
      <c r="AI254" s="25"/>
      <c r="AJ254" s="25"/>
      <c r="AK254" s="25"/>
      <c r="AL254" s="25"/>
      <c r="AM254" s="25"/>
      <c r="AN254" s="25"/>
      <c r="AO254" s="25"/>
      <c r="AP254" s="25"/>
      <c r="AQ254" s="25"/>
      <c r="AR254" s="25"/>
      <c r="AS254" s="25"/>
      <c r="AT254" s="25"/>
      <c r="AU254" s="25"/>
      <c r="AV254" s="25"/>
      <c r="AW254" s="25"/>
      <c r="AX254" s="25"/>
      <c r="AY254" s="25"/>
      <c r="AZ254" s="25"/>
      <c r="BA254" s="25"/>
      <c r="BB254" s="25"/>
      <c r="BC254" s="25"/>
      <c r="BD254" s="25"/>
      <c r="BE254" s="25"/>
      <c r="BF254" s="25"/>
      <c r="BG254" s="25"/>
      <c r="BH254" s="25"/>
      <c r="BI254" s="25"/>
      <c r="BJ254" s="25"/>
      <c r="BK254" s="25"/>
      <c r="BL254" s="25"/>
      <c r="BM254" s="25"/>
      <c r="BN254" s="25"/>
      <c r="BO254" s="25"/>
      <c r="BP254" s="25"/>
      <c r="BQ254" s="25"/>
      <c r="BR254" s="25"/>
      <c r="BS254" s="25"/>
    </row>
    <row r="255" spans="1:71" s="26" customFormat="1">
      <c r="A255" s="90"/>
      <c r="B255" s="88"/>
      <c r="C255" s="96"/>
      <c r="D255" s="58" t="s">
        <v>72</v>
      </c>
      <c r="E255" s="68">
        <f t="shared" si="51"/>
        <v>522312.10000000003</v>
      </c>
      <c r="F255" s="68">
        <f t="shared" si="49"/>
        <v>0</v>
      </c>
      <c r="G255" s="68">
        <f t="shared" si="50"/>
        <v>168613.40000000002</v>
      </c>
      <c r="H255" s="68">
        <f t="shared" si="50"/>
        <v>0</v>
      </c>
      <c r="I255" s="68">
        <f t="shared" si="50"/>
        <v>87600</v>
      </c>
      <c r="J255" s="68">
        <f t="shared" si="50"/>
        <v>0</v>
      </c>
      <c r="K255" s="68">
        <f t="shared" si="50"/>
        <v>30263.7</v>
      </c>
      <c r="L255" s="68">
        <f t="shared" si="50"/>
        <v>0</v>
      </c>
      <c r="M255" s="68">
        <f t="shared" si="50"/>
        <v>235835</v>
      </c>
      <c r="N255" s="68">
        <f t="shared" si="50"/>
        <v>0</v>
      </c>
      <c r="O255" s="93"/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25"/>
      <c r="AA255" s="25"/>
      <c r="AB255" s="25"/>
      <c r="AC255" s="25"/>
      <c r="AD255" s="25"/>
      <c r="AE255" s="25"/>
      <c r="AF255" s="25"/>
      <c r="AG255" s="25"/>
      <c r="AH255" s="25"/>
      <c r="AI255" s="25"/>
      <c r="AJ255" s="25"/>
      <c r="AK255" s="25"/>
      <c r="AL255" s="25"/>
      <c r="AM255" s="25"/>
      <c r="AN255" s="25"/>
      <c r="AO255" s="25"/>
      <c r="AP255" s="25"/>
      <c r="AQ255" s="25"/>
      <c r="AR255" s="25"/>
      <c r="AS255" s="25"/>
      <c r="AT255" s="25"/>
      <c r="AU255" s="25"/>
      <c r="AV255" s="25"/>
      <c r="AW255" s="25"/>
      <c r="AX255" s="25"/>
      <c r="AY255" s="25"/>
      <c r="AZ255" s="25"/>
      <c r="BA255" s="25"/>
      <c r="BB255" s="25"/>
      <c r="BC255" s="25"/>
      <c r="BD255" s="25"/>
      <c r="BE255" s="25"/>
      <c r="BF255" s="25"/>
      <c r="BG255" s="25"/>
      <c r="BH255" s="25"/>
      <c r="BI255" s="25"/>
      <c r="BJ255" s="25"/>
      <c r="BK255" s="25"/>
      <c r="BL255" s="25"/>
      <c r="BM255" s="25"/>
      <c r="BN255" s="25"/>
      <c r="BO255" s="25"/>
      <c r="BP255" s="25"/>
      <c r="BQ255" s="25"/>
      <c r="BR255" s="25"/>
      <c r="BS255" s="25"/>
    </row>
    <row r="256" spans="1:71" s="26" customFormat="1">
      <c r="A256" s="90"/>
      <c r="B256" s="88"/>
      <c r="C256" s="96"/>
      <c r="D256" s="58" t="s">
        <v>73</v>
      </c>
      <c r="E256" s="68">
        <f t="shared" si="51"/>
        <v>409807.1</v>
      </c>
      <c r="F256" s="68">
        <f t="shared" si="49"/>
        <v>0</v>
      </c>
      <c r="G256" s="68">
        <f t="shared" si="50"/>
        <v>234193.1</v>
      </c>
      <c r="H256" s="68">
        <f t="shared" si="50"/>
        <v>0</v>
      </c>
      <c r="I256" s="68">
        <f t="shared" si="50"/>
        <v>0</v>
      </c>
      <c r="J256" s="68">
        <f t="shared" si="50"/>
        <v>0</v>
      </c>
      <c r="K256" s="68">
        <f t="shared" si="50"/>
        <v>0</v>
      </c>
      <c r="L256" s="68">
        <f t="shared" si="50"/>
        <v>0</v>
      </c>
      <c r="M256" s="68">
        <f t="shared" si="50"/>
        <v>175614</v>
      </c>
      <c r="N256" s="68">
        <f t="shared" si="50"/>
        <v>0</v>
      </c>
      <c r="O256" s="93"/>
      <c r="P256" s="25"/>
      <c r="Q256" s="25"/>
      <c r="R256" s="25"/>
      <c r="S256" s="25"/>
      <c r="T256" s="25"/>
      <c r="U256" s="25"/>
      <c r="V256" s="25"/>
      <c r="W256" s="25"/>
      <c r="X256" s="25"/>
      <c r="Y256" s="25"/>
      <c r="Z256" s="25"/>
      <c r="AA256" s="25"/>
      <c r="AB256" s="25"/>
      <c r="AC256" s="25"/>
      <c r="AD256" s="25"/>
      <c r="AE256" s="25"/>
      <c r="AF256" s="25"/>
      <c r="AG256" s="25"/>
      <c r="AH256" s="25"/>
      <c r="AI256" s="25"/>
      <c r="AJ256" s="25"/>
      <c r="AK256" s="25"/>
      <c r="AL256" s="25"/>
      <c r="AM256" s="25"/>
      <c r="AN256" s="25"/>
      <c r="AO256" s="25"/>
      <c r="AP256" s="25"/>
      <c r="AQ256" s="25"/>
      <c r="AR256" s="25"/>
      <c r="AS256" s="25"/>
      <c r="AT256" s="25"/>
      <c r="AU256" s="25"/>
      <c r="AV256" s="25"/>
      <c r="AW256" s="25"/>
      <c r="AX256" s="25"/>
      <c r="AY256" s="25"/>
      <c r="AZ256" s="25"/>
      <c r="BA256" s="25"/>
      <c r="BB256" s="25"/>
      <c r="BC256" s="25"/>
      <c r="BD256" s="25"/>
      <c r="BE256" s="25"/>
      <c r="BF256" s="25"/>
      <c r="BG256" s="25"/>
      <c r="BH256" s="25"/>
      <c r="BI256" s="25"/>
      <c r="BJ256" s="25"/>
      <c r="BK256" s="25"/>
      <c r="BL256" s="25"/>
      <c r="BM256" s="25"/>
      <c r="BN256" s="25"/>
      <c r="BO256" s="25"/>
      <c r="BP256" s="25"/>
      <c r="BQ256" s="25"/>
      <c r="BR256" s="25"/>
      <c r="BS256" s="25"/>
    </row>
    <row r="257" spans="1:71" s="26" customFormat="1">
      <c r="A257" s="91"/>
      <c r="B257" s="88"/>
      <c r="C257" s="97"/>
      <c r="D257" s="58" t="s">
        <v>74</v>
      </c>
      <c r="E257" s="68">
        <f t="shared" si="51"/>
        <v>256582.1</v>
      </c>
      <c r="F257" s="68">
        <f t="shared" si="49"/>
        <v>0</v>
      </c>
      <c r="G257" s="68">
        <f t="shared" si="50"/>
        <v>78976.100000000006</v>
      </c>
      <c r="H257" s="68">
        <f t="shared" si="50"/>
        <v>0</v>
      </c>
      <c r="I257" s="68">
        <f t="shared" si="50"/>
        <v>0</v>
      </c>
      <c r="J257" s="68">
        <f t="shared" si="50"/>
        <v>0</v>
      </c>
      <c r="K257" s="68">
        <f t="shared" si="50"/>
        <v>0</v>
      </c>
      <c r="L257" s="68">
        <f t="shared" si="50"/>
        <v>0</v>
      </c>
      <c r="M257" s="68">
        <f t="shared" si="50"/>
        <v>177606</v>
      </c>
      <c r="N257" s="68">
        <f t="shared" si="50"/>
        <v>0</v>
      </c>
      <c r="O257" s="94"/>
      <c r="P257" s="25"/>
      <c r="Q257" s="25"/>
      <c r="R257" s="25"/>
      <c r="S257" s="25"/>
      <c r="T257" s="25"/>
      <c r="U257" s="25"/>
      <c r="V257" s="25"/>
      <c r="W257" s="25"/>
      <c r="X257" s="25"/>
      <c r="Y257" s="25"/>
      <c r="Z257" s="25"/>
      <c r="AA257" s="25"/>
      <c r="AB257" s="25"/>
      <c r="AC257" s="25"/>
      <c r="AD257" s="25"/>
      <c r="AE257" s="25"/>
      <c r="AF257" s="25"/>
      <c r="AG257" s="25"/>
      <c r="AH257" s="25"/>
      <c r="AI257" s="25"/>
      <c r="AJ257" s="25"/>
      <c r="AK257" s="25"/>
      <c r="AL257" s="25"/>
      <c r="AM257" s="25"/>
      <c r="AN257" s="25"/>
      <c r="AO257" s="25"/>
      <c r="AP257" s="25"/>
      <c r="AQ257" s="25"/>
      <c r="AR257" s="25"/>
      <c r="AS257" s="25"/>
      <c r="AT257" s="25"/>
      <c r="AU257" s="25"/>
      <c r="AV257" s="25"/>
      <c r="AW257" s="25"/>
      <c r="AX257" s="25"/>
      <c r="AY257" s="25"/>
      <c r="AZ257" s="25"/>
      <c r="BA257" s="25"/>
      <c r="BB257" s="25"/>
      <c r="BC257" s="25"/>
      <c r="BD257" s="25"/>
      <c r="BE257" s="25"/>
      <c r="BF257" s="25"/>
      <c r="BG257" s="25"/>
      <c r="BH257" s="25"/>
      <c r="BI257" s="25"/>
      <c r="BJ257" s="25"/>
      <c r="BK257" s="25"/>
      <c r="BL257" s="25"/>
      <c r="BM257" s="25"/>
      <c r="BN257" s="25"/>
      <c r="BO257" s="25"/>
      <c r="BP257" s="25"/>
      <c r="BQ257" s="25"/>
      <c r="BR257" s="25"/>
      <c r="BS257" s="25"/>
    </row>
    <row r="258" spans="1:71">
      <c r="A258" s="116"/>
      <c r="B258" s="117"/>
      <c r="C258" s="118"/>
      <c r="D258" s="117"/>
      <c r="E258" s="117"/>
      <c r="F258" s="117"/>
      <c r="G258" s="117"/>
      <c r="H258" s="117"/>
      <c r="I258" s="117"/>
      <c r="J258" s="117"/>
      <c r="K258" s="117"/>
      <c r="L258" s="117"/>
      <c r="M258" s="117"/>
      <c r="N258" s="117"/>
      <c r="O258" s="119"/>
    </row>
    <row r="259" spans="1:71">
      <c r="G259" s="19"/>
    </row>
    <row r="260" spans="1:71">
      <c r="G260" s="19"/>
    </row>
    <row r="262" spans="1:71">
      <c r="G262" s="19"/>
    </row>
  </sheetData>
  <mergeCells count="88">
    <mergeCell ref="A258:O258"/>
    <mergeCell ref="B132:O132"/>
    <mergeCell ref="B182:O182"/>
    <mergeCell ref="B133:O133"/>
    <mergeCell ref="O234:O245"/>
    <mergeCell ref="B234:B245"/>
    <mergeCell ref="A234:A245"/>
    <mergeCell ref="A222:A233"/>
    <mergeCell ref="B184:B195"/>
    <mergeCell ref="A184:A195"/>
    <mergeCell ref="B183:O183"/>
    <mergeCell ref="B208:O208"/>
    <mergeCell ref="O84:O95"/>
    <mergeCell ref="O96:O107"/>
    <mergeCell ref="O108:O119"/>
    <mergeCell ref="B120:B131"/>
    <mergeCell ref="O184:O195"/>
    <mergeCell ref="K1:O1"/>
    <mergeCell ref="D2:N2"/>
    <mergeCell ref="G5:H5"/>
    <mergeCell ref="A4:A6"/>
    <mergeCell ref="B4:B6"/>
    <mergeCell ref="D4:D6"/>
    <mergeCell ref="E4:F5"/>
    <mergeCell ref="O4:O6"/>
    <mergeCell ref="K5:L5"/>
    <mergeCell ref="G4:N4"/>
    <mergeCell ref="B7:O7"/>
    <mergeCell ref="B8:O8"/>
    <mergeCell ref="B10:B21"/>
    <mergeCell ref="C4:C6"/>
    <mergeCell ref="I5:J5"/>
    <mergeCell ref="M5:N5"/>
    <mergeCell ref="B9:O9"/>
    <mergeCell ref="A10:A21"/>
    <mergeCell ref="B22:B33"/>
    <mergeCell ref="A22:A33"/>
    <mergeCell ref="O10:O21"/>
    <mergeCell ref="O22:O33"/>
    <mergeCell ref="O34:O45"/>
    <mergeCell ref="A34:A45"/>
    <mergeCell ref="B34:B45"/>
    <mergeCell ref="B46:B57"/>
    <mergeCell ref="A46:A57"/>
    <mergeCell ref="O196:O207"/>
    <mergeCell ref="C196:C207"/>
    <mergeCell ref="B196:B207"/>
    <mergeCell ref="A196:A207"/>
    <mergeCell ref="B58:O58"/>
    <mergeCell ref="B59:O59"/>
    <mergeCell ref="A84:A95"/>
    <mergeCell ref="B96:B107"/>
    <mergeCell ref="A96:A107"/>
    <mergeCell ref="B108:B119"/>
    <mergeCell ref="O46:O57"/>
    <mergeCell ref="O60:O71"/>
    <mergeCell ref="B60:B71"/>
    <mergeCell ref="A60:A71"/>
    <mergeCell ref="A108:A119"/>
    <mergeCell ref="B134:B145"/>
    <mergeCell ref="A134:A145"/>
    <mergeCell ref="O134:O145"/>
    <mergeCell ref="O72:O83"/>
    <mergeCell ref="B72:B83"/>
    <mergeCell ref="A72:A83"/>
    <mergeCell ref="A120:A131"/>
    <mergeCell ref="O120:O131"/>
    <mergeCell ref="B84:B95"/>
    <mergeCell ref="O146:O157"/>
    <mergeCell ref="B146:B157"/>
    <mergeCell ref="A146:A157"/>
    <mergeCell ref="B246:B257"/>
    <mergeCell ref="A246:A257"/>
    <mergeCell ref="O246:O257"/>
    <mergeCell ref="C246:C257"/>
    <mergeCell ref="O158:O169"/>
    <mergeCell ref="B158:B169"/>
    <mergeCell ref="A158:A169"/>
    <mergeCell ref="B170:B181"/>
    <mergeCell ref="A170:A181"/>
    <mergeCell ref="O170:O181"/>
    <mergeCell ref="C234:C239"/>
    <mergeCell ref="B210:B221"/>
    <mergeCell ref="A210:A221"/>
    <mergeCell ref="O210:O221"/>
    <mergeCell ref="O222:O233"/>
    <mergeCell ref="B222:B233"/>
    <mergeCell ref="B209:O209"/>
  </mergeCells>
  <phoneticPr fontId="10" type="noConversion"/>
  <pageMargins left="0.31496062992125984" right="0.39370078740157483" top="0.35433070866141736" bottom="0.31496062992125984" header="0.31496062992125984" footer="0.31496062992125984"/>
  <pageSetup paperSize="9" scale="72" fitToHeight="0" orientation="landscape" r:id="rId1"/>
  <rowBreaks count="1" manualBreakCount="1">
    <brk id="176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IV перечень мероприятий</vt:lpstr>
      <vt:lpstr>'IV перечень мероприятий'!Заголовки_для_печати</vt:lpstr>
      <vt:lpstr>'IV перечень мероприятий'!Область_печати</vt:lpstr>
    </vt:vector>
  </TitlesOfParts>
  <Company>ДКС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Виктор И. Лысенко</dc:creator>
  <cp:lastModifiedBy>vitkovskaya</cp:lastModifiedBy>
  <cp:lastPrinted>2018-05-03T07:58:39Z</cp:lastPrinted>
  <dcterms:created xsi:type="dcterms:W3CDTF">2014-08-20T07:30:27Z</dcterms:created>
  <dcterms:modified xsi:type="dcterms:W3CDTF">2018-05-03T07:58:48Z</dcterms:modified>
</cp:coreProperties>
</file>