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definedNames>
    <definedName name="_xlnm.Print_Titles" localSheetId="0">'Лист1'!$17:$19</definedName>
  </definedNames>
  <calcPr fullCalcOnLoad="1"/>
</workbook>
</file>

<file path=xl/comments1.xml><?xml version="1.0" encoding="utf-8"?>
<comments xmlns="http://schemas.openxmlformats.org/spreadsheetml/2006/main">
  <authors>
    <author>Шаталина Татьяна Евгеньевна</author>
    <author>Shatalina</author>
  </authors>
  <commentList>
    <comment ref="G116" authorId="0">
      <text>
        <r>
          <rPr>
            <b/>
            <sz val="8"/>
            <rFont val="Tahoma"/>
            <family val="2"/>
          </rPr>
          <t>1283 сначало письмо было на эту сумму, потом изменили цену на 746,61</t>
        </r>
      </text>
    </comment>
    <comment ref="C53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61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69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
</t>
        </r>
      </text>
    </comment>
    <comment ref="C73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83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смр,
</t>
        </r>
      </text>
    </comment>
    <comment ref="C86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93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101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
</t>
        </r>
      </text>
    </comment>
    <comment ref="C110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114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121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128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135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142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149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156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165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
</t>
        </r>
      </text>
    </comment>
    <comment ref="C168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
</t>
        </r>
      </text>
    </comment>
  </commentList>
</comments>
</file>

<file path=xl/sharedStrings.xml><?xml version="1.0" encoding="utf-8"?>
<sst xmlns="http://schemas.openxmlformats.org/spreadsheetml/2006/main" count="293" uniqueCount="74">
  <si>
    <t>на 2015-2020 годы</t>
  </si>
  <si>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</si>
  <si>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</si>
  <si>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</si>
  <si>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</si>
  <si>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</si>
  <si>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</si>
  <si>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</si>
  <si>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</si>
  <si>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</si>
  <si>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</si>
  <si>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</si>
  <si>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</si>
  <si>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</si>
  <si>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</si>
  <si>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</si>
  <si>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</si>
  <si>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</si>
  <si>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Объем финансирования (тыс. руб.)</t>
  </si>
  <si>
    <t>Обеспечение безопасных и комфортных условий в муниципальных учреждениях культуры.</t>
  </si>
  <si>
    <t>Повышение уровня обеспеченности населения учреждениями культуры.</t>
  </si>
  <si>
    <r>
      <t xml:space="preserve"> </t>
    </r>
    <r>
      <rPr>
        <sz val="10"/>
        <color indexed="8"/>
        <rFont val="Times New Roman"/>
        <family val="1"/>
      </rPr>
      <t xml:space="preserve">муниципальной программы </t>
    </r>
  </si>
  <si>
    <r>
      <t>«</t>
    </r>
    <r>
      <rPr>
        <sz val="10"/>
        <color indexed="8"/>
        <rFont val="Times New Roman"/>
        <family val="1"/>
      </rPr>
      <t>СТРОИТЕЛЬСТВО, РЕКОНСТРУКЦИЯ, КАПИТАЛЬНЫЙ РЕМОНТ ОБЪЕКТОВ КУЛЬТУРЫ</t>
    </r>
    <r>
      <rPr>
        <sz val="10"/>
        <color indexed="8"/>
        <rFont val="Times New Roman"/>
        <family val="1"/>
      </rPr>
      <t>»</t>
    </r>
  </si>
  <si>
    <r>
      <t>Цель: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</si>
  <si>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ПЕРЕЧЕНЬ МЕРОПРИЯТИЙ И РЕСУРСНОЕ ОБЕСПЕЧЕНИЕ ПОДПРОГРАММЫ 4</t>
  </si>
  <si>
    <t>Итого по Подпрограмме  4</t>
  </si>
  <si>
    <t xml:space="preserve">Приложение 2 к подпрограмме 4 
«Строительство, реконструкция, капитальный ремонт объектов культуры»
</t>
  </si>
  <si>
    <t xml:space="preserve"> Задача 1.1.</t>
  </si>
  <si>
    <t>к постановлению администрации</t>
  </si>
  <si>
    <t>Код бюджетной классификации (КЦСР, КВР)</t>
  </si>
  <si>
    <t>КЦСР 0340100000,  КВР  000</t>
  </si>
  <si>
    <t>КЦСР 0340120320, КВР  243</t>
  </si>
  <si>
    <t>1.1.1. Капитальный ремонт учреждений  культуры:</t>
  </si>
  <si>
    <t>МАУ Дом культуры  «Маяк»</t>
  </si>
  <si>
    <t>МАУ МИБС МБ «Южная»</t>
  </si>
  <si>
    <t>МАУ МИБС МБ «Кольцевая»</t>
  </si>
  <si>
    <t>МАУ МИБС МБ «Дом семьи»</t>
  </si>
  <si>
    <t xml:space="preserve">МАУ МИБС МБ «Лада» </t>
  </si>
  <si>
    <t>МАУ "ДК "Томский перекресток"</t>
  </si>
  <si>
    <t xml:space="preserve"> МАУ "ДК "Светлый"</t>
  </si>
  <si>
    <t>МАУ МИБС МБ «Сибирская»</t>
  </si>
  <si>
    <t xml:space="preserve">Здание, расположенное по адресу: г. Томск, ул. Гагарина, 38 </t>
  </si>
  <si>
    <t>1.1.2. Выполнение предписаний органов Роспотребнадзора, Госпожнадзора, Ростехнадзора, Комитета по контролю, надзору и лицензированию в сфере образования Томской области</t>
  </si>
  <si>
    <t xml:space="preserve"> Строительство МКОЦ «Степановский»</t>
  </si>
  <si>
    <t>Строительство МКОЦ «Зелёные горки»</t>
  </si>
  <si>
    <t>Строительство городского Дома культуры</t>
  </si>
  <si>
    <t xml:space="preserve"> МБОУДО "Детская школа искусств № 1 имени А.Г. Рубинштейна" </t>
  </si>
  <si>
    <t>МБОУДО Детская музыкальная школа № 2, МАОУДО Детская художественная школа  №1</t>
  </si>
  <si>
    <t>Укрупненное (основное) мероприятие "Обеспечение безопасных и комфортных условий в муниципальных учреждениях культуры"(решается в рамках задачи 1.1)</t>
  </si>
  <si>
    <t>Задача  1.2.</t>
  </si>
  <si>
    <t>Укрупненное (основное) мероприятие "Повышение уровня обеспеченности населения учреждениями культуры."(решается в рамках задачи 1.2)</t>
  </si>
  <si>
    <t>1.2.1.Строительство  объектов культуры:</t>
  </si>
  <si>
    <t>Капитальный  ремонт фасада МБОУДО "Детская школа искусств № 1 имени А.Г. Рубинштейна" (г. Томск, пр.Ленина, 76)</t>
  </si>
  <si>
    <t>Капитальный  ремонт фасада МАУ Дом культуры  «Маяк», расположенного по адресу: г. Томск, Иркутский тракт, 86/1</t>
  </si>
  <si>
    <t xml:space="preserve">Капитальный  ремонт крыши МБОУДО "Детская школа искусств № 1 имени А.Г. Рубинштейна" </t>
  </si>
  <si>
    <t>Капитальный ремонт фасада МБОУДО Детская музыкальная школа № 2, МАОУДО Детская художественная школа  №1 (г. Томск, пр.Ленина, 42)</t>
  </si>
  <si>
    <t xml:space="preserve">МАУ Зрелищный центр «Аэлита» 
(г.Томск, ул. Ленина, 78, 78/1)
</t>
  </si>
  <si>
    <t xml:space="preserve"> МАУ Зрелищный центр «Аэлита» (с. Тимирязевское, ул. Комсомольская,1)</t>
  </si>
  <si>
    <t>«Развитие культуры и туризма»  муниципального образования «Город Томск»</t>
  </si>
  <si>
    <t>план</t>
  </si>
  <si>
    <t>С 01.01.2018 года мероприятие не реализуется</t>
  </si>
  <si>
    <t>КЦСР 0342032,
 КВР  243</t>
  </si>
  <si>
    <t>КЦСР 0340120320,
 КВР  243</t>
  </si>
  <si>
    <t>КЦСР 0342032
 КВР  243</t>
  </si>
  <si>
    <t>КЦСР 0340100000
  КВР  000</t>
  </si>
  <si>
    <t>КЦСР 0340100000,
  КВР  000</t>
  </si>
  <si>
    <t>КЦСР 0340120320, 
КВР  243</t>
  </si>
  <si>
    <t>УК</t>
  </si>
  <si>
    <t>ДКС</t>
  </si>
  <si>
    <t>Наименования целей, задач, ведомственных целевых программ, мероприятий муниципальной подпрограммы</t>
  </si>
  <si>
    <t>1.1.3. Обмерно-обследовательские работы по объекту: МАУ ДК "Томский перекресток" по адресу: г. Томск, ул. Баумана,20</t>
  </si>
  <si>
    <t>КЦСР 03 4 01 99990
 КВР  244</t>
  </si>
  <si>
    <t xml:space="preserve">Приложение 6
к постановлению
администрации Города Томска от _________________ № ______
</t>
  </si>
  <si>
    <t>Города Томска от 25.07.2018 № 657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</si>
</sst>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\ _₽_-;\-* #,##0.0\ _₽_-;_-* &quot;-&quot;?\ _₽_-;_-@_-"/>
  </numFmts>
  <fonts count="29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imes New Roman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72" fontId="4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2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0" fillId="24" borderId="0" xfId="0" applyFill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172" fontId="5" fillId="0" borderId="0" xfId="0" applyNumberFormat="1" applyFont="1" applyAlignment="1">
      <alignment/>
    </xf>
    <xf numFmtId="0" fontId="4" fillId="24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73" fontId="5" fillId="0" borderId="0" xfId="0" applyNumberFormat="1" applyFont="1" applyAlignment="1">
      <alignment/>
    </xf>
    <xf numFmtId="0" fontId="2" fillId="24" borderId="12" xfId="0" applyFont="1" applyFill="1" applyBorder="1" applyAlignment="1">
      <alignment horizontal="center" vertical="center" textRotation="90" wrapText="1"/>
    </xf>
    <xf numFmtId="0" fontId="4" fillId="24" borderId="13" xfId="0" applyFont="1" applyFill="1" applyBorder="1" applyAlignment="1">
      <alignment vertical="center" wrapText="1"/>
    </xf>
    <xf numFmtId="0" fontId="4" fillId="24" borderId="12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vertical="center" wrapText="1"/>
    </xf>
    <xf numFmtId="0" fontId="2" fillId="24" borderId="13" xfId="0" applyFont="1" applyFill="1" applyBorder="1" applyAlignment="1">
      <alignment vertical="center" wrapText="1"/>
    </xf>
    <xf numFmtId="0" fontId="2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vertical="center" textRotation="90" wrapText="1"/>
    </xf>
    <xf numFmtId="0" fontId="2" fillId="24" borderId="14" xfId="0" applyFont="1" applyFill="1" applyBorder="1" applyAlignment="1">
      <alignment vertical="center" textRotation="90" wrapText="1"/>
    </xf>
    <xf numFmtId="0" fontId="2" fillId="24" borderId="10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textRotation="90" wrapText="1"/>
    </xf>
    <xf numFmtId="0" fontId="2" fillId="24" borderId="12" xfId="0" applyFont="1" applyFill="1" applyBorder="1" applyAlignment="1">
      <alignment horizontal="center" vertical="center" textRotation="90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172" fontId="4" fillId="24" borderId="15" xfId="0" applyNumberFormat="1" applyFont="1" applyFill="1" applyBorder="1" applyAlignment="1">
      <alignment horizontal="center" vertical="center" wrapText="1"/>
    </xf>
    <xf numFmtId="172" fontId="4" fillId="24" borderId="16" xfId="0" applyNumberFormat="1" applyFont="1" applyFill="1" applyBorder="1" applyAlignment="1">
      <alignment horizontal="center" vertical="center" wrapText="1"/>
    </xf>
    <xf numFmtId="172" fontId="4" fillId="24" borderId="17" xfId="0" applyNumberFormat="1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 wrapText="1"/>
    </xf>
    <xf numFmtId="0" fontId="3" fillId="24" borderId="17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0" fillId="24" borderId="0" xfId="0" applyFont="1" applyFill="1" applyAlignment="1">
      <alignment horizontal="right" wrapText="1"/>
    </xf>
    <xf numFmtId="0" fontId="0" fillId="24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21"/>
  <sheetViews>
    <sheetView tabSelected="1" zoomScalePageLayoutView="0" workbookViewId="0" topLeftCell="A1">
      <selection activeCell="Q7" sqref="Q7"/>
    </sheetView>
  </sheetViews>
  <sheetFormatPr defaultColWidth="9.00390625" defaultRowHeight="15.75"/>
  <cols>
    <col min="1" max="1" width="3.875" style="0" customWidth="1"/>
    <col min="2" max="2" width="26.375" style="10" customWidth="1"/>
    <col min="3" max="3" width="18.00390625" style="10" customWidth="1"/>
    <col min="4" max="4" width="9.00390625" style="9" customWidth="1"/>
    <col min="5" max="5" width="11.50390625" style="12" customWidth="1"/>
    <col min="6" max="6" width="10.625" style="12" customWidth="1"/>
    <col min="7" max="7" width="13.125" style="9" customWidth="1"/>
    <col min="8" max="8" width="9.875" style="9" customWidth="1"/>
    <col min="9" max="14" width="6.125" style="9" customWidth="1"/>
    <col min="15" max="15" width="9.375" style="14" customWidth="1"/>
    <col min="16" max="16" width="3.75390625" style="0" hidden="1" customWidth="1"/>
    <col min="17" max="17" width="13.375" style="0" bestFit="1" customWidth="1"/>
    <col min="18" max="18" width="11.625" style="0" bestFit="1" customWidth="1"/>
  </cols>
  <sheetData>
    <row r="1" ht="15.75"/>
    <row r="2" spans="1:15" s="16" customFormat="1" ht="15.75">
      <c r="A2" s="92" t="s">
        <v>72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s="16" customFormat="1" ht="15.75">
      <c r="A3" s="93" t="s">
        <v>28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 s="16" customFormat="1" ht="15.75">
      <c r="A4" s="93" t="s">
        <v>73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5" ht="15.7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ht="15.75"/>
    <row r="7" spans="1:15" ht="39.75" customHeight="1">
      <c r="A7" s="95" t="s">
        <v>26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15.75">
      <c r="A8" s="96" t="s">
        <v>21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</row>
    <row r="9" spans="1:15" ht="15.75">
      <c r="A9" s="80" t="s">
        <v>58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1:15" ht="15.75">
      <c r="A10" s="80" t="s">
        <v>0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</row>
    <row r="11" ht="15.75">
      <c r="A11" s="1"/>
    </row>
    <row r="12" ht="15.75">
      <c r="A12" s="2"/>
    </row>
    <row r="13" spans="1:15" ht="15.75">
      <c r="A13" s="81" t="s">
        <v>24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ht="15.75">
      <c r="A14" s="2"/>
    </row>
    <row r="15" spans="1:7" ht="15.75">
      <c r="A15" s="2"/>
      <c r="G15" s="2" t="s">
        <v>22</v>
      </c>
    </row>
    <row r="16" spans="1:7" ht="15.75">
      <c r="A16" s="2"/>
      <c r="G16" s="2"/>
    </row>
    <row r="17" spans="1:16" ht="25.5" customHeight="1">
      <c r="A17" s="82" t="s">
        <v>1</v>
      </c>
      <c r="B17" s="45" t="s">
        <v>69</v>
      </c>
      <c r="C17" s="45" t="s">
        <v>29</v>
      </c>
      <c r="D17" s="82" t="s">
        <v>2</v>
      </c>
      <c r="E17" s="87" t="s">
        <v>18</v>
      </c>
      <c r="F17" s="87"/>
      <c r="G17" s="82" t="s">
        <v>3</v>
      </c>
      <c r="H17" s="82"/>
      <c r="I17" s="82"/>
      <c r="J17" s="82"/>
      <c r="K17" s="82"/>
      <c r="L17" s="82"/>
      <c r="M17" s="82"/>
      <c r="N17" s="82"/>
      <c r="O17" s="82" t="s">
        <v>4</v>
      </c>
      <c r="P17" s="5"/>
    </row>
    <row r="18" spans="1:16" ht="63" customHeight="1">
      <c r="A18" s="82"/>
      <c r="B18" s="50"/>
      <c r="C18" s="50"/>
      <c r="D18" s="82"/>
      <c r="E18" s="87"/>
      <c r="F18" s="87"/>
      <c r="G18" s="82" t="s">
        <v>5</v>
      </c>
      <c r="H18" s="82"/>
      <c r="I18" s="82" t="s">
        <v>6</v>
      </c>
      <c r="J18" s="82"/>
      <c r="K18" s="82" t="s">
        <v>7</v>
      </c>
      <c r="L18" s="82"/>
      <c r="M18" s="82" t="s">
        <v>8</v>
      </c>
      <c r="N18" s="82"/>
      <c r="O18" s="82"/>
      <c r="P18" s="5"/>
    </row>
    <row r="19" spans="1:16" s="1" customFormat="1" ht="48" customHeight="1">
      <c r="A19" s="82"/>
      <c r="B19" s="51"/>
      <c r="C19" s="51"/>
      <c r="D19" s="82"/>
      <c r="E19" s="7" t="s">
        <v>9</v>
      </c>
      <c r="F19" s="7" t="s">
        <v>10</v>
      </c>
      <c r="G19" s="7" t="s">
        <v>9</v>
      </c>
      <c r="H19" s="7" t="s">
        <v>10</v>
      </c>
      <c r="I19" s="7" t="s">
        <v>9</v>
      </c>
      <c r="J19" s="7" t="s">
        <v>10</v>
      </c>
      <c r="K19" s="7" t="s">
        <v>9</v>
      </c>
      <c r="L19" s="7" t="s">
        <v>10</v>
      </c>
      <c r="M19" s="7" t="s">
        <v>9</v>
      </c>
      <c r="N19" s="7" t="s">
        <v>59</v>
      </c>
      <c r="O19" s="7"/>
      <c r="P19" s="13"/>
    </row>
    <row r="20" spans="1:16" s="9" customFormat="1" ht="15.75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  <c r="M20" s="7">
        <v>13</v>
      </c>
      <c r="N20" s="7">
        <v>14</v>
      </c>
      <c r="O20" s="7">
        <v>15</v>
      </c>
      <c r="P20" s="7">
        <v>16</v>
      </c>
    </row>
    <row r="21" spans="1:16" ht="29.25" customHeight="1">
      <c r="A21" s="91" t="s">
        <v>23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5"/>
    </row>
    <row r="22" spans="1:16" ht="16.5" customHeight="1" hidden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5"/>
    </row>
    <row r="23" spans="1:16" ht="15.75" customHeight="1" hidden="1">
      <c r="A23" s="83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  <c r="O23" s="7"/>
      <c r="P23" s="8"/>
    </row>
    <row r="24" spans="1:16" ht="15.75" customHeight="1" hidden="1">
      <c r="A24" s="83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5"/>
      <c r="O24" s="7"/>
      <c r="P24" s="8"/>
    </row>
    <row r="25" spans="1:18" s="3" customFormat="1" ht="15.75" customHeight="1">
      <c r="A25" s="66"/>
      <c r="B25" s="55" t="s">
        <v>48</v>
      </c>
      <c r="D25" s="11" t="s">
        <v>11</v>
      </c>
      <c r="E25" s="4">
        <f>SUM(E26:E31)</f>
        <v>92878</v>
      </c>
      <c r="F25" s="4">
        <f>SUM(F26:F31)</f>
        <v>22118.6</v>
      </c>
      <c r="G25" s="4">
        <f>SUM(G26:G31)</f>
        <v>92878</v>
      </c>
      <c r="H25" s="4">
        <f>SUM(H26:H31)</f>
        <v>22118.6</v>
      </c>
      <c r="I25" s="4">
        <f aca="true" t="shared" si="0" ref="I25:N25">SUM(I26:I31)</f>
        <v>0</v>
      </c>
      <c r="J25" s="4">
        <f t="shared" si="0"/>
        <v>0</v>
      </c>
      <c r="K25" s="4">
        <f t="shared" si="0"/>
        <v>0</v>
      </c>
      <c r="L25" s="4">
        <f t="shared" si="0"/>
        <v>0</v>
      </c>
      <c r="M25" s="4">
        <f t="shared" si="0"/>
        <v>0</v>
      </c>
      <c r="N25" s="4">
        <f t="shared" si="0"/>
        <v>0</v>
      </c>
      <c r="O25" s="43" t="s">
        <v>68</v>
      </c>
      <c r="P25" s="8"/>
      <c r="Q25" s="31"/>
      <c r="R25" s="31"/>
    </row>
    <row r="26" spans="1:16" s="3" customFormat="1" ht="36" customHeight="1">
      <c r="A26" s="67"/>
      <c r="B26" s="56"/>
      <c r="C26" s="11" t="s">
        <v>63</v>
      </c>
      <c r="D26" s="11" t="s">
        <v>12</v>
      </c>
      <c r="E26" s="4">
        <f>G26+I26+K26+M26</f>
        <v>339.3</v>
      </c>
      <c r="F26" s="4">
        <f aca="true" t="shared" si="1" ref="E26:F31">H26+J26+L26+N26</f>
        <v>339.3</v>
      </c>
      <c r="G26" s="4">
        <f>G38</f>
        <v>339.3</v>
      </c>
      <c r="H26" s="4">
        <f aca="true" t="shared" si="2" ref="G26:H31">H38</f>
        <v>339.3</v>
      </c>
      <c r="I26" s="4">
        <f aca="true" t="shared" si="3" ref="I26:N31">I38+I45+I73+I87+I94+I115+I122+I129+I164+I101+I136+I143+I150</f>
        <v>0</v>
      </c>
      <c r="J26" s="4">
        <f t="shared" si="3"/>
        <v>0</v>
      </c>
      <c r="K26" s="4">
        <f t="shared" si="3"/>
        <v>0</v>
      </c>
      <c r="L26" s="4">
        <f t="shared" si="3"/>
        <v>0</v>
      </c>
      <c r="M26" s="4">
        <f t="shared" si="3"/>
        <v>0</v>
      </c>
      <c r="N26" s="4">
        <f t="shared" si="3"/>
        <v>0</v>
      </c>
      <c r="O26" s="44"/>
      <c r="P26" s="8"/>
    </row>
    <row r="27" spans="1:16" s="3" customFormat="1" ht="26.25" customHeight="1">
      <c r="A27" s="67"/>
      <c r="B27" s="56"/>
      <c r="C27" s="11" t="s">
        <v>64</v>
      </c>
      <c r="D27" s="11" t="s">
        <v>13</v>
      </c>
      <c r="E27" s="4">
        <f t="shared" si="1"/>
        <v>1325.8</v>
      </c>
      <c r="F27" s="4">
        <f t="shared" si="1"/>
        <v>1325.8</v>
      </c>
      <c r="G27" s="4">
        <f t="shared" si="2"/>
        <v>1325.8</v>
      </c>
      <c r="H27" s="4">
        <f t="shared" si="2"/>
        <v>1325.8</v>
      </c>
      <c r="I27" s="4">
        <f t="shared" si="3"/>
        <v>0</v>
      </c>
      <c r="J27" s="4">
        <f t="shared" si="3"/>
        <v>0</v>
      </c>
      <c r="K27" s="4">
        <f t="shared" si="3"/>
        <v>0</v>
      </c>
      <c r="L27" s="4">
        <f t="shared" si="3"/>
        <v>0</v>
      </c>
      <c r="M27" s="4">
        <f t="shared" si="3"/>
        <v>0</v>
      </c>
      <c r="N27" s="4">
        <f t="shared" si="3"/>
        <v>0</v>
      </c>
      <c r="O27" s="44"/>
      <c r="P27" s="8"/>
    </row>
    <row r="28" spans="1:18" s="3" customFormat="1" ht="25.5">
      <c r="A28" s="67"/>
      <c r="B28" s="56"/>
      <c r="C28" s="11" t="s">
        <v>64</v>
      </c>
      <c r="D28" s="11" t="s">
        <v>14</v>
      </c>
      <c r="E28" s="4">
        <f t="shared" si="1"/>
        <v>5941.5</v>
      </c>
      <c r="F28" s="4">
        <f t="shared" si="1"/>
        <v>5941.5</v>
      </c>
      <c r="G28" s="4">
        <f t="shared" si="2"/>
        <v>5941.5</v>
      </c>
      <c r="H28" s="4">
        <f>H40</f>
        <v>5941.5</v>
      </c>
      <c r="I28" s="4">
        <f t="shared" si="3"/>
        <v>0</v>
      </c>
      <c r="J28" s="4">
        <f t="shared" si="3"/>
        <v>0</v>
      </c>
      <c r="K28" s="4">
        <f t="shared" si="3"/>
        <v>0</v>
      </c>
      <c r="L28" s="4">
        <f t="shared" si="3"/>
        <v>0</v>
      </c>
      <c r="M28" s="4">
        <f t="shared" si="3"/>
        <v>0</v>
      </c>
      <c r="N28" s="4">
        <f t="shared" si="3"/>
        <v>0</v>
      </c>
      <c r="O28" s="44"/>
      <c r="P28" s="8"/>
      <c r="R28" s="18"/>
    </row>
    <row r="29" spans="1:16" s="3" customFormat="1" ht="38.25">
      <c r="A29" s="67"/>
      <c r="B29" s="56"/>
      <c r="C29" s="11" t="s">
        <v>65</v>
      </c>
      <c r="D29" s="11" t="s">
        <v>15</v>
      </c>
      <c r="E29" s="4">
        <f t="shared" si="1"/>
        <v>14512</v>
      </c>
      <c r="F29" s="4">
        <f t="shared" si="1"/>
        <v>14512</v>
      </c>
      <c r="G29" s="4">
        <f t="shared" si="2"/>
        <v>14512</v>
      </c>
      <c r="H29" s="4">
        <f>H41</f>
        <v>14512</v>
      </c>
      <c r="I29" s="4">
        <f t="shared" si="3"/>
        <v>0</v>
      </c>
      <c r="J29" s="4">
        <f t="shared" si="3"/>
        <v>0</v>
      </c>
      <c r="K29" s="4">
        <f t="shared" si="3"/>
        <v>0</v>
      </c>
      <c r="L29" s="4">
        <f t="shared" si="3"/>
        <v>0</v>
      </c>
      <c r="M29" s="4">
        <f t="shared" si="3"/>
        <v>0</v>
      </c>
      <c r="N29" s="4">
        <f t="shared" si="3"/>
        <v>0</v>
      </c>
      <c r="O29" s="44"/>
      <c r="P29" s="8"/>
    </row>
    <row r="30" spans="1:16" s="3" customFormat="1" ht="15.75">
      <c r="A30" s="67"/>
      <c r="B30" s="56"/>
      <c r="C30" s="34"/>
      <c r="D30" s="11" t="s">
        <v>16</v>
      </c>
      <c r="E30" s="4">
        <f t="shared" si="1"/>
        <v>66759.4</v>
      </c>
      <c r="F30" s="4">
        <f t="shared" si="1"/>
        <v>0</v>
      </c>
      <c r="G30" s="4">
        <f t="shared" si="2"/>
        <v>66759.4</v>
      </c>
      <c r="H30" s="4">
        <f t="shared" si="2"/>
        <v>0</v>
      </c>
      <c r="I30" s="4">
        <f t="shared" si="3"/>
        <v>0</v>
      </c>
      <c r="J30" s="4">
        <f t="shared" si="3"/>
        <v>0</v>
      </c>
      <c r="K30" s="4">
        <f t="shared" si="3"/>
        <v>0</v>
      </c>
      <c r="L30" s="4">
        <f t="shared" si="3"/>
        <v>0</v>
      </c>
      <c r="M30" s="4">
        <f t="shared" si="3"/>
        <v>0</v>
      </c>
      <c r="N30" s="4">
        <f t="shared" si="3"/>
        <v>0</v>
      </c>
      <c r="O30" s="44"/>
      <c r="P30" s="8"/>
    </row>
    <row r="31" spans="1:16" s="3" customFormat="1" ht="15.75">
      <c r="A31" s="86"/>
      <c r="B31" s="57"/>
      <c r="C31" s="38"/>
      <c r="D31" s="11" t="s">
        <v>17</v>
      </c>
      <c r="E31" s="4">
        <f t="shared" si="1"/>
        <v>4000</v>
      </c>
      <c r="F31" s="4">
        <f t="shared" si="1"/>
        <v>0</v>
      </c>
      <c r="G31" s="4">
        <f t="shared" si="2"/>
        <v>4000</v>
      </c>
      <c r="H31" s="4">
        <f t="shared" si="2"/>
        <v>0</v>
      </c>
      <c r="I31" s="4">
        <f t="shared" si="3"/>
        <v>0</v>
      </c>
      <c r="J31" s="4">
        <f t="shared" si="3"/>
        <v>0</v>
      </c>
      <c r="K31" s="4">
        <f t="shared" si="3"/>
        <v>0</v>
      </c>
      <c r="L31" s="4">
        <f t="shared" si="3"/>
        <v>0</v>
      </c>
      <c r="M31" s="4">
        <f t="shared" si="3"/>
        <v>0</v>
      </c>
      <c r="N31" s="4">
        <f t="shared" si="3"/>
        <v>0</v>
      </c>
      <c r="O31" s="44"/>
      <c r="P31" s="8"/>
    </row>
    <row r="32" spans="1:16" s="3" customFormat="1" ht="33" customHeight="1">
      <c r="A32" s="66"/>
      <c r="B32" s="55" t="s">
        <v>50</v>
      </c>
      <c r="C32" s="55"/>
      <c r="D32" s="11" t="s">
        <v>11</v>
      </c>
      <c r="E32" s="4">
        <f aca="true" t="shared" si="4" ref="E32:N32">SUM(E33:E36)</f>
        <v>0</v>
      </c>
      <c r="F32" s="4">
        <f t="shared" si="4"/>
        <v>0</v>
      </c>
      <c r="G32" s="4">
        <f t="shared" si="4"/>
        <v>0</v>
      </c>
      <c r="H32" s="4">
        <f t="shared" si="4"/>
        <v>0</v>
      </c>
      <c r="I32" s="4">
        <f t="shared" si="4"/>
        <v>0</v>
      </c>
      <c r="J32" s="4">
        <f t="shared" si="4"/>
        <v>0</v>
      </c>
      <c r="K32" s="4">
        <f t="shared" si="4"/>
        <v>0</v>
      </c>
      <c r="L32" s="4">
        <f t="shared" si="4"/>
        <v>0</v>
      </c>
      <c r="M32" s="4">
        <f t="shared" si="4"/>
        <v>0</v>
      </c>
      <c r="N32" s="4">
        <f t="shared" si="4"/>
        <v>0</v>
      </c>
      <c r="O32" s="44"/>
      <c r="P32" s="8"/>
    </row>
    <row r="33" spans="1:16" s="3" customFormat="1" ht="36" customHeight="1">
      <c r="A33" s="67"/>
      <c r="B33" s="56"/>
      <c r="C33" s="56"/>
      <c r="D33" s="11" t="s">
        <v>12</v>
      </c>
      <c r="E33" s="4">
        <f>G33+I33+K33+M33</f>
        <v>0</v>
      </c>
      <c r="F33" s="4">
        <f aca="true" t="shared" si="5" ref="E33:F35">H33+J33+L33+N33</f>
        <v>0</v>
      </c>
      <c r="G33" s="4">
        <f>G185</f>
        <v>0</v>
      </c>
      <c r="H33" s="4">
        <f>H184</f>
        <v>0</v>
      </c>
      <c r="I33" s="4">
        <f aca="true" t="shared" si="6" ref="I33:N35">I52+I73+I87+I94+I101+I122+I129+I136+I170+I115+I143+I150+I157</f>
        <v>0</v>
      </c>
      <c r="J33" s="4">
        <f t="shared" si="6"/>
        <v>0</v>
      </c>
      <c r="K33" s="4">
        <f t="shared" si="6"/>
        <v>0</v>
      </c>
      <c r="L33" s="4">
        <f t="shared" si="6"/>
        <v>0</v>
      </c>
      <c r="M33" s="4">
        <f t="shared" si="6"/>
        <v>0</v>
      </c>
      <c r="N33" s="4">
        <f t="shared" si="6"/>
        <v>0</v>
      </c>
      <c r="O33" s="44"/>
      <c r="P33" s="8"/>
    </row>
    <row r="34" spans="1:16" s="3" customFormat="1" ht="15.75">
      <c r="A34" s="67"/>
      <c r="B34" s="56"/>
      <c r="C34" s="56"/>
      <c r="D34" s="11" t="s">
        <v>13</v>
      </c>
      <c r="E34" s="4">
        <f t="shared" si="5"/>
        <v>0</v>
      </c>
      <c r="F34" s="4">
        <f t="shared" si="5"/>
        <v>0</v>
      </c>
      <c r="G34" s="4">
        <f>G186</f>
        <v>0</v>
      </c>
      <c r="H34" s="4">
        <f>H185</f>
        <v>0</v>
      </c>
      <c r="I34" s="4">
        <f t="shared" si="6"/>
        <v>0</v>
      </c>
      <c r="J34" s="4">
        <f t="shared" si="6"/>
        <v>0</v>
      </c>
      <c r="K34" s="4">
        <f t="shared" si="6"/>
        <v>0</v>
      </c>
      <c r="L34" s="4">
        <f t="shared" si="6"/>
        <v>0</v>
      </c>
      <c r="M34" s="4">
        <f t="shared" si="6"/>
        <v>0</v>
      </c>
      <c r="N34" s="4">
        <f t="shared" si="6"/>
        <v>0</v>
      </c>
      <c r="O34" s="44"/>
      <c r="P34" s="8"/>
    </row>
    <row r="35" spans="1:18" s="3" customFormat="1" ht="15.75">
      <c r="A35" s="67"/>
      <c r="B35" s="56"/>
      <c r="C35" s="56"/>
      <c r="D35" s="11" t="s">
        <v>14</v>
      </c>
      <c r="E35" s="4">
        <f t="shared" si="5"/>
        <v>0</v>
      </c>
      <c r="F35" s="4">
        <f t="shared" si="5"/>
        <v>0</v>
      </c>
      <c r="G35" s="4">
        <f>G187</f>
        <v>0</v>
      </c>
      <c r="H35" s="4">
        <f>H186</f>
        <v>0</v>
      </c>
      <c r="I35" s="4">
        <f t="shared" si="6"/>
        <v>0</v>
      </c>
      <c r="J35" s="4">
        <f t="shared" si="6"/>
        <v>0</v>
      </c>
      <c r="K35" s="4">
        <f t="shared" si="6"/>
        <v>0</v>
      </c>
      <c r="L35" s="4">
        <f t="shared" si="6"/>
        <v>0</v>
      </c>
      <c r="M35" s="4">
        <f t="shared" si="6"/>
        <v>0</v>
      </c>
      <c r="N35" s="4">
        <f t="shared" si="6"/>
        <v>0</v>
      </c>
      <c r="O35" s="44"/>
      <c r="P35" s="8"/>
      <c r="R35" s="18"/>
    </row>
    <row r="36" spans="1:16" s="3" customFormat="1" ht="15.75">
      <c r="A36" s="67"/>
      <c r="B36" s="56"/>
      <c r="C36" s="56"/>
      <c r="D36" s="11" t="s">
        <v>15</v>
      </c>
      <c r="E36" s="52" t="s">
        <v>60</v>
      </c>
      <c r="F36" s="53"/>
      <c r="G36" s="53"/>
      <c r="H36" s="53"/>
      <c r="I36" s="53"/>
      <c r="J36" s="53"/>
      <c r="K36" s="53"/>
      <c r="L36" s="53"/>
      <c r="M36" s="53"/>
      <c r="N36" s="54"/>
      <c r="O36" s="32"/>
      <c r="P36" s="8"/>
    </row>
    <row r="37" spans="1:16" s="3" customFormat="1" ht="15.75" customHeight="1">
      <c r="A37" s="45"/>
      <c r="B37" s="17" t="s">
        <v>27</v>
      </c>
      <c r="C37" s="33"/>
      <c r="D37" s="11" t="s">
        <v>11</v>
      </c>
      <c r="E37" s="4">
        <f>SUM(E38:E43)</f>
        <v>92878</v>
      </c>
      <c r="F37" s="4">
        <f aca="true" t="shared" si="7" ref="F37:N37">SUM(F38:F43)</f>
        <v>22118.6</v>
      </c>
      <c r="G37" s="4">
        <f>SUM(G38:G43)</f>
        <v>92878</v>
      </c>
      <c r="H37" s="4">
        <f t="shared" si="7"/>
        <v>22118.6</v>
      </c>
      <c r="I37" s="4">
        <f t="shared" si="7"/>
        <v>0</v>
      </c>
      <c r="J37" s="4">
        <f t="shared" si="7"/>
        <v>0</v>
      </c>
      <c r="K37" s="4">
        <f t="shared" si="7"/>
        <v>0</v>
      </c>
      <c r="L37" s="4">
        <f t="shared" si="7"/>
        <v>0</v>
      </c>
      <c r="M37" s="4">
        <f t="shared" si="7"/>
        <v>0</v>
      </c>
      <c r="N37" s="4">
        <f t="shared" si="7"/>
        <v>0</v>
      </c>
      <c r="O37" s="46" t="s">
        <v>68</v>
      </c>
      <c r="P37" s="8"/>
    </row>
    <row r="38" spans="1:18" s="3" customFormat="1" ht="36" customHeight="1">
      <c r="A38" s="50"/>
      <c r="B38" s="65" t="s">
        <v>19</v>
      </c>
      <c r="D38" s="11" t="s">
        <v>12</v>
      </c>
      <c r="E38" s="4">
        <f aca="true" t="shared" si="8" ref="E38:E43">G38+I38+K38+M38</f>
        <v>339.3</v>
      </c>
      <c r="F38" s="4">
        <f aca="true" t="shared" si="9" ref="F38:F43">H38+J38+L38+N38</f>
        <v>339.3</v>
      </c>
      <c r="G38" s="4">
        <f>G73+G87+G94+G101+G122+G129+G136+G171+G115+G143+G150+G157+G52+G164</f>
        <v>339.3</v>
      </c>
      <c r="H38" s="4">
        <f>H73+H87+H94+H101+H122+H129+H136+H171+H115+H143+H150+H157+H52+H164</f>
        <v>339.3</v>
      </c>
      <c r="I38" s="4">
        <f aca="true" t="shared" si="10" ref="I38:N43">I45+I73+I87+I94+I101+I122+I129+I136+I171+I115+I143+I150+I157</f>
        <v>0</v>
      </c>
      <c r="J38" s="4">
        <f t="shared" si="10"/>
        <v>0</v>
      </c>
      <c r="K38" s="4">
        <f t="shared" si="10"/>
        <v>0</v>
      </c>
      <c r="L38" s="4">
        <f t="shared" si="10"/>
        <v>0</v>
      </c>
      <c r="M38" s="4">
        <f t="shared" si="10"/>
        <v>0</v>
      </c>
      <c r="N38" s="4">
        <f t="shared" si="10"/>
        <v>0</v>
      </c>
      <c r="O38" s="46"/>
      <c r="P38" s="8"/>
      <c r="Q38" s="31"/>
      <c r="R38" s="31"/>
    </row>
    <row r="39" spans="1:16" s="3" customFormat="1" ht="26.25" customHeight="1">
      <c r="A39" s="50"/>
      <c r="B39" s="65"/>
      <c r="C39" s="55" t="s">
        <v>30</v>
      </c>
      <c r="D39" s="11" t="s">
        <v>13</v>
      </c>
      <c r="E39" s="4">
        <f t="shared" si="8"/>
        <v>1325.8</v>
      </c>
      <c r="F39" s="4">
        <f t="shared" si="9"/>
        <v>1325.8</v>
      </c>
      <c r="G39" s="4">
        <f>G74+G88+G95+G102+G123+G130+G137+G172+G116+G144+G151+G158+G53+G165</f>
        <v>1325.8</v>
      </c>
      <c r="H39" s="4">
        <f>H74+H88+H95+H102+H123+H130+H137+H172+H116+H144+H151+H158+H53+H165</f>
        <v>1325.8</v>
      </c>
      <c r="I39" s="4">
        <f t="shared" si="10"/>
        <v>0</v>
      </c>
      <c r="J39" s="4">
        <f t="shared" si="10"/>
        <v>0</v>
      </c>
      <c r="K39" s="4">
        <f t="shared" si="10"/>
        <v>0</v>
      </c>
      <c r="L39" s="4">
        <f t="shared" si="10"/>
        <v>0</v>
      </c>
      <c r="M39" s="4">
        <f t="shared" si="10"/>
        <v>0</v>
      </c>
      <c r="N39" s="4">
        <f t="shared" si="10"/>
        <v>0</v>
      </c>
      <c r="O39" s="46"/>
      <c r="P39" s="8"/>
    </row>
    <row r="40" spans="1:18" s="3" customFormat="1" ht="15.75">
      <c r="A40" s="50"/>
      <c r="B40" s="65"/>
      <c r="C40" s="56"/>
      <c r="D40" s="11" t="s">
        <v>14</v>
      </c>
      <c r="E40" s="4">
        <f t="shared" si="8"/>
        <v>5941.5</v>
      </c>
      <c r="F40" s="4">
        <f t="shared" si="9"/>
        <v>5941.5</v>
      </c>
      <c r="G40" s="4">
        <f>G75+G89+G96+G103+G124+G131+G138+G173+G117+G145+G152+G159+G54+G166+G68+G110+G61</f>
        <v>5941.5</v>
      </c>
      <c r="H40" s="4">
        <f>H75+H89+H96+H103+H124+H131+H138+H173+H117+H145+H152+H159+H54+H166+H68+H110+H61</f>
        <v>5941.5</v>
      </c>
      <c r="I40" s="4">
        <f t="shared" si="10"/>
        <v>0</v>
      </c>
      <c r="J40" s="4">
        <f t="shared" si="10"/>
        <v>0</v>
      </c>
      <c r="K40" s="4">
        <f t="shared" si="10"/>
        <v>0</v>
      </c>
      <c r="L40" s="4">
        <f t="shared" si="10"/>
        <v>0</v>
      </c>
      <c r="M40" s="4">
        <f t="shared" si="10"/>
        <v>0</v>
      </c>
      <c r="N40" s="4">
        <f t="shared" si="10"/>
        <v>0</v>
      </c>
      <c r="O40" s="46"/>
      <c r="P40" s="8"/>
      <c r="R40" s="18"/>
    </row>
    <row r="41" spans="1:16" s="3" customFormat="1" ht="15.75">
      <c r="A41" s="50"/>
      <c r="B41" s="65"/>
      <c r="C41" s="56"/>
      <c r="D41" s="11" t="s">
        <v>15</v>
      </c>
      <c r="E41" s="4">
        <f>G41+I41+K41+M41</f>
        <v>14512</v>
      </c>
      <c r="F41" s="4">
        <f>H41+J41+L41+N41</f>
        <v>14512</v>
      </c>
      <c r="G41" s="4">
        <f>G48+G174+G181</f>
        <v>14512</v>
      </c>
      <c r="H41" s="4">
        <f>H48+H174+H181</f>
        <v>14512</v>
      </c>
      <c r="I41" s="4">
        <f t="shared" si="10"/>
        <v>0</v>
      </c>
      <c r="J41" s="4">
        <f t="shared" si="10"/>
        <v>0</v>
      </c>
      <c r="K41" s="4">
        <f t="shared" si="10"/>
        <v>0</v>
      </c>
      <c r="L41" s="4">
        <f t="shared" si="10"/>
        <v>0</v>
      </c>
      <c r="M41" s="4">
        <f t="shared" si="10"/>
        <v>0</v>
      </c>
      <c r="N41" s="4">
        <f t="shared" si="10"/>
        <v>0</v>
      </c>
      <c r="O41" s="46"/>
      <c r="P41" s="8"/>
    </row>
    <row r="42" spans="1:16" s="3" customFormat="1" ht="15.75">
      <c r="A42" s="50"/>
      <c r="B42" s="65"/>
      <c r="C42" s="56"/>
      <c r="D42" s="11" t="s">
        <v>16</v>
      </c>
      <c r="E42" s="4">
        <f>G42+I42+K42+M42</f>
        <v>66759.4</v>
      </c>
      <c r="F42" s="4">
        <f t="shared" si="9"/>
        <v>0</v>
      </c>
      <c r="G42" s="4">
        <f>G49+G175</f>
        <v>66759.4</v>
      </c>
      <c r="H42" s="4">
        <f>H77+H91+H98+H105+H126+H133+H140+H175+H119+H147+H154+H161+H56+H168</f>
        <v>0</v>
      </c>
      <c r="I42" s="4">
        <f t="shared" si="10"/>
        <v>0</v>
      </c>
      <c r="J42" s="4">
        <f t="shared" si="10"/>
        <v>0</v>
      </c>
      <c r="K42" s="4">
        <f t="shared" si="10"/>
        <v>0</v>
      </c>
      <c r="L42" s="4">
        <f t="shared" si="10"/>
        <v>0</v>
      </c>
      <c r="M42" s="4">
        <f t="shared" si="10"/>
        <v>0</v>
      </c>
      <c r="N42" s="4">
        <f t="shared" si="10"/>
        <v>0</v>
      </c>
      <c r="O42" s="46"/>
      <c r="P42" s="8"/>
    </row>
    <row r="43" spans="1:16" s="3" customFormat="1" ht="15.75">
      <c r="A43" s="50"/>
      <c r="B43" s="65"/>
      <c r="C43" s="57"/>
      <c r="D43" s="11" t="s">
        <v>17</v>
      </c>
      <c r="E43" s="4">
        <f t="shared" si="8"/>
        <v>4000</v>
      </c>
      <c r="F43" s="4">
        <f t="shared" si="9"/>
        <v>0</v>
      </c>
      <c r="G43" s="4">
        <f>G50+G176</f>
        <v>4000</v>
      </c>
      <c r="H43" s="4">
        <f>H78+H92+H99+H106+H127+H134+H141+H176+H120+H148+H155+H162+H57+H169</f>
        <v>0</v>
      </c>
      <c r="I43" s="4">
        <f t="shared" si="10"/>
        <v>0</v>
      </c>
      <c r="J43" s="4">
        <f t="shared" si="10"/>
        <v>0</v>
      </c>
      <c r="K43" s="4">
        <f t="shared" si="10"/>
        <v>0</v>
      </c>
      <c r="L43" s="4">
        <f t="shared" si="10"/>
        <v>0</v>
      </c>
      <c r="M43" s="4">
        <f t="shared" si="10"/>
        <v>0</v>
      </c>
      <c r="N43" s="4">
        <f t="shared" si="10"/>
        <v>0</v>
      </c>
      <c r="O43" s="46"/>
      <c r="P43" s="8"/>
    </row>
    <row r="44" spans="1:16" s="26" customFormat="1" ht="15.75" customHeight="1">
      <c r="A44" s="50"/>
      <c r="B44" s="88" t="s">
        <v>32</v>
      </c>
      <c r="C44" s="68"/>
      <c r="D44" s="25" t="s">
        <v>11</v>
      </c>
      <c r="E44" s="21">
        <f>SUM(E45:E50)</f>
        <v>82321.5</v>
      </c>
      <c r="F44" s="21">
        <f>SUM(F45:F50)</f>
        <v>21562.1</v>
      </c>
      <c r="G44" s="21">
        <f>SUM(G45:G50)</f>
        <v>82321.5</v>
      </c>
      <c r="H44" s="21">
        <f>SUM(H45:H50)</f>
        <v>21562.1</v>
      </c>
      <c r="I44" s="21"/>
      <c r="J44" s="21"/>
      <c r="K44" s="21"/>
      <c r="L44" s="21"/>
      <c r="M44" s="21"/>
      <c r="N44" s="21"/>
      <c r="O44" s="46"/>
      <c r="P44" s="23"/>
    </row>
    <row r="45" spans="1:16" s="27" customFormat="1" ht="15.75">
      <c r="A45" s="50"/>
      <c r="B45" s="89"/>
      <c r="C45" s="69"/>
      <c r="D45" s="25" t="s">
        <v>12</v>
      </c>
      <c r="E45" s="21">
        <f>G45+I45+K45+M45</f>
        <v>339.3</v>
      </c>
      <c r="F45" s="21">
        <f aca="true" t="shared" si="11" ref="E45:F50">H45+J45+L45+N45</f>
        <v>339.3</v>
      </c>
      <c r="G45" s="21">
        <f aca="true" t="shared" si="12" ref="G45:H50">G73+G87+G94+G101+G115+G122+G129+G136+G143+G150+G157+G164+G52+G59+G66+G80+G108</f>
        <v>339.3</v>
      </c>
      <c r="H45" s="21">
        <f t="shared" si="12"/>
        <v>339.3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46"/>
      <c r="P45" s="23"/>
    </row>
    <row r="46" spans="1:16" s="27" customFormat="1" ht="15.75">
      <c r="A46" s="50"/>
      <c r="B46" s="89"/>
      <c r="C46" s="69"/>
      <c r="D46" s="25" t="s">
        <v>13</v>
      </c>
      <c r="E46" s="21">
        <f t="shared" si="11"/>
        <v>1325.8</v>
      </c>
      <c r="F46" s="21">
        <f t="shared" si="11"/>
        <v>1325.8</v>
      </c>
      <c r="G46" s="21">
        <f t="shared" si="12"/>
        <v>1325.8</v>
      </c>
      <c r="H46" s="21">
        <f t="shared" si="12"/>
        <v>1325.8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46"/>
      <c r="P46" s="23"/>
    </row>
    <row r="47" spans="1:16" s="27" customFormat="1" ht="15.75">
      <c r="A47" s="50"/>
      <c r="B47" s="89"/>
      <c r="C47" s="69"/>
      <c r="D47" s="25" t="s">
        <v>14</v>
      </c>
      <c r="E47" s="21">
        <f t="shared" si="11"/>
        <v>5941.5</v>
      </c>
      <c r="F47" s="21">
        <f t="shared" si="11"/>
        <v>5941.5</v>
      </c>
      <c r="G47" s="21">
        <f t="shared" si="12"/>
        <v>5941.5</v>
      </c>
      <c r="H47" s="21">
        <f t="shared" si="12"/>
        <v>5941.5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46"/>
      <c r="P47" s="23"/>
    </row>
    <row r="48" spans="1:16" s="27" customFormat="1" ht="15.75">
      <c r="A48" s="50"/>
      <c r="B48" s="89"/>
      <c r="C48" s="69"/>
      <c r="D48" s="25" t="s">
        <v>15</v>
      </c>
      <c r="E48" s="21">
        <f t="shared" si="11"/>
        <v>13955.5</v>
      </c>
      <c r="F48" s="21">
        <f t="shared" si="11"/>
        <v>13955.5</v>
      </c>
      <c r="G48" s="21">
        <f t="shared" si="12"/>
        <v>13955.5</v>
      </c>
      <c r="H48" s="21">
        <f t="shared" si="12"/>
        <v>13955.5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46"/>
      <c r="P48" s="23"/>
    </row>
    <row r="49" spans="1:16" s="27" customFormat="1" ht="15.75">
      <c r="A49" s="50"/>
      <c r="B49" s="89"/>
      <c r="C49" s="69"/>
      <c r="D49" s="25" t="s">
        <v>16</v>
      </c>
      <c r="E49" s="21">
        <f t="shared" si="11"/>
        <v>60759.399999999994</v>
      </c>
      <c r="F49" s="21">
        <f t="shared" si="11"/>
        <v>0</v>
      </c>
      <c r="G49" s="21">
        <f>G77+G91+G98+G105+G119+G126+G133+G140+G147+G154+G161+G168+G56+G63+G70+G84+G112</f>
        <v>60759.399999999994</v>
      </c>
      <c r="H49" s="21">
        <f t="shared" si="12"/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46"/>
      <c r="P49" s="23"/>
    </row>
    <row r="50" spans="1:16" s="27" customFormat="1" ht="15.75">
      <c r="A50" s="50"/>
      <c r="B50" s="90"/>
      <c r="C50" s="70"/>
      <c r="D50" s="25" t="s">
        <v>17</v>
      </c>
      <c r="E50" s="21">
        <f t="shared" si="11"/>
        <v>0</v>
      </c>
      <c r="F50" s="21">
        <f t="shared" si="11"/>
        <v>0</v>
      </c>
      <c r="G50" s="21">
        <f t="shared" si="12"/>
        <v>0</v>
      </c>
      <c r="H50" s="21">
        <f t="shared" si="12"/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46"/>
      <c r="P50" s="23"/>
    </row>
    <row r="51" spans="1:16" s="24" customFormat="1" ht="15.75" customHeight="1">
      <c r="A51" s="50"/>
      <c r="B51" s="74" t="s">
        <v>46</v>
      </c>
      <c r="C51" s="71"/>
      <c r="D51" s="25" t="s">
        <v>11</v>
      </c>
      <c r="E51" s="21">
        <f>SUM(E52:E57)</f>
        <v>913.4</v>
      </c>
      <c r="F51" s="21">
        <f>SUM(F52:F57)</f>
        <v>913.4</v>
      </c>
      <c r="G51" s="21">
        <f>SUM(G52:G57)</f>
        <v>913.4</v>
      </c>
      <c r="H51" s="21">
        <f>SUM(H52:H57)</f>
        <v>913.4</v>
      </c>
      <c r="I51" s="22"/>
      <c r="J51" s="22"/>
      <c r="K51" s="22"/>
      <c r="L51" s="22"/>
      <c r="M51" s="22"/>
      <c r="N51" s="22"/>
      <c r="O51" s="46" t="s">
        <v>68</v>
      </c>
      <c r="P51" s="29"/>
    </row>
    <row r="52" spans="1:16" s="30" customFormat="1" ht="15.75">
      <c r="A52" s="50"/>
      <c r="B52" s="75"/>
      <c r="C52" s="73"/>
      <c r="D52" s="20" t="s">
        <v>12</v>
      </c>
      <c r="E52" s="22">
        <f aca="true" t="shared" si="13" ref="E52:E57">G52+I52+K52+M52</f>
        <v>0</v>
      </c>
      <c r="F52" s="22">
        <f aca="true" t="shared" si="14" ref="F52:F57">H52+J52+L52+N52</f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46"/>
      <c r="P52" s="29"/>
    </row>
    <row r="53" spans="1:16" s="30" customFormat="1" ht="26.25" customHeight="1">
      <c r="A53" s="50"/>
      <c r="B53" s="75"/>
      <c r="C53" s="7" t="s">
        <v>31</v>
      </c>
      <c r="D53" s="20" t="s">
        <v>13</v>
      </c>
      <c r="E53" s="22">
        <f t="shared" si="13"/>
        <v>913.4</v>
      </c>
      <c r="F53" s="22">
        <f t="shared" si="14"/>
        <v>913.4</v>
      </c>
      <c r="G53" s="22">
        <v>913.4</v>
      </c>
      <c r="H53" s="22">
        <v>913.4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46"/>
      <c r="P53" s="29"/>
    </row>
    <row r="54" spans="1:16" s="30" customFormat="1" ht="15.75">
      <c r="A54" s="50"/>
      <c r="B54" s="75"/>
      <c r="C54" s="45"/>
      <c r="D54" s="20" t="s">
        <v>14</v>
      </c>
      <c r="E54" s="22">
        <f t="shared" si="13"/>
        <v>0</v>
      </c>
      <c r="F54" s="22">
        <f t="shared" si="14"/>
        <v>0</v>
      </c>
      <c r="G54" s="22"/>
      <c r="H54" s="22"/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46"/>
      <c r="P54" s="29"/>
    </row>
    <row r="55" spans="1:16" s="30" customFormat="1" ht="15.75">
      <c r="A55" s="50"/>
      <c r="B55" s="75"/>
      <c r="C55" s="50"/>
      <c r="D55" s="20" t="s">
        <v>15</v>
      </c>
      <c r="E55" s="22">
        <f t="shared" si="13"/>
        <v>0</v>
      </c>
      <c r="F55" s="22">
        <f t="shared" si="14"/>
        <v>0</v>
      </c>
      <c r="G55" s="22"/>
      <c r="H55" s="22"/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46"/>
      <c r="P55" s="29"/>
    </row>
    <row r="56" spans="1:16" s="30" customFormat="1" ht="15.75">
      <c r="A56" s="50"/>
      <c r="B56" s="75"/>
      <c r="C56" s="50"/>
      <c r="D56" s="20" t="s">
        <v>16</v>
      </c>
      <c r="E56" s="22">
        <f t="shared" si="13"/>
        <v>0</v>
      </c>
      <c r="F56" s="22">
        <f t="shared" si="14"/>
        <v>0</v>
      </c>
      <c r="G56" s="22"/>
      <c r="H56" s="22"/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46"/>
      <c r="P56" s="29"/>
    </row>
    <row r="57" spans="1:16" s="30" customFormat="1" ht="15.75">
      <c r="A57" s="50"/>
      <c r="B57" s="76"/>
      <c r="C57" s="51"/>
      <c r="D57" s="20" t="s">
        <v>17</v>
      </c>
      <c r="E57" s="22">
        <f t="shared" si="13"/>
        <v>0</v>
      </c>
      <c r="F57" s="22">
        <f t="shared" si="14"/>
        <v>0</v>
      </c>
      <c r="G57" s="22"/>
      <c r="H57" s="22"/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46"/>
      <c r="P57" s="29"/>
    </row>
    <row r="58" spans="1:16" s="26" customFormat="1" ht="15.75" customHeight="1">
      <c r="A58" s="50"/>
      <c r="B58" s="74" t="s">
        <v>54</v>
      </c>
      <c r="C58" s="71"/>
      <c r="D58" s="25" t="s">
        <v>11</v>
      </c>
      <c r="E58" s="21">
        <f>SUM(E59:E64)</f>
        <v>5008</v>
      </c>
      <c r="F58" s="21">
        <f>SUM(F59:F64)</f>
        <v>5008</v>
      </c>
      <c r="G58" s="21">
        <f>SUM(G59:G64)</f>
        <v>5008</v>
      </c>
      <c r="H58" s="21">
        <f>SUM(H59:H64)</f>
        <v>5008</v>
      </c>
      <c r="I58" s="21"/>
      <c r="J58" s="21"/>
      <c r="K58" s="21"/>
      <c r="L58" s="21"/>
      <c r="M58" s="21"/>
      <c r="N58" s="21"/>
      <c r="O58" s="46" t="s">
        <v>68</v>
      </c>
      <c r="P58" s="23"/>
    </row>
    <row r="59" spans="1:16" s="30" customFormat="1" ht="15.75">
      <c r="A59" s="50"/>
      <c r="B59" s="75"/>
      <c r="C59" s="72"/>
      <c r="D59" s="20" t="s">
        <v>12</v>
      </c>
      <c r="E59" s="22">
        <f aca="true" t="shared" si="15" ref="E59:E64">G59+I59+K59+M59</f>
        <v>0</v>
      </c>
      <c r="F59" s="22">
        <f aca="true" t="shared" si="16" ref="F59:F64">H59+J59+L59+N59</f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46"/>
      <c r="P59" s="29"/>
    </row>
    <row r="60" spans="1:16" s="30" customFormat="1" ht="26.25" customHeight="1">
      <c r="A60" s="50"/>
      <c r="B60" s="75"/>
      <c r="C60" s="73"/>
      <c r="D60" s="20" t="s">
        <v>13</v>
      </c>
      <c r="E60" s="22">
        <f t="shared" si="15"/>
        <v>0</v>
      </c>
      <c r="F60" s="22">
        <f t="shared" si="16"/>
        <v>0</v>
      </c>
      <c r="G60" s="22"/>
      <c r="H60" s="22"/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46"/>
      <c r="P60" s="29"/>
    </row>
    <row r="61" spans="1:16" s="30" customFormat="1" ht="26.25" customHeight="1">
      <c r="A61" s="50"/>
      <c r="B61" s="75"/>
      <c r="C61" s="7" t="s">
        <v>31</v>
      </c>
      <c r="D61" s="20" t="s">
        <v>14</v>
      </c>
      <c r="E61" s="22">
        <f t="shared" si="15"/>
        <v>5008</v>
      </c>
      <c r="F61" s="22">
        <f t="shared" si="16"/>
        <v>5008</v>
      </c>
      <c r="G61" s="22">
        <f>H61</f>
        <v>5008</v>
      </c>
      <c r="H61" s="22">
        <f>5302.3-294.3</f>
        <v>5008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46"/>
      <c r="P61" s="29"/>
    </row>
    <row r="62" spans="1:16" s="30" customFormat="1" ht="15.75">
      <c r="A62" s="50"/>
      <c r="B62" s="75"/>
      <c r="C62" s="35"/>
      <c r="D62" s="20" t="s">
        <v>15</v>
      </c>
      <c r="E62" s="22">
        <f t="shared" si="15"/>
        <v>0</v>
      </c>
      <c r="F62" s="22">
        <f t="shared" si="16"/>
        <v>0</v>
      </c>
      <c r="G62" s="22"/>
      <c r="H62" s="22"/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46"/>
      <c r="P62" s="29"/>
    </row>
    <row r="63" spans="1:16" s="30" customFormat="1" ht="15.75">
      <c r="A63" s="50"/>
      <c r="B63" s="75"/>
      <c r="C63" s="35"/>
      <c r="D63" s="20" t="s">
        <v>16</v>
      </c>
      <c r="E63" s="22">
        <f t="shared" si="15"/>
        <v>0</v>
      </c>
      <c r="F63" s="22">
        <f t="shared" si="16"/>
        <v>0</v>
      </c>
      <c r="G63" s="22"/>
      <c r="H63" s="22"/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46"/>
      <c r="P63" s="29"/>
    </row>
    <row r="64" spans="1:16" s="30" customFormat="1" ht="15.75">
      <c r="A64" s="50"/>
      <c r="B64" s="76"/>
      <c r="C64" s="37"/>
      <c r="D64" s="20" t="s">
        <v>17</v>
      </c>
      <c r="E64" s="22">
        <f t="shared" si="15"/>
        <v>0</v>
      </c>
      <c r="F64" s="22">
        <f t="shared" si="16"/>
        <v>0</v>
      </c>
      <c r="G64" s="22"/>
      <c r="H64" s="22"/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46"/>
      <c r="P64" s="29"/>
    </row>
    <row r="65" spans="1:16" s="26" customFormat="1" ht="15.75" customHeight="1">
      <c r="A65" s="50"/>
      <c r="B65" s="74" t="s">
        <v>52</v>
      </c>
      <c r="C65" s="71"/>
      <c r="D65" s="25" t="s">
        <v>11</v>
      </c>
      <c r="E65" s="21">
        <f>SUM(E66:E71)</f>
        <v>2221.6</v>
      </c>
      <c r="F65" s="21">
        <f>SUM(F66:F71)</f>
        <v>2221.6</v>
      </c>
      <c r="G65" s="21">
        <f>SUM(G66:G71)</f>
        <v>2221.6</v>
      </c>
      <c r="H65" s="21">
        <f>SUM(H66:H71)</f>
        <v>2221.6</v>
      </c>
      <c r="I65" s="21"/>
      <c r="J65" s="21"/>
      <c r="K65" s="21"/>
      <c r="L65" s="21"/>
      <c r="M65" s="21"/>
      <c r="N65" s="21"/>
      <c r="O65" s="46" t="s">
        <v>68</v>
      </c>
      <c r="P65" s="23"/>
    </row>
    <row r="66" spans="1:16" s="30" customFormat="1" ht="15.75">
      <c r="A66" s="50"/>
      <c r="B66" s="75"/>
      <c r="C66" s="72"/>
      <c r="D66" s="20" t="s">
        <v>12</v>
      </c>
      <c r="E66" s="22">
        <f aca="true" t="shared" si="17" ref="E66:E71">G66+I66+K66+M66</f>
        <v>0</v>
      </c>
      <c r="F66" s="22">
        <f aca="true" t="shared" si="18" ref="F66:F71">H66+J66+L66+N66</f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46"/>
      <c r="P66" s="29"/>
    </row>
    <row r="67" spans="1:16" s="30" customFormat="1" ht="15.75">
      <c r="A67" s="50"/>
      <c r="B67" s="75"/>
      <c r="C67" s="72"/>
      <c r="D67" s="20" t="s">
        <v>13</v>
      </c>
      <c r="E67" s="22">
        <f t="shared" si="17"/>
        <v>0</v>
      </c>
      <c r="F67" s="22">
        <f t="shared" si="18"/>
        <v>0</v>
      </c>
      <c r="G67" s="22"/>
      <c r="H67" s="22"/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46"/>
      <c r="P67" s="29"/>
    </row>
    <row r="68" spans="1:16" s="30" customFormat="1" ht="15.75">
      <c r="A68" s="50"/>
      <c r="B68" s="75"/>
      <c r="C68" s="73"/>
      <c r="D68" s="20" t="s">
        <v>14</v>
      </c>
      <c r="E68" s="22">
        <f t="shared" si="17"/>
        <v>0</v>
      </c>
      <c r="F68" s="22">
        <f t="shared" si="18"/>
        <v>0</v>
      </c>
      <c r="G68" s="22"/>
      <c r="H68" s="22"/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46"/>
      <c r="P68" s="29"/>
    </row>
    <row r="69" spans="1:16" s="30" customFormat="1" ht="26.25" customHeight="1">
      <c r="A69" s="50"/>
      <c r="B69" s="75"/>
      <c r="C69" s="7" t="s">
        <v>31</v>
      </c>
      <c r="D69" s="20" t="s">
        <v>15</v>
      </c>
      <c r="E69" s="22">
        <f t="shared" si="17"/>
        <v>2221.6</v>
      </c>
      <c r="F69" s="22">
        <f t="shared" si="18"/>
        <v>2221.6</v>
      </c>
      <c r="G69" s="22">
        <v>2221.6</v>
      </c>
      <c r="H69" s="22">
        <v>2221.6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46"/>
      <c r="P69" s="29"/>
    </row>
    <row r="70" spans="1:16" s="30" customFormat="1" ht="15.75">
      <c r="A70" s="50"/>
      <c r="B70" s="75"/>
      <c r="C70" s="45"/>
      <c r="D70" s="20" t="s">
        <v>16</v>
      </c>
      <c r="E70" s="22">
        <f t="shared" si="17"/>
        <v>0</v>
      </c>
      <c r="F70" s="22">
        <f t="shared" si="18"/>
        <v>0</v>
      </c>
      <c r="G70" s="22"/>
      <c r="H70" s="22"/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46"/>
      <c r="P70" s="29"/>
    </row>
    <row r="71" spans="1:16" s="30" customFormat="1" ht="15.75">
      <c r="A71" s="50"/>
      <c r="B71" s="76"/>
      <c r="C71" s="51"/>
      <c r="D71" s="20" t="s">
        <v>17</v>
      </c>
      <c r="E71" s="22">
        <f t="shared" si="17"/>
        <v>0</v>
      </c>
      <c r="F71" s="22">
        <f t="shared" si="18"/>
        <v>0</v>
      </c>
      <c r="G71" s="22"/>
      <c r="H71" s="22"/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46"/>
      <c r="P71" s="29"/>
    </row>
    <row r="72" spans="1:16" s="3" customFormat="1" ht="15.75" customHeight="1">
      <c r="A72" s="50"/>
      <c r="B72" s="58" t="s">
        <v>47</v>
      </c>
      <c r="C72" s="36"/>
      <c r="D72" s="11" t="s">
        <v>11</v>
      </c>
      <c r="E72" s="4">
        <f aca="true" t="shared" si="19" ref="E72:N72">SUM(E73:E78)</f>
        <v>285.3</v>
      </c>
      <c r="F72" s="4">
        <f t="shared" si="19"/>
        <v>285.3</v>
      </c>
      <c r="G72" s="4">
        <f t="shared" si="19"/>
        <v>285.3</v>
      </c>
      <c r="H72" s="4">
        <f t="shared" si="19"/>
        <v>285.3</v>
      </c>
      <c r="I72" s="4">
        <f t="shared" si="19"/>
        <v>0</v>
      </c>
      <c r="J72" s="4">
        <f t="shared" si="19"/>
        <v>0</v>
      </c>
      <c r="K72" s="4">
        <f t="shared" si="19"/>
        <v>0</v>
      </c>
      <c r="L72" s="4">
        <f t="shared" si="19"/>
        <v>0</v>
      </c>
      <c r="M72" s="4">
        <f t="shared" si="19"/>
        <v>0</v>
      </c>
      <c r="N72" s="4">
        <f t="shared" si="19"/>
        <v>0</v>
      </c>
      <c r="O72" s="46" t="s">
        <v>68</v>
      </c>
      <c r="P72" s="8"/>
    </row>
    <row r="73" spans="1:16" ht="25.5">
      <c r="A73" s="50"/>
      <c r="B73" s="58"/>
      <c r="C73" s="7" t="s">
        <v>61</v>
      </c>
      <c r="D73" s="7" t="s">
        <v>12</v>
      </c>
      <c r="E73" s="4">
        <f aca="true" t="shared" si="20" ref="E73:F78">G73+I73+K73+M73</f>
        <v>285.3</v>
      </c>
      <c r="F73" s="4">
        <f t="shared" si="20"/>
        <v>285.3</v>
      </c>
      <c r="G73" s="6">
        <v>285.3</v>
      </c>
      <c r="H73" s="6">
        <v>285.3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46"/>
      <c r="P73" s="8"/>
    </row>
    <row r="74" spans="1:16" ht="15.75">
      <c r="A74" s="50"/>
      <c r="B74" s="58"/>
      <c r="C74" s="35"/>
      <c r="D74" s="7" t="s">
        <v>13</v>
      </c>
      <c r="E74" s="4">
        <f t="shared" si="20"/>
        <v>0</v>
      </c>
      <c r="F74" s="4">
        <f t="shared" si="20"/>
        <v>0</v>
      </c>
      <c r="G74" s="6">
        <v>0</v>
      </c>
      <c r="H74" s="6"/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46"/>
      <c r="P74" s="8"/>
    </row>
    <row r="75" spans="1:16" ht="15.75">
      <c r="A75" s="50"/>
      <c r="B75" s="58"/>
      <c r="C75" s="35"/>
      <c r="D75" s="7" t="s">
        <v>14</v>
      </c>
      <c r="E75" s="4">
        <f>G75+I75+K75+M75</f>
        <v>0</v>
      </c>
      <c r="F75" s="4">
        <f t="shared" si="20"/>
        <v>0</v>
      </c>
      <c r="G75" s="6"/>
      <c r="H75" s="6"/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46"/>
      <c r="P75" s="8"/>
    </row>
    <row r="76" spans="1:16" ht="15.75">
      <c r="A76" s="50"/>
      <c r="B76" s="58"/>
      <c r="C76" s="35"/>
      <c r="D76" s="7" t="s">
        <v>15</v>
      </c>
      <c r="E76" s="4">
        <f>G76+I76+K76+M76</f>
        <v>0</v>
      </c>
      <c r="F76" s="4">
        <f t="shared" si="20"/>
        <v>0</v>
      </c>
      <c r="G76" s="6"/>
      <c r="H76" s="6"/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46"/>
      <c r="P76" s="8"/>
    </row>
    <row r="77" spans="1:16" ht="15.75">
      <c r="A77" s="50"/>
      <c r="B77" s="58"/>
      <c r="C77" s="35"/>
      <c r="D77" s="7" t="s">
        <v>16</v>
      </c>
      <c r="E77" s="4">
        <f>G77+I77+K77+M77</f>
        <v>0</v>
      </c>
      <c r="F77" s="4">
        <f t="shared" si="20"/>
        <v>0</v>
      </c>
      <c r="G77" s="6">
        <v>0</v>
      </c>
      <c r="H77" s="6"/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46"/>
      <c r="P77" s="8"/>
    </row>
    <row r="78" spans="1:16" ht="15.75">
      <c r="A78" s="50"/>
      <c r="B78" s="58"/>
      <c r="C78" s="37"/>
      <c r="D78" s="7" t="s">
        <v>17</v>
      </c>
      <c r="E78" s="4">
        <f>G78+I78+K78+M78</f>
        <v>0</v>
      </c>
      <c r="F78" s="4">
        <f t="shared" si="20"/>
        <v>0</v>
      </c>
      <c r="G78" s="6">
        <v>0</v>
      </c>
      <c r="H78" s="6"/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46"/>
      <c r="P78" s="8"/>
    </row>
    <row r="79" spans="1:16" s="1" customFormat="1" ht="15.75" customHeight="1">
      <c r="A79" s="50"/>
      <c r="B79" s="58" t="s">
        <v>55</v>
      </c>
      <c r="C79" s="36"/>
      <c r="D79" s="11" t="s">
        <v>11</v>
      </c>
      <c r="E79" s="4">
        <f aca="true" t="shared" si="21" ref="E79:N79">SUM(E80:E85)</f>
        <v>11733.9</v>
      </c>
      <c r="F79" s="4">
        <f t="shared" si="21"/>
        <v>11733.9</v>
      </c>
      <c r="G79" s="4">
        <f t="shared" si="21"/>
        <v>11733.9</v>
      </c>
      <c r="H79" s="4">
        <f t="shared" si="21"/>
        <v>11733.9</v>
      </c>
      <c r="I79" s="6">
        <f t="shared" si="21"/>
        <v>0</v>
      </c>
      <c r="J79" s="6">
        <f t="shared" si="21"/>
        <v>0</v>
      </c>
      <c r="K79" s="6">
        <f t="shared" si="21"/>
        <v>0</v>
      </c>
      <c r="L79" s="6">
        <f t="shared" si="21"/>
        <v>0</v>
      </c>
      <c r="M79" s="6">
        <f t="shared" si="21"/>
        <v>0</v>
      </c>
      <c r="N79" s="6">
        <f t="shared" si="21"/>
        <v>0</v>
      </c>
      <c r="O79" s="46" t="s">
        <v>68</v>
      </c>
      <c r="P79" s="8"/>
    </row>
    <row r="80" spans="1:16" ht="15.75">
      <c r="A80" s="50"/>
      <c r="B80" s="58"/>
      <c r="C80" s="35"/>
      <c r="D80" s="7" t="s">
        <v>12</v>
      </c>
      <c r="E80" s="4">
        <f aca="true" t="shared" si="22" ref="E80:E85">G80+I80+K80+M80</f>
        <v>0</v>
      </c>
      <c r="F80" s="4">
        <f aca="true" t="shared" si="23" ref="F80:F85">H80+J80+L80+N80</f>
        <v>0</v>
      </c>
      <c r="G80" s="6"/>
      <c r="H80" s="6"/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46"/>
      <c r="P80" s="8"/>
    </row>
    <row r="81" spans="1:16" ht="15.75">
      <c r="A81" s="50"/>
      <c r="B81" s="58"/>
      <c r="C81" s="35"/>
      <c r="D81" s="7" t="s">
        <v>13</v>
      </c>
      <c r="E81" s="4">
        <f t="shared" si="22"/>
        <v>0</v>
      </c>
      <c r="F81" s="4">
        <f t="shared" si="23"/>
        <v>0</v>
      </c>
      <c r="G81" s="6">
        <v>0</v>
      </c>
      <c r="H81" s="6"/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46"/>
      <c r="P81" s="8"/>
    </row>
    <row r="82" spans="1:16" ht="15.75">
      <c r="A82" s="50"/>
      <c r="B82" s="58"/>
      <c r="C82" s="35"/>
      <c r="D82" s="7" t="s">
        <v>14</v>
      </c>
      <c r="E82" s="4">
        <f t="shared" si="22"/>
        <v>0</v>
      </c>
      <c r="F82" s="4">
        <f t="shared" si="23"/>
        <v>0</v>
      </c>
      <c r="G82" s="6"/>
      <c r="H82" s="6"/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46"/>
      <c r="P82" s="8"/>
    </row>
    <row r="83" spans="1:16" ht="25.5">
      <c r="A83" s="50"/>
      <c r="B83" s="58"/>
      <c r="C83" s="7" t="s">
        <v>66</v>
      </c>
      <c r="D83" s="7" t="s">
        <v>15</v>
      </c>
      <c r="E83" s="4">
        <f t="shared" si="22"/>
        <v>11733.9</v>
      </c>
      <c r="F83" s="4">
        <f t="shared" si="23"/>
        <v>11733.9</v>
      </c>
      <c r="G83" s="6">
        <f>H83</f>
        <v>11733.9</v>
      </c>
      <c r="H83" s="6">
        <v>11733.9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46"/>
      <c r="P83" s="8"/>
    </row>
    <row r="84" spans="1:16" ht="15.75">
      <c r="A84" s="50"/>
      <c r="B84" s="58"/>
      <c r="C84" s="35"/>
      <c r="D84" s="7" t="s">
        <v>16</v>
      </c>
      <c r="E84" s="4">
        <f t="shared" si="22"/>
        <v>0</v>
      </c>
      <c r="F84" s="4">
        <f t="shared" si="23"/>
        <v>0</v>
      </c>
      <c r="G84" s="6">
        <v>0</v>
      </c>
      <c r="H84" s="6"/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46"/>
      <c r="P84" s="8"/>
    </row>
    <row r="85" spans="1:16" ht="15.75">
      <c r="A85" s="50"/>
      <c r="B85" s="58"/>
      <c r="C85" s="37"/>
      <c r="D85" s="7" t="s">
        <v>17</v>
      </c>
      <c r="E85" s="4">
        <f t="shared" si="22"/>
        <v>0</v>
      </c>
      <c r="F85" s="4">
        <f t="shared" si="23"/>
        <v>0</v>
      </c>
      <c r="G85" s="6">
        <v>0</v>
      </c>
      <c r="H85" s="6"/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46"/>
      <c r="P85" s="8"/>
    </row>
    <row r="86" spans="1:16" s="1" customFormat="1" ht="15.75" customHeight="1">
      <c r="A86" s="50"/>
      <c r="B86" s="58" t="s">
        <v>56</v>
      </c>
      <c r="C86" s="45"/>
      <c r="D86" s="11" t="s">
        <v>11</v>
      </c>
      <c r="E86" s="4">
        <f aca="true" t="shared" si="24" ref="E86:N86">SUM(E87:E92)</f>
        <v>19616.2</v>
      </c>
      <c r="F86" s="4">
        <f t="shared" si="24"/>
        <v>0</v>
      </c>
      <c r="G86" s="4">
        <f t="shared" si="24"/>
        <v>19616.2</v>
      </c>
      <c r="H86" s="4">
        <f t="shared" si="24"/>
        <v>0</v>
      </c>
      <c r="I86" s="6">
        <f t="shared" si="24"/>
        <v>0</v>
      </c>
      <c r="J86" s="6">
        <f t="shared" si="24"/>
        <v>0</v>
      </c>
      <c r="K86" s="6">
        <f t="shared" si="24"/>
        <v>0</v>
      </c>
      <c r="L86" s="6">
        <f t="shared" si="24"/>
        <v>0</v>
      </c>
      <c r="M86" s="6">
        <f t="shared" si="24"/>
        <v>0</v>
      </c>
      <c r="N86" s="6">
        <f t="shared" si="24"/>
        <v>0</v>
      </c>
      <c r="O86" s="46" t="s">
        <v>68</v>
      </c>
      <c r="P86" s="8"/>
    </row>
    <row r="87" spans="1:16" ht="15.75">
      <c r="A87" s="50"/>
      <c r="B87" s="58"/>
      <c r="C87" s="50"/>
      <c r="D87" s="7" t="s">
        <v>12</v>
      </c>
      <c r="E87" s="4">
        <f aca="true" t="shared" si="25" ref="E87:E92">G87+I87+K87+M87</f>
        <v>0</v>
      </c>
      <c r="F87" s="4">
        <f aca="true" t="shared" si="26" ref="F87:F92">H87+J87+L87+N87</f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46"/>
      <c r="P87" s="8"/>
    </row>
    <row r="88" spans="1:16" ht="15.75">
      <c r="A88" s="50"/>
      <c r="B88" s="58"/>
      <c r="C88" s="50"/>
      <c r="D88" s="7" t="s">
        <v>13</v>
      </c>
      <c r="E88" s="4">
        <f t="shared" si="25"/>
        <v>0</v>
      </c>
      <c r="F88" s="4">
        <f t="shared" si="26"/>
        <v>0</v>
      </c>
      <c r="G88" s="6">
        <v>0</v>
      </c>
      <c r="H88" s="6"/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46"/>
      <c r="P88" s="8"/>
    </row>
    <row r="89" spans="1:16" ht="15.75">
      <c r="A89" s="50"/>
      <c r="B89" s="58"/>
      <c r="C89" s="50"/>
      <c r="D89" s="7" t="s">
        <v>14</v>
      </c>
      <c r="E89" s="4">
        <f t="shared" si="25"/>
        <v>0</v>
      </c>
      <c r="F89" s="4">
        <f>H89+J89+L89+N89</f>
        <v>0</v>
      </c>
      <c r="G89" s="6"/>
      <c r="H89" s="6"/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46"/>
      <c r="P89" s="8"/>
    </row>
    <row r="90" spans="1:16" ht="15.75">
      <c r="A90" s="50"/>
      <c r="B90" s="58"/>
      <c r="C90" s="50"/>
      <c r="D90" s="7" t="s">
        <v>15</v>
      </c>
      <c r="E90" s="4">
        <f t="shared" si="25"/>
        <v>0</v>
      </c>
      <c r="F90" s="4">
        <f t="shared" si="26"/>
        <v>0</v>
      </c>
      <c r="G90" s="6"/>
      <c r="H90" s="6"/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46"/>
      <c r="P90" s="8"/>
    </row>
    <row r="91" spans="1:16" ht="15.75">
      <c r="A91" s="50"/>
      <c r="B91" s="58"/>
      <c r="C91" s="50"/>
      <c r="D91" s="7" t="s">
        <v>16</v>
      </c>
      <c r="E91" s="4">
        <f t="shared" si="25"/>
        <v>19616.2</v>
      </c>
      <c r="F91" s="4">
        <f t="shared" si="26"/>
        <v>0</v>
      </c>
      <c r="G91" s="6">
        <v>19616.2</v>
      </c>
      <c r="H91" s="6"/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46"/>
      <c r="P91" s="8"/>
    </row>
    <row r="92" spans="1:16" ht="15.75">
      <c r="A92" s="50"/>
      <c r="B92" s="58"/>
      <c r="C92" s="51"/>
      <c r="D92" s="7" t="s">
        <v>17</v>
      </c>
      <c r="E92" s="4">
        <f t="shared" si="25"/>
        <v>0</v>
      </c>
      <c r="F92" s="4">
        <f t="shared" si="26"/>
        <v>0</v>
      </c>
      <c r="G92" s="6">
        <v>0</v>
      </c>
      <c r="H92" s="6"/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46"/>
      <c r="P92" s="8"/>
    </row>
    <row r="93" spans="1:16" ht="15.75" customHeight="1">
      <c r="A93" s="50"/>
      <c r="B93" s="58" t="s">
        <v>57</v>
      </c>
      <c r="C93" s="45"/>
      <c r="D93" s="7" t="s">
        <v>11</v>
      </c>
      <c r="E93" s="4">
        <f>SUM(E94:E99)</f>
        <v>27334</v>
      </c>
      <c r="F93" s="4">
        <f>SUM(F94:F99)</f>
        <v>0</v>
      </c>
      <c r="G93" s="4">
        <f aca="true" t="shared" si="27" ref="G93:L93">SUM(G94:G99)</f>
        <v>27334</v>
      </c>
      <c r="H93" s="4">
        <f t="shared" si="27"/>
        <v>0</v>
      </c>
      <c r="I93" s="4">
        <f t="shared" si="27"/>
        <v>0</v>
      </c>
      <c r="J93" s="4">
        <f t="shared" si="27"/>
        <v>0</v>
      </c>
      <c r="K93" s="4">
        <f t="shared" si="27"/>
        <v>0</v>
      </c>
      <c r="L93" s="4">
        <f t="shared" si="27"/>
        <v>0</v>
      </c>
      <c r="M93" s="4">
        <f>SUM(M94:M99)</f>
        <v>0</v>
      </c>
      <c r="N93" s="4">
        <f>SUM(N94:N99)</f>
        <v>0</v>
      </c>
      <c r="O93" s="46" t="s">
        <v>68</v>
      </c>
      <c r="P93" s="8"/>
    </row>
    <row r="94" spans="1:16" ht="15.75">
      <c r="A94" s="50"/>
      <c r="B94" s="58"/>
      <c r="C94" s="50"/>
      <c r="D94" s="7" t="s">
        <v>12</v>
      </c>
      <c r="E94" s="4">
        <f aca="true" t="shared" si="28" ref="E94:E99">G94+I94+K94+M94</f>
        <v>0</v>
      </c>
      <c r="F94" s="4">
        <f aca="true" t="shared" si="29" ref="F94:F99">H94+J94+L94+N94</f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46"/>
      <c r="P94" s="8"/>
    </row>
    <row r="95" spans="1:16" ht="15.75">
      <c r="A95" s="50"/>
      <c r="B95" s="58"/>
      <c r="C95" s="50"/>
      <c r="D95" s="7" t="s">
        <v>13</v>
      </c>
      <c r="E95" s="4">
        <f t="shared" si="28"/>
        <v>0</v>
      </c>
      <c r="F95" s="4">
        <f t="shared" si="29"/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46"/>
      <c r="P95" s="8"/>
    </row>
    <row r="96" spans="1:16" ht="15.75">
      <c r="A96" s="50"/>
      <c r="B96" s="58"/>
      <c r="C96" s="50"/>
      <c r="D96" s="7" t="s">
        <v>14</v>
      </c>
      <c r="E96" s="4">
        <f t="shared" si="28"/>
        <v>0</v>
      </c>
      <c r="F96" s="4">
        <f t="shared" si="29"/>
        <v>0</v>
      </c>
      <c r="G96" s="6"/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46"/>
      <c r="P96" s="8"/>
    </row>
    <row r="97" spans="1:16" ht="15.75">
      <c r="A97" s="50"/>
      <c r="B97" s="58"/>
      <c r="C97" s="50"/>
      <c r="D97" s="7" t="s">
        <v>15</v>
      </c>
      <c r="E97" s="4">
        <f>G97+I97+K97+M97</f>
        <v>0</v>
      </c>
      <c r="F97" s="4">
        <f t="shared" si="29"/>
        <v>0</v>
      </c>
      <c r="G97" s="6"/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46"/>
      <c r="P97" s="8"/>
    </row>
    <row r="98" spans="1:16" ht="15.75">
      <c r="A98" s="50"/>
      <c r="B98" s="58"/>
      <c r="C98" s="50"/>
      <c r="D98" s="7" t="s">
        <v>16</v>
      </c>
      <c r="E98" s="4">
        <f>G98+I98+K98+M98</f>
        <v>27334</v>
      </c>
      <c r="F98" s="4">
        <f t="shared" si="29"/>
        <v>0</v>
      </c>
      <c r="G98" s="6">
        <v>27334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46"/>
      <c r="P98" s="8"/>
    </row>
    <row r="99" spans="1:16" ht="15.75">
      <c r="A99" s="50"/>
      <c r="B99" s="58"/>
      <c r="C99" s="51"/>
      <c r="D99" s="7" t="s">
        <v>17</v>
      </c>
      <c r="E99" s="4">
        <f t="shared" si="28"/>
        <v>0</v>
      </c>
      <c r="F99" s="4">
        <f t="shared" si="29"/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46"/>
      <c r="P99" s="8"/>
    </row>
    <row r="100" spans="1:16" s="1" customFormat="1" ht="15.75" customHeight="1">
      <c r="A100" s="50"/>
      <c r="B100" s="58" t="s">
        <v>33</v>
      </c>
      <c r="C100" s="36"/>
      <c r="D100" s="11" t="s">
        <v>11</v>
      </c>
      <c r="E100" s="4">
        <f>SUM(E101:E106)</f>
        <v>54</v>
      </c>
      <c r="F100" s="4">
        <f>SUM(F101:F106)</f>
        <v>54</v>
      </c>
      <c r="G100" s="4">
        <f>SUM(G101:G106)</f>
        <v>54</v>
      </c>
      <c r="H100" s="4">
        <f>SUM(H101:H106)</f>
        <v>54</v>
      </c>
      <c r="I100" s="6"/>
      <c r="J100" s="6"/>
      <c r="K100" s="6"/>
      <c r="L100" s="6"/>
      <c r="M100" s="6"/>
      <c r="N100" s="6"/>
      <c r="O100" s="46" t="s">
        <v>68</v>
      </c>
      <c r="P100" s="8"/>
    </row>
    <row r="101" spans="1:16" ht="25.5">
      <c r="A101" s="50"/>
      <c r="B101" s="58"/>
      <c r="C101" s="7" t="s">
        <v>61</v>
      </c>
      <c r="D101" s="7" t="s">
        <v>12</v>
      </c>
      <c r="E101" s="4">
        <f aca="true" t="shared" si="30" ref="E101:E106">G101+I101+K101+M101</f>
        <v>54</v>
      </c>
      <c r="F101" s="4">
        <f aca="true" t="shared" si="31" ref="F101:F106">H101+J101+L101+N101</f>
        <v>54</v>
      </c>
      <c r="G101" s="6">
        <v>54</v>
      </c>
      <c r="H101" s="6">
        <v>54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46"/>
      <c r="P101" s="8"/>
    </row>
    <row r="102" spans="1:16" ht="15.75">
      <c r="A102" s="50"/>
      <c r="B102" s="58"/>
      <c r="C102" s="35"/>
      <c r="D102" s="7" t="s">
        <v>13</v>
      </c>
      <c r="E102" s="4">
        <f t="shared" si="30"/>
        <v>0</v>
      </c>
      <c r="F102" s="4">
        <f t="shared" si="31"/>
        <v>0</v>
      </c>
      <c r="G102" s="6">
        <v>0</v>
      </c>
      <c r="H102" s="6"/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46"/>
      <c r="P102" s="8"/>
    </row>
    <row r="103" spans="1:16" ht="15.75">
      <c r="A103" s="50"/>
      <c r="B103" s="58"/>
      <c r="C103" s="35"/>
      <c r="D103" s="7" t="s">
        <v>14</v>
      </c>
      <c r="E103" s="4">
        <f t="shared" si="30"/>
        <v>0</v>
      </c>
      <c r="F103" s="4">
        <f t="shared" si="31"/>
        <v>0</v>
      </c>
      <c r="G103" s="6"/>
      <c r="H103" s="6"/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46"/>
      <c r="P103" s="8"/>
    </row>
    <row r="104" spans="1:16" ht="15.75">
      <c r="A104" s="50"/>
      <c r="B104" s="58"/>
      <c r="C104" s="35"/>
      <c r="D104" s="7" t="s">
        <v>15</v>
      </c>
      <c r="E104" s="4">
        <f t="shared" si="30"/>
        <v>0</v>
      </c>
      <c r="F104" s="4">
        <f t="shared" si="31"/>
        <v>0</v>
      </c>
      <c r="G104" s="6"/>
      <c r="H104" s="6"/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46"/>
      <c r="P104" s="8"/>
    </row>
    <row r="105" spans="1:16" ht="15.75">
      <c r="A105" s="50"/>
      <c r="B105" s="58"/>
      <c r="C105" s="35"/>
      <c r="D105" s="7" t="s">
        <v>16</v>
      </c>
      <c r="E105" s="4">
        <f t="shared" si="30"/>
        <v>0</v>
      </c>
      <c r="F105" s="4">
        <f t="shared" si="31"/>
        <v>0</v>
      </c>
      <c r="G105" s="6"/>
      <c r="H105" s="6"/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46"/>
      <c r="P105" s="8"/>
    </row>
    <row r="106" spans="1:16" ht="15.75">
      <c r="A106" s="50"/>
      <c r="B106" s="58"/>
      <c r="C106" s="37"/>
      <c r="D106" s="7" t="s">
        <v>17</v>
      </c>
      <c r="E106" s="4">
        <f t="shared" si="30"/>
        <v>0</v>
      </c>
      <c r="F106" s="4">
        <f t="shared" si="31"/>
        <v>0</v>
      </c>
      <c r="G106" s="6"/>
      <c r="H106" s="6"/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46"/>
      <c r="P106" s="8"/>
    </row>
    <row r="107" spans="1:16" s="3" customFormat="1" ht="15.75" customHeight="1">
      <c r="A107" s="50"/>
      <c r="B107" s="58" t="s">
        <v>53</v>
      </c>
      <c r="C107" s="36"/>
      <c r="D107" s="11" t="s">
        <v>11</v>
      </c>
      <c r="E107" s="4">
        <f>SUM(E108:E113)</f>
        <v>933.5</v>
      </c>
      <c r="F107" s="4">
        <f>SUM(F108:F113)</f>
        <v>933.5</v>
      </c>
      <c r="G107" s="4">
        <f>SUM(G108:G113)</f>
        <v>933.5</v>
      </c>
      <c r="H107" s="4">
        <f>SUM(H108:H113)</f>
        <v>933.5</v>
      </c>
      <c r="I107" s="4"/>
      <c r="J107" s="4"/>
      <c r="K107" s="4"/>
      <c r="L107" s="4"/>
      <c r="M107" s="4"/>
      <c r="N107" s="4"/>
      <c r="O107" s="46" t="s">
        <v>68</v>
      </c>
      <c r="P107" s="8"/>
    </row>
    <row r="108" spans="1:16" ht="15.75">
      <c r="A108" s="50"/>
      <c r="B108" s="58"/>
      <c r="C108" s="35"/>
      <c r="D108" s="7" t="s">
        <v>12</v>
      </c>
      <c r="E108" s="4">
        <f aca="true" t="shared" si="32" ref="E108:E113">G108+I108+K108+M108</f>
        <v>0</v>
      </c>
      <c r="F108" s="4">
        <f aca="true" t="shared" si="33" ref="F108:F113">H108+J108+L108+N108</f>
        <v>0</v>
      </c>
      <c r="G108" s="6"/>
      <c r="H108" s="6"/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46"/>
      <c r="P108" s="8"/>
    </row>
    <row r="109" spans="1:16" ht="15.75">
      <c r="A109" s="50"/>
      <c r="B109" s="58"/>
      <c r="C109" s="35"/>
      <c r="D109" s="7" t="s">
        <v>13</v>
      </c>
      <c r="E109" s="4">
        <f t="shared" si="32"/>
        <v>0</v>
      </c>
      <c r="F109" s="4">
        <f t="shared" si="33"/>
        <v>0</v>
      </c>
      <c r="G109" s="6">
        <v>0</v>
      </c>
      <c r="H109" s="6"/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46"/>
      <c r="P109" s="8"/>
    </row>
    <row r="110" spans="1:16" ht="25.5">
      <c r="A110" s="50"/>
      <c r="B110" s="58"/>
      <c r="C110" s="7" t="s">
        <v>62</v>
      </c>
      <c r="D110" s="7" t="s">
        <v>14</v>
      </c>
      <c r="E110" s="4">
        <f t="shared" si="32"/>
        <v>933.5</v>
      </c>
      <c r="F110" s="4">
        <f t="shared" si="33"/>
        <v>933.5</v>
      </c>
      <c r="G110" s="6">
        <f>947.7-14.2</f>
        <v>933.5</v>
      </c>
      <c r="H110" s="6">
        <f>G110</f>
        <v>933.5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46"/>
      <c r="P110" s="8"/>
    </row>
    <row r="111" spans="1:16" ht="15.75">
      <c r="A111" s="50"/>
      <c r="B111" s="58"/>
      <c r="C111" s="35"/>
      <c r="D111" s="7" t="s">
        <v>15</v>
      </c>
      <c r="E111" s="4">
        <f t="shared" si="32"/>
        <v>0</v>
      </c>
      <c r="F111" s="4">
        <f t="shared" si="33"/>
        <v>0</v>
      </c>
      <c r="G111" s="6"/>
      <c r="H111" s="6"/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46"/>
      <c r="P111" s="8"/>
    </row>
    <row r="112" spans="1:16" ht="15.75">
      <c r="A112" s="50"/>
      <c r="B112" s="58"/>
      <c r="C112" s="35"/>
      <c r="D112" s="7" t="s">
        <v>16</v>
      </c>
      <c r="E112" s="4">
        <f t="shared" si="32"/>
        <v>0</v>
      </c>
      <c r="F112" s="4">
        <f t="shared" si="33"/>
        <v>0</v>
      </c>
      <c r="G112" s="6"/>
      <c r="H112" s="6"/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46"/>
      <c r="P112" s="8"/>
    </row>
    <row r="113" spans="1:16" ht="15.75">
      <c r="A113" s="50"/>
      <c r="B113" s="58"/>
      <c r="C113" s="37"/>
      <c r="D113" s="7" t="s">
        <v>17</v>
      </c>
      <c r="E113" s="4">
        <f t="shared" si="32"/>
        <v>0</v>
      </c>
      <c r="F113" s="4">
        <f t="shared" si="33"/>
        <v>0</v>
      </c>
      <c r="G113" s="6"/>
      <c r="H113" s="6"/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46"/>
      <c r="P113" s="8"/>
    </row>
    <row r="114" spans="1:16" s="1" customFormat="1" ht="15.75" customHeight="1">
      <c r="A114" s="50"/>
      <c r="B114" s="58" t="s">
        <v>34</v>
      </c>
      <c r="C114" s="45"/>
      <c r="D114" s="11" t="s">
        <v>11</v>
      </c>
      <c r="E114" s="4">
        <f>SUM(E115:E120)</f>
        <v>338.8</v>
      </c>
      <c r="F114" s="4">
        <f>SUM(F115:F120)</f>
        <v>0</v>
      </c>
      <c r="G114" s="4">
        <f aca="true" t="shared" si="34" ref="G114:L114">SUM(G115:G120)</f>
        <v>338.8</v>
      </c>
      <c r="H114" s="4">
        <f t="shared" si="34"/>
        <v>0</v>
      </c>
      <c r="I114" s="6">
        <f t="shared" si="34"/>
        <v>0</v>
      </c>
      <c r="J114" s="6">
        <f t="shared" si="34"/>
        <v>0</v>
      </c>
      <c r="K114" s="6">
        <f t="shared" si="34"/>
        <v>0</v>
      </c>
      <c r="L114" s="6">
        <f t="shared" si="34"/>
        <v>0</v>
      </c>
      <c r="M114" s="6">
        <f>SUM(M115:M120)</f>
        <v>0</v>
      </c>
      <c r="N114" s="6">
        <f>SUM(N115:N120)</f>
        <v>0</v>
      </c>
      <c r="O114" s="46" t="s">
        <v>68</v>
      </c>
      <c r="P114" s="8"/>
    </row>
    <row r="115" spans="1:16" ht="16.5" customHeight="1">
      <c r="A115" s="50"/>
      <c r="B115" s="58"/>
      <c r="C115" s="50"/>
      <c r="D115" s="7" t="s">
        <v>12</v>
      </c>
      <c r="E115" s="4">
        <f aca="true" t="shared" si="35" ref="E115:E120">G115+I115+K115+M115</f>
        <v>0</v>
      </c>
      <c r="F115" s="4">
        <f aca="true" t="shared" si="36" ref="F115:F120">H115+J115+L115+N115</f>
        <v>0</v>
      </c>
      <c r="G115" s="6">
        <v>0</v>
      </c>
      <c r="H115" s="6"/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46"/>
      <c r="P115" s="8"/>
    </row>
    <row r="116" spans="1:16" ht="15.75">
      <c r="A116" s="50"/>
      <c r="B116" s="58"/>
      <c r="C116" s="50"/>
      <c r="D116" s="7" t="s">
        <v>13</v>
      </c>
      <c r="E116" s="4">
        <f t="shared" si="35"/>
        <v>0</v>
      </c>
      <c r="F116" s="4">
        <f t="shared" si="36"/>
        <v>0</v>
      </c>
      <c r="G116" s="6">
        <v>0</v>
      </c>
      <c r="H116" s="6"/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46"/>
      <c r="P116" s="8"/>
    </row>
    <row r="117" spans="1:16" ht="15.75">
      <c r="A117" s="50"/>
      <c r="B117" s="58"/>
      <c r="C117" s="50"/>
      <c r="D117" s="7" t="s">
        <v>14</v>
      </c>
      <c r="E117" s="4">
        <f t="shared" si="35"/>
        <v>0</v>
      </c>
      <c r="F117" s="4">
        <f t="shared" si="36"/>
        <v>0</v>
      </c>
      <c r="G117" s="6"/>
      <c r="H117" s="6"/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46"/>
      <c r="P117" s="8"/>
    </row>
    <row r="118" spans="1:16" ht="15.75">
      <c r="A118" s="50"/>
      <c r="B118" s="58"/>
      <c r="C118" s="50"/>
      <c r="D118" s="7" t="s">
        <v>15</v>
      </c>
      <c r="E118" s="4">
        <f t="shared" si="35"/>
        <v>0</v>
      </c>
      <c r="F118" s="4">
        <f t="shared" si="36"/>
        <v>0</v>
      </c>
      <c r="G118" s="6"/>
      <c r="H118" s="6"/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46"/>
      <c r="P118" s="8"/>
    </row>
    <row r="119" spans="1:16" ht="15.75">
      <c r="A119" s="50"/>
      <c r="B119" s="58"/>
      <c r="C119" s="50"/>
      <c r="D119" s="7" t="s">
        <v>16</v>
      </c>
      <c r="E119" s="4">
        <f t="shared" si="35"/>
        <v>338.8</v>
      </c>
      <c r="F119" s="4">
        <f t="shared" si="36"/>
        <v>0</v>
      </c>
      <c r="G119" s="6">
        <v>338.8</v>
      </c>
      <c r="H119" s="6"/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46"/>
      <c r="P119" s="8"/>
    </row>
    <row r="120" spans="1:16" ht="15.75">
      <c r="A120" s="50"/>
      <c r="B120" s="58"/>
      <c r="C120" s="51"/>
      <c r="D120" s="7" t="s">
        <v>17</v>
      </c>
      <c r="E120" s="4">
        <f t="shared" si="35"/>
        <v>0</v>
      </c>
      <c r="F120" s="4">
        <f t="shared" si="36"/>
        <v>0</v>
      </c>
      <c r="G120" s="6"/>
      <c r="H120" s="6"/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46"/>
      <c r="P120" s="8"/>
    </row>
    <row r="121" spans="1:16" s="1" customFormat="1" ht="15.75" customHeight="1">
      <c r="A121" s="50"/>
      <c r="B121" s="58" t="s">
        <v>35</v>
      </c>
      <c r="C121" s="45"/>
      <c r="D121" s="11" t="s">
        <v>11</v>
      </c>
      <c r="E121" s="4">
        <f>SUM(E122:E127)</f>
        <v>290.6</v>
      </c>
      <c r="F121" s="4">
        <f>SUM(F122:F127)</f>
        <v>0</v>
      </c>
      <c r="G121" s="4">
        <f aca="true" t="shared" si="37" ref="G121:L121">SUM(G122:G127)</f>
        <v>290.6</v>
      </c>
      <c r="H121" s="6">
        <f t="shared" si="37"/>
        <v>0</v>
      </c>
      <c r="I121" s="6">
        <f t="shared" si="37"/>
        <v>0</v>
      </c>
      <c r="J121" s="6">
        <f t="shared" si="37"/>
        <v>0</v>
      </c>
      <c r="K121" s="6">
        <f t="shared" si="37"/>
        <v>0</v>
      </c>
      <c r="L121" s="6">
        <f t="shared" si="37"/>
        <v>0</v>
      </c>
      <c r="M121" s="6">
        <f>SUM(M122:M127)</f>
        <v>0</v>
      </c>
      <c r="N121" s="6">
        <f>SUM(N122:N127)</f>
        <v>0</v>
      </c>
      <c r="O121" s="46" t="s">
        <v>68</v>
      </c>
      <c r="P121" s="8"/>
    </row>
    <row r="122" spans="1:16" ht="15.75">
      <c r="A122" s="50"/>
      <c r="B122" s="58"/>
      <c r="C122" s="50"/>
      <c r="D122" s="7" t="s">
        <v>12</v>
      </c>
      <c r="E122" s="4">
        <f aca="true" t="shared" si="38" ref="E122:E127">G122+I122+K122+M122</f>
        <v>0</v>
      </c>
      <c r="F122" s="4">
        <f aca="true" t="shared" si="39" ref="F122:F127">H122+J122+L122+N122</f>
        <v>0</v>
      </c>
      <c r="G122" s="6"/>
      <c r="H122" s="6"/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46"/>
      <c r="P122" s="8"/>
    </row>
    <row r="123" spans="1:16" ht="15.75">
      <c r="A123" s="50"/>
      <c r="B123" s="58"/>
      <c r="C123" s="50"/>
      <c r="D123" s="7" t="s">
        <v>13</v>
      </c>
      <c r="E123" s="4">
        <f t="shared" si="38"/>
        <v>0</v>
      </c>
      <c r="F123" s="4">
        <f t="shared" si="39"/>
        <v>0</v>
      </c>
      <c r="G123" s="6"/>
      <c r="H123" s="6"/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46"/>
      <c r="P123" s="8"/>
    </row>
    <row r="124" spans="1:16" ht="15.75">
      <c r="A124" s="50"/>
      <c r="B124" s="58"/>
      <c r="C124" s="50"/>
      <c r="D124" s="7" t="s">
        <v>14</v>
      </c>
      <c r="E124" s="4">
        <f t="shared" si="38"/>
        <v>0</v>
      </c>
      <c r="F124" s="4">
        <f>H124+J124+L124+N124</f>
        <v>0</v>
      </c>
      <c r="G124" s="6"/>
      <c r="H124" s="6"/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46"/>
      <c r="P124" s="8"/>
    </row>
    <row r="125" spans="1:16" ht="15.75">
      <c r="A125" s="50"/>
      <c r="B125" s="58"/>
      <c r="C125" s="50"/>
      <c r="D125" s="7" t="s">
        <v>15</v>
      </c>
      <c r="E125" s="4">
        <f t="shared" si="38"/>
        <v>0</v>
      </c>
      <c r="F125" s="4">
        <f t="shared" si="39"/>
        <v>0</v>
      </c>
      <c r="G125" s="6"/>
      <c r="H125" s="6"/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46"/>
      <c r="P125" s="8"/>
    </row>
    <row r="126" spans="1:16" ht="15.75">
      <c r="A126" s="50"/>
      <c r="B126" s="58"/>
      <c r="C126" s="50"/>
      <c r="D126" s="7" t="s">
        <v>16</v>
      </c>
      <c r="E126" s="4">
        <f t="shared" si="38"/>
        <v>290.6</v>
      </c>
      <c r="F126" s="4">
        <f t="shared" si="39"/>
        <v>0</v>
      </c>
      <c r="G126" s="6">
        <v>290.6</v>
      </c>
      <c r="H126" s="6"/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46"/>
      <c r="P126" s="8"/>
    </row>
    <row r="127" spans="1:16" ht="15.75">
      <c r="A127" s="50"/>
      <c r="B127" s="58"/>
      <c r="C127" s="51"/>
      <c r="D127" s="7" t="s">
        <v>17</v>
      </c>
      <c r="E127" s="4">
        <f t="shared" si="38"/>
        <v>0</v>
      </c>
      <c r="F127" s="4">
        <f t="shared" si="39"/>
        <v>0</v>
      </c>
      <c r="G127" s="6"/>
      <c r="H127" s="6"/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46"/>
      <c r="P127" s="8"/>
    </row>
    <row r="128" spans="1:16" ht="15.75" customHeight="1">
      <c r="A128" s="50"/>
      <c r="B128" s="58" t="s">
        <v>36</v>
      </c>
      <c r="C128" s="45"/>
      <c r="D128" s="11" t="s">
        <v>11</v>
      </c>
      <c r="E128" s="4">
        <f>SUM(E129:E134)</f>
        <v>295.6</v>
      </c>
      <c r="F128" s="4">
        <f>SUM(F129:F134)</f>
        <v>0</v>
      </c>
      <c r="G128" s="4">
        <f aca="true" t="shared" si="40" ref="G128:L128">SUM(G129:G134)</f>
        <v>295.6</v>
      </c>
      <c r="H128" s="4">
        <f t="shared" si="40"/>
        <v>0</v>
      </c>
      <c r="I128" s="4">
        <f t="shared" si="40"/>
        <v>0</v>
      </c>
      <c r="J128" s="4">
        <f t="shared" si="40"/>
        <v>0</v>
      </c>
      <c r="K128" s="4">
        <f t="shared" si="40"/>
        <v>0</v>
      </c>
      <c r="L128" s="4">
        <f t="shared" si="40"/>
        <v>0</v>
      </c>
      <c r="M128" s="4">
        <f>SUM(M129:M134)</f>
        <v>0</v>
      </c>
      <c r="N128" s="4">
        <f>SUM(N129:N134)</f>
        <v>0</v>
      </c>
      <c r="O128" s="46" t="s">
        <v>68</v>
      </c>
      <c r="P128" s="8"/>
    </row>
    <row r="129" spans="1:16" ht="15.75">
      <c r="A129" s="50"/>
      <c r="B129" s="58"/>
      <c r="C129" s="50"/>
      <c r="D129" s="7" t="s">
        <v>12</v>
      </c>
      <c r="E129" s="4">
        <f aca="true" t="shared" si="41" ref="E129:E134">G129+I129+K129+M129</f>
        <v>0</v>
      </c>
      <c r="F129" s="4">
        <f aca="true" t="shared" si="42" ref="F129:F134">H129+J129+L129+N129</f>
        <v>0</v>
      </c>
      <c r="G129" s="6"/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46"/>
      <c r="P129" s="8"/>
    </row>
    <row r="130" spans="1:16" ht="15.75">
      <c r="A130" s="50"/>
      <c r="B130" s="58"/>
      <c r="C130" s="50"/>
      <c r="D130" s="7" t="s">
        <v>13</v>
      </c>
      <c r="E130" s="4">
        <f t="shared" si="41"/>
        <v>0</v>
      </c>
      <c r="F130" s="4">
        <f t="shared" si="42"/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46"/>
      <c r="P130" s="8"/>
    </row>
    <row r="131" spans="1:16" ht="15.75">
      <c r="A131" s="50"/>
      <c r="B131" s="58"/>
      <c r="C131" s="50"/>
      <c r="D131" s="7" t="s">
        <v>14</v>
      </c>
      <c r="E131" s="4">
        <f t="shared" si="41"/>
        <v>0</v>
      </c>
      <c r="F131" s="4">
        <f t="shared" si="42"/>
        <v>0</v>
      </c>
      <c r="G131" s="6"/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46"/>
      <c r="P131" s="8"/>
    </row>
    <row r="132" spans="1:16" ht="15.75">
      <c r="A132" s="50"/>
      <c r="B132" s="58"/>
      <c r="C132" s="50"/>
      <c r="D132" s="7" t="s">
        <v>15</v>
      </c>
      <c r="E132" s="4">
        <f t="shared" si="41"/>
        <v>0</v>
      </c>
      <c r="F132" s="4">
        <f t="shared" si="42"/>
        <v>0</v>
      </c>
      <c r="G132" s="6"/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46"/>
      <c r="P132" s="8"/>
    </row>
    <row r="133" spans="1:16" ht="15.75">
      <c r="A133" s="50"/>
      <c r="B133" s="58"/>
      <c r="C133" s="50"/>
      <c r="D133" s="7" t="s">
        <v>16</v>
      </c>
      <c r="E133" s="4">
        <f t="shared" si="41"/>
        <v>295.6</v>
      </c>
      <c r="F133" s="4">
        <f t="shared" si="42"/>
        <v>0</v>
      </c>
      <c r="G133" s="6">
        <v>295.6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46"/>
      <c r="P133" s="8"/>
    </row>
    <row r="134" spans="1:16" ht="15.75">
      <c r="A134" s="50"/>
      <c r="B134" s="58"/>
      <c r="C134" s="51"/>
      <c r="D134" s="7" t="s">
        <v>17</v>
      </c>
      <c r="E134" s="4">
        <f t="shared" si="41"/>
        <v>0</v>
      </c>
      <c r="F134" s="4">
        <f t="shared" si="42"/>
        <v>0</v>
      </c>
      <c r="G134" s="6"/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46"/>
      <c r="P134" s="8"/>
    </row>
    <row r="135" spans="1:16" s="1" customFormat="1" ht="15.75" customHeight="1">
      <c r="A135" s="50"/>
      <c r="B135" s="58" t="s">
        <v>37</v>
      </c>
      <c r="C135" s="45"/>
      <c r="D135" s="11" t="s">
        <v>11</v>
      </c>
      <c r="E135" s="4">
        <f>SUM(E136:E141)</f>
        <v>270.5</v>
      </c>
      <c r="F135" s="4">
        <f>SUM(F136:F141)</f>
        <v>0</v>
      </c>
      <c r="G135" s="4">
        <f aca="true" t="shared" si="43" ref="G135:L135">SUM(G136:G141)</f>
        <v>270.5</v>
      </c>
      <c r="H135" s="6">
        <f t="shared" si="43"/>
        <v>0</v>
      </c>
      <c r="I135" s="6">
        <f t="shared" si="43"/>
        <v>0</v>
      </c>
      <c r="J135" s="6">
        <f t="shared" si="43"/>
        <v>0</v>
      </c>
      <c r="K135" s="6">
        <f t="shared" si="43"/>
        <v>0</v>
      </c>
      <c r="L135" s="6">
        <f t="shared" si="43"/>
        <v>0</v>
      </c>
      <c r="M135" s="6">
        <f>SUM(M136:M141)</f>
        <v>0</v>
      </c>
      <c r="N135" s="6">
        <f>SUM(N136:N141)</f>
        <v>0</v>
      </c>
      <c r="O135" s="46" t="s">
        <v>68</v>
      </c>
      <c r="P135" s="8"/>
    </row>
    <row r="136" spans="1:16" ht="15.75">
      <c r="A136" s="50"/>
      <c r="B136" s="58"/>
      <c r="C136" s="50"/>
      <c r="D136" s="7" t="s">
        <v>12</v>
      </c>
      <c r="E136" s="4">
        <f aca="true" t="shared" si="44" ref="E136:E141">G136+I136+K136+M136</f>
        <v>0</v>
      </c>
      <c r="F136" s="4">
        <f aca="true" t="shared" si="45" ref="F136:F141">H136+J136+L136+N136</f>
        <v>0</v>
      </c>
      <c r="G136" s="6">
        <v>0</v>
      </c>
      <c r="H136" s="6"/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46"/>
      <c r="P136" s="8"/>
    </row>
    <row r="137" spans="1:16" ht="15.75">
      <c r="A137" s="50"/>
      <c r="B137" s="58"/>
      <c r="C137" s="50"/>
      <c r="D137" s="7" t="s">
        <v>13</v>
      </c>
      <c r="E137" s="4">
        <f t="shared" si="44"/>
        <v>0</v>
      </c>
      <c r="F137" s="4">
        <f t="shared" si="45"/>
        <v>0</v>
      </c>
      <c r="G137" s="6">
        <v>0</v>
      </c>
      <c r="H137" s="6"/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46"/>
      <c r="P137" s="8"/>
    </row>
    <row r="138" spans="1:16" ht="15.75">
      <c r="A138" s="50"/>
      <c r="B138" s="58"/>
      <c r="C138" s="50"/>
      <c r="D138" s="7" t="s">
        <v>14</v>
      </c>
      <c r="E138" s="4">
        <f t="shared" si="44"/>
        <v>0</v>
      </c>
      <c r="F138" s="4">
        <f>H138+J138+L138+N138</f>
        <v>0</v>
      </c>
      <c r="G138" s="6"/>
      <c r="H138" s="6"/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46"/>
      <c r="P138" s="8"/>
    </row>
    <row r="139" spans="1:16" ht="15.75">
      <c r="A139" s="50"/>
      <c r="B139" s="58"/>
      <c r="C139" s="50"/>
      <c r="D139" s="7" t="s">
        <v>15</v>
      </c>
      <c r="E139" s="4">
        <f t="shared" si="44"/>
        <v>0</v>
      </c>
      <c r="F139" s="4">
        <f t="shared" si="45"/>
        <v>0</v>
      </c>
      <c r="G139" s="6"/>
      <c r="H139" s="6"/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46"/>
      <c r="P139" s="8"/>
    </row>
    <row r="140" spans="1:16" ht="15.75">
      <c r="A140" s="50"/>
      <c r="B140" s="58"/>
      <c r="C140" s="50"/>
      <c r="D140" s="7" t="s">
        <v>16</v>
      </c>
      <c r="E140" s="4">
        <f t="shared" si="44"/>
        <v>270.5</v>
      </c>
      <c r="F140" s="4">
        <f t="shared" si="45"/>
        <v>0</v>
      </c>
      <c r="G140" s="6">
        <v>270.5</v>
      </c>
      <c r="H140" s="6"/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46"/>
      <c r="P140" s="8"/>
    </row>
    <row r="141" spans="1:16" ht="15.75">
      <c r="A141" s="50"/>
      <c r="B141" s="58"/>
      <c r="C141" s="51"/>
      <c r="D141" s="7" t="s">
        <v>17</v>
      </c>
      <c r="E141" s="4">
        <f t="shared" si="44"/>
        <v>0</v>
      </c>
      <c r="F141" s="4">
        <f t="shared" si="45"/>
        <v>0</v>
      </c>
      <c r="G141" s="6"/>
      <c r="H141" s="6"/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46"/>
      <c r="P141" s="8"/>
    </row>
    <row r="142" spans="1:16" s="1" customFormat="1" ht="15.75" customHeight="1">
      <c r="A142" s="50"/>
      <c r="B142" s="58" t="s">
        <v>38</v>
      </c>
      <c r="C142" s="45"/>
      <c r="D142" s="11" t="s">
        <v>11</v>
      </c>
      <c r="E142" s="4">
        <f>SUM(E143:E148)</f>
        <v>1404.8</v>
      </c>
      <c r="F142" s="4">
        <f>SUM(F143:F148)</f>
        <v>0</v>
      </c>
      <c r="G142" s="4">
        <f aca="true" t="shared" si="46" ref="G142:L142">SUM(G143:G148)</f>
        <v>1404.8</v>
      </c>
      <c r="H142" s="6">
        <f t="shared" si="46"/>
        <v>0</v>
      </c>
      <c r="I142" s="6">
        <f t="shared" si="46"/>
        <v>0</v>
      </c>
      <c r="J142" s="6">
        <f t="shared" si="46"/>
        <v>0</v>
      </c>
      <c r="K142" s="6">
        <f t="shared" si="46"/>
        <v>0</v>
      </c>
      <c r="L142" s="6">
        <f t="shared" si="46"/>
        <v>0</v>
      </c>
      <c r="M142" s="6">
        <f>SUM(M143:M148)</f>
        <v>0</v>
      </c>
      <c r="N142" s="6">
        <f>SUM(N143:N148)</f>
        <v>0</v>
      </c>
      <c r="O142" s="46" t="s">
        <v>68</v>
      </c>
      <c r="P142" s="8"/>
    </row>
    <row r="143" spans="1:16" ht="15.75">
      <c r="A143" s="50"/>
      <c r="B143" s="58"/>
      <c r="C143" s="50"/>
      <c r="D143" s="7" t="s">
        <v>12</v>
      </c>
      <c r="E143" s="4">
        <f aca="true" t="shared" si="47" ref="E143:E148">G143+I143+K143+M143</f>
        <v>0</v>
      </c>
      <c r="F143" s="4">
        <f aca="true" t="shared" si="48" ref="F143:F148">H143+J143+L143+N143</f>
        <v>0</v>
      </c>
      <c r="G143" s="6">
        <v>0</v>
      </c>
      <c r="H143" s="6"/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46"/>
      <c r="P143" s="8"/>
    </row>
    <row r="144" spans="1:16" ht="15.75">
      <c r="A144" s="50"/>
      <c r="B144" s="58"/>
      <c r="C144" s="50"/>
      <c r="D144" s="7" t="s">
        <v>13</v>
      </c>
      <c r="E144" s="4">
        <f t="shared" si="47"/>
        <v>0</v>
      </c>
      <c r="F144" s="4">
        <f t="shared" si="48"/>
        <v>0</v>
      </c>
      <c r="G144" s="6">
        <v>0</v>
      </c>
      <c r="H144" s="6"/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46"/>
      <c r="P144" s="8"/>
    </row>
    <row r="145" spans="1:16" ht="15.75">
      <c r="A145" s="50"/>
      <c r="B145" s="58"/>
      <c r="C145" s="50"/>
      <c r="D145" s="7" t="s">
        <v>14</v>
      </c>
      <c r="E145" s="4">
        <f t="shared" si="47"/>
        <v>0</v>
      </c>
      <c r="F145" s="4">
        <f t="shared" si="48"/>
        <v>0</v>
      </c>
      <c r="G145" s="6"/>
      <c r="H145" s="6"/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46"/>
      <c r="P145" s="8"/>
    </row>
    <row r="146" spans="1:16" ht="15.75">
      <c r="A146" s="50"/>
      <c r="B146" s="58"/>
      <c r="C146" s="50"/>
      <c r="D146" s="7" t="s">
        <v>15</v>
      </c>
      <c r="E146" s="4">
        <f t="shared" si="47"/>
        <v>0</v>
      </c>
      <c r="F146" s="4">
        <f t="shared" si="48"/>
        <v>0</v>
      </c>
      <c r="G146" s="6"/>
      <c r="H146" s="6"/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46"/>
      <c r="P146" s="8"/>
    </row>
    <row r="147" spans="1:16" ht="15.75">
      <c r="A147" s="50"/>
      <c r="B147" s="58"/>
      <c r="C147" s="50"/>
      <c r="D147" s="7" t="s">
        <v>16</v>
      </c>
      <c r="E147" s="4">
        <f t="shared" si="47"/>
        <v>1404.8</v>
      </c>
      <c r="F147" s="4">
        <f t="shared" si="48"/>
        <v>0</v>
      </c>
      <c r="G147" s="6">
        <v>1404.8</v>
      </c>
      <c r="H147" s="6"/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46"/>
      <c r="P147" s="8"/>
    </row>
    <row r="148" spans="1:16" ht="15.75">
      <c r="A148" s="50"/>
      <c r="B148" s="58"/>
      <c r="C148" s="51"/>
      <c r="D148" s="7" t="s">
        <v>17</v>
      </c>
      <c r="E148" s="4">
        <f t="shared" si="47"/>
        <v>0</v>
      </c>
      <c r="F148" s="4">
        <f t="shared" si="48"/>
        <v>0</v>
      </c>
      <c r="G148" s="6"/>
      <c r="H148" s="6"/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46"/>
      <c r="P148" s="8"/>
    </row>
    <row r="149" spans="1:16" s="1" customFormat="1" ht="15.75" customHeight="1">
      <c r="A149" s="50"/>
      <c r="B149" s="58" t="s">
        <v>39</v>
      </c>
      <c r="C149" s="45"/>
      <c r="D149" s="11" t="s">
        <v>11</v>
      </c>
      <c r="E149" s="4">
        <f>SUM(E150:E155)</f>
        <v>2243.5</v>
      </c>
      <c r="F149" s="4">
        <f>SUM(F150:F155)</f>
        <v>0</v>
      </c>
      <c r="G149" s="4">
        <f aca="true" t="shared" si="49" ref="G149:L149">SUM(G150:G155)</f>
        <v>2243.5</v>
      </c>
      <c r="H149" s="6">
        <f t="shared" si="49"/>
        <v>0</v>
      </c>
      <c r="I149" s="6">
        <f t="shared" si="49"/>
        <v>0</v>
      </c>
      <c r="J149" s="6">
        <f t="shared" si="49"/>
        <v>0</v>
      </c>
      <c r="K149" s="6">
        <f t="shared" si="49"/>
        <v>0</v>
      </c>
      <c r="L149" s="6">
        <f t="shared" si="49"/>
        <v>0</v>
      </c>
      <c r="M149" s="6">
        <f>SUM(M150:M155)</f>
        <v>0</v>
      </c>
      <c r="N149" s="6">
        <f>SUM(N150:N155)</f>
        <v>0</v>
      </c>
      <c r="O149" s="46" t="s">
        <v>68</v>
      </c>
      <c r="P149" s="8"/>
    </row>
    <row r="150" spans="1:16" ht="15.75">
      <c r="A150" s="50"/>
      <c r="B150" s="58"/>
      <c r="C150" s="50"/>
      <c r="D150" s="7" t="s">
        <v>12</v>
      </c>
      <c r="E150" s="4">
        <f aca="true" t="shared" si="50" ref="E150:E155">G150+I150+K150+M150</f>
        <v>0</v>
      </c>
      <c r="F150" s="4">
        <f aca="true" t="shared" si="51" ref="F150:F155">H150+J150+L150+N150</f>
        <v>0</v>
      </c>
      <c r="G150" s="6">
        <v>0</v>
      </c>
      <c r="H150" s="6"/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46"/>
      <c r="P150" s="8"/>
    </row>
    <row r="151" spans="1:16" ht="15.75">
      <c r="A151" s="50"/>
      <c r="B151" s="58"/>
      <c r="C151" s="50"/>
      <c r="D151" s="7" t="s">
        <v>13</v>
      </c>
      <c r="E151" s="4">
        <f t="shared" si="50"/>
        <v>0</v>
      </c>
      <c r="F151" s="4">
        <f t="shared" si="51"/>
        <v>0</v>
      </c>
      <c r="G151" s="6">
        <v>0</v>
      </c>
      <c r="H151" s="6"/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46"/>
      <c r="P151" s="8"/>
    </row>
    <row r="152" spans="1:16" ht="15.75">
      <c r="A152" s="50"/>
      <c r="B152" s="58"/>
      <c r="C152" s="50"/>
      <c r="D152" s="7" t="s">
        <v>14</v>
      </c>
      <c r="E152" s="4">
        <f t="shared" si="50"/>
        <v>0</v>
      </c>
      <c r="F152" s="4">
        <f t="shared" si="51"/>
        <v>0</v>
      </c>
      <c r="G152" s="6"/>
      <c r="H152" s="6"/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46"/>
      <c r="P152" s="8"/>
    </row>
    <row r="153" spans="1:16" ht="15.75">
      <c r="A153" s="50"/>
      <c r="B153" s="58"/>
      <c r="C153" s="50"/>
      <c r="D153" s="7" t="s">
        <v>15</v>
      </c>
      <c r="E153" s="4">
        <f t="shared" si="50"/>
        <v>0</v>
      </c>
      <c r="F153" s="4">
        <f t="shared" si="51"/>
        <v>0</v>
      </c>
      <c r="G153" s="6"/>
      <c r="H153" s="6"/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46"/>
      <c r="P153" s="8"/>
    </row>
    <row r="154" spans="1:16" ht="15.75">
      <c r="A154" s="50"/>
      <c r="B154" s="58"/>
      <c r="C154" s="50"/>
      <c r="D154" s="7" t="s">
        <v>16</v>
      </c>
      <c r="E154" s="4">
        <f t="shared" si="50"/>
        <v>2243.5</v>
      </c>
      <c r="F154" s="4">
        <f t="shared" si="51"/>
        <v>0</v>
      </c>
      <c r="G154" s="6">
        <v>2243.5</v>
      </c>
      <c r="H154" s="6"/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46"/>
      <c r="P154" s="8"/>
    </row>
    <row r="155" spans="1:16" ht="15.75">
      <c r="A155" s="50"/>
      <c r="B155" s="58"/>
      <c r="C155" s="51"/>
      <c r="D155" s="7" t="s">
        <v>17</v>
      </c>
      <c r="E155" s="4">
        <f t="shared" si="50"/>
        <v>0</v>
      </c>
      <c r="F155" s="4">
        <f t="shared" si="51"/>
        <v>0</v>
      </c>
      <c r="G155" s="6"/>
      <c r="H155" s="6"/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46"/>
      <c r="P155" s="8"/>
    </row>
    <row r="156" spans="1:16" s="1" customFormat="1" ht="15.75" customHeight="1">
      <c r="A156" s="50"/>
      <c r="B156" s="58" t="s">
        <v>40</v>
      </c>
      <c r="C156" s="45"/>
      <c r="D156" s="11" t="s">
        <v>11</v>
      </c>
      <c r="E156" s="4">
        <f>SUM(E157:E162)</f>
        <v>376.7</v>
      </c>
      <c r="F156" s="4">
        <f>SUM(F157:F162)</f>
        <v>0</v>
      </c>
      <c r="G156" s="4">
        <f aca="true" t="shared" si="52" ref="G156:L156">SUM(G157:G162)</f>
        <v>376.7</v>
      </c>
      <c r="H156" s="6">
        <f t="shared" si="52"/>
        <v>0</v>
      </c>
      <c r="I156" s="6">
        <f t="shared" si="52"/>
        <v>0</v>
      </c>
      <c r="J156" s="6">
        <f t="shared" si="52"/>
        <v>0</v>
      </c>
      <c r="K156" s="6">
        <f t="shared" si="52"/>
        <v>0</v>
      </c>
      <c r="L156" s="6">
        <f t="shared" si="52"/>
        <v>0</v>
      </c>
      <c r="M156" s="6">
        <f>SUM(M157:M162)</f>
        <v>0</v>
      </c>
      <c r="N156" s="6">
        <f>SUM(N157:N162)</f>
        <v>0</v>
      </c>
      <c r="O156" s="46" t="s">
        <v>68</v>
      </c>
      <c r="P156" s="8"/>
    </row>
    <row r="157" spans="1:16" ht="15.75">
      <c r="A157" s="50"/>
      <c r="B157" s="58"/>
      <c r="C157" s="50"/>
      <c r="D157" s="7" t="s">
        <v>12</v>
      </c>
      <c r="E157" s="4">
        <f aca="true" t="shared" si="53" ref="E157:E162">G157+I157+K157+M157</f>
        <v>0</v>
      </c>
      <c r="F157" s="4">
        <f aca="true" t="shared" si="54" ref="F157:F162">H157+J157+L157+N157</f>
        <v>0</v>
      </c>
      <c r="G157" s="6">
        <v>0</v>
      </c>
      <c r="H157" s="6"/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46"/>
      <c r="P157" s="8"/>
    </row>
    <row r="158" spans="1:16" ht="15.75">
      <c r="A158" s="50"/>
      <c r="B158" s="58"/>
      <c r="C158" s="50"/>
      <c r="D158" s="7" t="s">
        <v>13</v>
      </c>
      <c r="E158" s="4">
        <f t="shared" si="53"/>
        <v>0</v>
      </c>
      <c r="F158" s="4">
        <f t="shared" si="54"/>
        <v>0</v>
      </c>
      <c r="G158" s="6">
        <v>0</v>
      </c>
      <c r="H158" s="6"/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46"/>
      <c r="P158" s="8"/>
    </row>
    <row r="159" spans="1:16" ht="15.75">
      <c r="A159" s="50"/>
      <c r="B159" s="58"/>
      <c r="C159" s="50"/>
      <c r="D159" s="7" t="s">
        <v>14</v>
      </c>
      <c r="E159" s="4">
        <f t="shared" si="53"/>
        <v>0</v>
      </c>
      <c r="F159" s="4">
        <f t="shared" si="54"/>
        <v>0</v>
      </c>
      <c r="G159" s="6"/>
      <c r="H159" s="6"/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46"/>
      <c r="P159" s="8"/>
    </row>
    <row r="160" spans="1:16" ht="15.75">
      <c r="A160" s="50"/>
      <c r="B160" s="58"/>
      <c r="C160" s="50"/>
      <c r="D160" s="7" t="s">
        <v>15</v>
      </c>
      <c r="E160" s="4">
        <f t="shared" si="53"/>
        <v>0</v>
      </c>
      <c r="F160" s="4">
        <f t="shared" si="54"/>
        <v>0</v>
      </c>
      <c r="G160" s="6"/>
      <c r="H160" s="6"/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46"/>
      <c r="P160" s="8"/>
    </row>
    <row r="161" spans="1:16" ht="15.75">
      <c r="A161" s="50"/>
      <c r="B161" s="58"/>
      <c r="C161" s="50"/>
      <c r="D161" s="7" t="s">
        <v>16</v>
      </c>
      <c r="E161" s="4">
        <f t="shared" si="53"/>
        <v>376.7</v>
      </c>
      <c r="F161" s="4">
        <f t="shared" si="54"/>
        <v>0</v>
      </c>
      <c r="G161" s="6">
        <v>376.7</v>
      </c>
      <c r="H161" s="6"/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46"/>
      <c r="P161" s="8"/>
    </row>
    <row r="162" spans="1:16" ht="15.75">
      <c r="A162" s="50"/>
      <c r="B162" s="58"/>
      <c r="C162" s="51"/>
      <c r="D162" s="7" t="s">
        <v>17</v>
      </c>
      <c r="E162" s="4">
        <f t="shared" si="53"/>
        <v>0</v>
      </c>
      <c r="F162" s="4">
        <f t="shared" si="54"/>
        <v>0</v>
      </c>
      <c r="G162" s="6"/>
      <c r="H162" s="6"/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46"/>
      <c r="P162" s="8"/>
    </row>
    <row r="163" spans="1:16" s="1" customFormat="1" ht="15.75" customHeight="1">
      <c r="A163" s="50"/>
      <c r="B163" s="58" t="s">
        <v>41</v>
      </c>
      <c r="D163" s="11" t="s">
        <v>11</v>
      </c>
      <c r="E163" s="4">
        <f>SUM(E164:E169)</f>
        <v>9001.1</v>
      </c>
      <c r="F163" s="4">
        <f>SUM(F164:F169)</f>
        <v>412.40000000000003</v>
      </c>
      <c r="G163" s="4">
        <f aca="true" t="shared" si="55" ref="G163:N163">SUM(G164:G169)</f>
        <v>9001.1</v>
      </c>
      <c r="H163" s="4">
        <f t="shared" si="55"/>
        <v>412.40000000000003</v>
      </c>
      <c r="I163" s="6">
        <f t="shared" si="55"/>
        <v>0</v>
      </c>
      <c r="J163" s="6">
        <f t="shared" si="55"/>
        <v>0</v>
      </c>
      <c r="K163" s="6">
        <f t="shared" si="55"/>
        <v>0</v>
      </c>
      <c r="L163" s="6">
        <f t="shared" si="55"/>
        <v>0</v>
      </c>
      <c r="M163" s="6">
        <f t="shared" si="55"/>
        <v>0</v>
      </c>
      <c r="N163" s="6">
        <f t="shared" si="55"/>
        <v>0</v>
      </c>
      <c r="O163" s="46" t="s">
        <v>68</v>
      </c>
      <c r="P163" s="8"/>
    </row>
    <row r="164" spans="1:16" ht="15.75">
      <c r="A164" s="50"/>
      <c r="B164" s="58"/>
      <c r="C164" s="35"/>
      <c r="D164" s="7" t="s">
        <v>12</v>
      </c>
      <c r="E164" s="4">
        <f aca="true" t="shared" si="56" ref="E164:E169">G164+I164+K164+M164</f>
        <v>0</v>
      </c>
      <c r="F164" s="4">
        <f aca="true" t="shared" si="57" ref="F164:F169">H164+J164+L164+N164</f>
        <v>0</v>
      </c>
      <c r="G164" s="6">
        <v>0</v>
      </c>
      <c r="H164" s="6"/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46"/>
      <c r="P164" s="8"/>
    </row>
    <row r="165" spans="1:16" ht="26.25" customHeight="1">
      <c r="A165" s="50"/>
      <c r="B165" s="58"/>
      <c r="C165" s="7" t="s">
        <v>31</v>
      </c>
      <c r="D165" s="7" t="s">
        <v>13</v>
      </c>
      <c r="E165" s="4">
        <f t="shared" si="56"/>
        <v>412.40000000000003</v>
      </c>
      <c r="F165" s="4">
        <f t="shared" si="57"/>
        <v>412.40000000000003</v>
      </c>
      <c r="G165" s="6">
        <f>H165</f>
        <v>412.40000000000003</v>
      </c>
      <c r="H165" s="6">
        <f>900.2-450-36-1.8</f>
        <v>412.40000000000003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46"/>
      <c r="P165" s="8"/>
    </row>
    <row r="166" spans="1:16" ht="15.75">
      <c r="A166" s="50"/>
      <c r="B166" s="58"/>
      <c r="C166" s="35"/>
      <c r="D166" s="7" t="s">
        <v>14</v>
      </c>
      <c r="E166" s="4">
        <f t="shared" si="56"/>
        <v>0</v>
      </c>
      <c r="F166" s="4">
        <f t="shared" si="57"/>
        <v>0</v>
      </c>
      <c r="G166" s="6"/>
      <c r="H166" s="6"/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46"/>
      <c r="P166" s="8"/>
    </row>
    <row r="167" spans="1:16" ht="15.75">
      <c r="A167" s="50"/>
      <c r="B167" s="58"/>
      <c r="C167" s="35"/>
      <c r="D167" s="7" t="s">
        <v>15</v>
      </c>
      <c r="E167" s="4">
        <f t="shared" si="56"/>
        <v>0</v>
      </c>
      <c r="F167" s="4">
        <f t="shared" si="57"/>
        <v>0</v>
      </c>
      <c r="G167" s="6"/>
      <c r="H167" s="6"/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46"/>
      <c r="P167" s="8"/>
    </row>
    <row r="168" spans="1:16" ht="15.75">
      <c r="A168" s="50"/>
      <c r="B168" s="58"/>
      <c r="C168" s="41"/>
      <c r="D168" s="7" t="s">
        <v>16</v>
      </c>
      <c r="E168" s="4">
        <f t="shared" si="56"/>
        <v>8588.7</v>
      </c>
      <c r="F168" s="4">
        <f t="shared" si="57"/>
        <v>0</v>
      </c>
      <c r="G168" s="6">
        <v>8588.7</v>
      </c>
      <c r="H168" s="6"/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46"/>
      <c r="P168" s="8"/>
    </row>
    <row r="169" spans="1:16" ht="15.75">
      <c r="A169" s="50"/>
      <c r="B169" s="58"/>
      <c r="C169" s="37"/>
      <c r="D169" s="7" t="s">
        <v>17</v>
      </c>
      <c r="E169" s="4">
        <f t="shared" si="56"/>
        <v>0</v>
      </c>
      <c r="F169" s="4">
        <f t="shared" si="57"/>
        <v>0</v>
      </c>
      <c r="G169" s="6">
        <v>0</v>
      </c>
      <c r="H169" s="6"/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46"/>
      <c r="P169" s="8"/>
    </row>
    <row r="170" spans="1:16" s="28" customFormat="1" ht="15.75" customHeight="1">
      <c r="A170" s="50"/>
      <c r="B170" s="77" t="s">
        <v>42</v>
      </c>
      <c r="C170" s="55"/>
      <c r="D170" s="11" t="s">
        <v>11</v>
      </c>
      <c r="E170" s="4">
        <f>SUM(E171:E176)</f>
        <v>10000</v>
      </c>
      <c r="F170" s="4">
        <f>SUM(F171:F176)</f>
        <v>0</v>
      </c>
      <c r="G170" s="4">
        <f aca="true" t="shared" si="58" ref="G170:L170">SUM(G171:G176)</f>
        <v>10000</v>
      </c>
      <c r="H170" s="4">
        <f t="shared" si="58"/>
        <v>0</v>
      </c>
      <c r="I170" s="4">
        <f t="shared" si="58"/>
        <v>0</v>
      </c>
      <c r="J170" s="4">
        <f t="shared" si="58"/>
        <v>0</v>
      </c>
      <c r="K170" s="4">
        <f t="shared" si="58"/>
        <v>0</v>
      </c>
      <c r="L170" s="4">
        <f t="shared" si="58"/>
        <v>0</v>
      </c>
      <c r="M170" s="4">
        <f>SUM(M171:M176)</f>
        <v>0</v>
      </c>
      <c r="N170" s="4">
        <f>SUM(N171:N176)</f>
        <v>0</v>
      </c>
      <c r="O170" s="40"/>
      <c r="P170" s="8"/>
    </row>
    <row r="171" spans="1:16" s="28" customFormat="1" ht="15.75">
      <c r="A171" s="50"/>
      <c r="B171" s="78"/>
      <c r="C171" s="56"/>
      <c r="D171" s="11" t="s">
        <v>12</v>
      </c>
      <c r="E171" s="4">
        <f aca="true" t="shared" si="59" ref="E171:E176">G171+I171+K171+M171</f>
        <v>0</v>
      </c>
      <c r="F171" s="4">
        <f aca="true" t="shared" si="60" ref="F171:F176">H171+J171+L171+N171</f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7" t="s">
        <v>67</v>
      </c>
      <c r="P171" s="8"/>
    </row>
    <row r="172" spans="1:16" s="28" customFormat="1" ht="15.75">
      <c r="A172" s="50"/>
      <c r="B172" s="78"/>
      <c r="C172" s="56"/>
      <c r="D172" s="11" t="s">
        <v>13</v>
      </c>
      <c r="E172" s="4">
        <f t="shared" si="59"/>
        <v>0</v>
      </c>
      <c r="F172" s="4">
        <f t="shared" si="60"/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8"/>
      <c r="P172" s="8"/>
    </row>
    <row r="173" spans="1:16" s="28" customFormat="1" ht="15.75">
      <c r="A173" s="50"/>
      <c r="B173" s="78"/>
      <c r="C173" s="56"/>
      <c r="D173" s="11" t="s">
        <v>14</v>
      </c>
      <c r="E173" s="4">
        <f t="shared" si="59"/>
        <v>0</v>
      </c>
      <c r="F173" s="4">
        <f t="shared" si="60"/>
        <v>0</v>
      </c>
      <c r="G173" s="4"/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8"/>
      <c r="P173" s="8"/>
    </row>
    <row r="174" spans="1:16" s="28" customFormat="1" ht="15.75">
      <c r="A174" s="50"/>
      <c r="B174" s="78"/>
      <c r="C174" s="56"/>
      <c r="D174" s="11" t="s">
        <v>15</v>
      </c>
      <c r="E174" s="4">
        <f t="shared" si="59"/>
        <v>0</v>
      </c>
      <c r="F174" s="4">
        <f t="shared" si="60"/>
        <v>0</v>
      </c>
      <c r="G174" s="4"/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8"/>
      <c r="P174" s="8"/>
    </row>
    <row r="175" spans="1:16" s="28" customFormat="1" ht="15.75">
      <c r="A175" s="50"/>
      <c r="B175" s="78"/>
      <c r="C175" s="56"/>
      <c r="D175" s="11" t="s">
        <v>16</v>
      </c>
      <c r="E175" s="4">
        <f t="shared" si="59"/>
        <v>6000</v>
      </c>
      <c r="F175" s="4">
        <f t="shared" si="60"/>
        <v>0</v>
      </c>
      <c r="G175" s="4">
        <v>6000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8"/>
      <c r="P175" s="8"/>
    </row>
    <row r="176" spans="1:16" s="28" customFormat="1" ht="15.75">
      <c r="A176" s="51"/>
      <c r="B176" s="79"/>
      <c r="C176" s="57"/>
      <c r="D176" s="11" t="s">
        <v>17</v>
      </c>
      <c r="E176" s="4">
        <f t="shared" si="59"/>
        <v>4000</v>
      </c>
      <c r="F176" s="4">
        <f t="shared" si="60"/>
        <v>0</v>
      </c>
      <c r="G176" s="4">
        <v>4000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9"/>
      <c r="P176" s="8"/>
    </row>
    <row r="177" spans="1:16" s="28" customFormat="1" ht="15.75" customHeight="1">
      <c r="A177" s="42"/>
      <c r="B177" s="77" t="s">
        <v>70</v>
      </c>
      <c r="C177" s="55" t="s">
        <v>71</v>
      </c>
      <c r="D177" s="11" t="s">
        <v>11</v>
      </c>
      <c r="E177" s="4">
        <f>SUM(E178:E183)</f>
        <v>556.5</v>
      </c>
      <c r="F177" s="4">
        <f>SUM(F178:F183)</f>
        <v>556.5</v>
      </c>
      <c r="G177" s="4">
        <f aca="true" t="shared" si="61" ref="G177:L177">SUM(G178:G183)</f>
        <v>556.5</v>
      </c>
      <c r="H177" s="4">
        <f t="shared" si="61"/>
        <v>556.5</v>
      </c>
      <c r="I177" s="4">
        <f t="shared" si="61"/>
        <v>0</v>
      </c>
      <c r="J177" s="4">
        <f t="shared" si="61"/>
        <v>0</v>
      </c>
      <c r="K177" s="4">
        <f t="shared" si="61"/>
        <v>0</v>
      </c>
      <c r="L177" s="4">
        <f t="shared" si="61"/>
        <v>0</v>
      </c>
      <c r="M177" s="4">
        <f>SUM(M178:M183)</f>
        <v>0</v>
      </c>
      <c r="N177" s="4">
        <f>SUM(N178:N183)</f>
        <v>0</v>
      </c>
      <c r="O177" s="40"/>
      <c r="P177" s="8"/>
    </row>
    <row r="178" spans="1:16" s="28" customFormat="1" ht="15.75">
      <c r="A178" s="42"/>
      <c r="B178" s="78"/>
      <c r="C178" s="56"/>
      <c r="D178" s="11" t="s">
        <v>12</v>
      </c>
      <c r="E178" s="4">
        <f aca="true" t="shared" si="62" ref="E178:E183">G178+I178+K178+M178</f>
        <v>0</v>
      </c>
      <c r="F178" s="4">
        <f aca="true" t="shared" si="63" ref="F178:F183">H178+J178+L178+N178</f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7" t="s">
        <v>67</v>
      </c>
      <c r="P178" s="8"/>
    </row>
    <row r="179" spans="1:16" s="28" customFormat="1" ht="15.75">
      <c r="A179" s="42"/>
      <c r="B179" s="78"/>
      <c r="C179" s="56"/>
      <c r="D179" s="11" t="s">
        <v>13</v>
      </c>
      <c r="E179" s="4">
        <f t="shared" si="62"/>
        <v>0</v>
      </c>
      <c r="F179" s="4">
        <f t="shared" si="63"/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8"/>
      <c r="P179" s="8"/>
    </row>
    <row r="180" spans="1:16" s="28" customFormat="1" ht="15.75">
      <c r="A180" s="42"/>
      <c r="B180" s="78"/>
      <c r="C180" s="56"/>
      <c r="D180" s="11" t="s">
        <v>14</v>
      </c>
      <c r="E180" s="4">
        <f t="shared" si="62"/>
        <v>0</v>
      </c>
      <c r="F180" s="4">
        <f t="shared" si="63"/>
        <v>0</v>
      </c>
      <c r="G180" s="4"/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8"/>
      <c r="P180" s="8"/>
    </row>
    <row r="181" spans="1:16" s="28" customFormat="1" ht="15.75">
      <c r="A181" s="42"/>
      <c r="B181" s="78"/>
      <c r="C181" s="56"/>
      <c r="D181" s="11" t="s">
        <v>15</v>
      </c>
      <c r="E181" s="4">
        <f t="shared" si="62"/>
        <v>556.5</v>
      </c>
      <c r="F181" s="4">
        <f t="shared" si="63"/>
        <v>556.5</v>
      </c>
      <c r="G181" s="4">
        <f>H181</f>
        <v>556.5</v>
      </c>
      <c r="H181" s="4">
        <v>556.5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8"/>
      <c r="P181" s="8"/>
    </row>
    <row r="182" spans="1:16" s="28" customFormat="1" ht="15.75">
      <c r="A182" s="42"/>
      <c r="B182" s="78"/>
      <c r="C182" s="56"/>
      <c r="D182" s="11" t="s">
        <v>16</v>
      </c>
      <c r="E182" s="4">
        <f t="shared" si="62"/>
        <v>0</v>
      </c>
      <c r="F182" s="4">
        <f t="shared" si="63"/>
        <v>0</v>
      </c>
      <c r="G182" s="4"/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8"/>
      <c r="P182" s="8"/>
    </row>
    <row r="183" spans="1:16" s="28" customFormat="1" ht="15.75">
      <c r="A183" s="42"/>
      <c r="B183" s="79"/>
      <c r="C183" s="57"/>
      <c r="D183" s="11" t="s">
        <v>17</v>
      </c>
      <c r="E183" s="4">
        <f t="shared" si="62"/>
        <v>0</v>
      </c>
      <c r="F183" s="4">
        <f t="shared" si="63"/>
        <v>0</v>
      </c>
      <c r="G183" s="4"/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9"/>
      <c r="P183" s="8"/>
    </row>
    <row r="184" spans="1:16" s="3" customFormat="1" ht="15.75" customHeight="1">
      <c r="A184" s="45"/>
      <c r="B184" s="17" t="s">
        <v>49</v>
      </c>
      <c r="C184" s="17"/>
      <c r="D184" s="11" t="s">
        <v>11</v>
      </c>
      <c r="E184" s="4">
        <f aca="true" t="shared" si="64" ref="E184:N184">SUM(E185:E188)</f>
        <v>0</v>
      </c>
      <c r="F184" s="4">
        <f t="shared" si="64"/>
        <v>0</v>
      </c>
      <c r="G184" s="4">
        <f t="shared" si="64"/>
        <v>0</v>
      </c>
      <c r="H184" s="4">
        <f t="shared" si="64"/>
        <v>0</v>
      </c>
      <c r="I184" s="4">
        <f t="shared" si="64"/>
        <v>0</v>
      </c>
      <c r="J184" s="4">
        <f t="shared" si="64"/>
        <v>0</v>
      </c>
      <c r="K184" s="4">
        <f t="shared" si="64"/>
        <v>0</v>
      </c>
      <c r="L184" s="4">
        <f t="shared" si="64"/>
        <v>0</v>
      </c>
      <c r="M184" s="4">
        <f t="shared" si="64"/>
        <v>0</v>
      </c>
      <c r="N184" s="4">
        <f t="shared" si="64"/>
        <v>0</v>
      </c>
      <c r="O184" s="46" t="s">
        <v>68</v>
      </c>
      <c r="P184" s="8"/>
    </row>
    <row r="185" spans="1:16" s="3" customFormat="1" ht="15.75" customHeight="1">
      <c r="A185" s="50"/>
      <c r="B185" s="65" t="s">
        <v>20</v>
      </c>
      <c r="C185" s="55"/>
      <c r="D185" s="11" t="s">
        <v>12</v>
      </c>
      <c r="E185" s="4">
        <f aca="true" t="shared" si="65" ref="E185:F187">G185+I185+K185+M185</f>
        <v>0</v>
      </c>
      <c r="F185" s="4">
        <f t="shared" si="65"/>
        <v>0</v>
      </c>
      <c r="G185" s="4">
        <f aca="true" t="shared" si="66" ref="G185:N187">G191+G196+G203</f>
        <v>0</v>
      </c>
      <c r="H185" s="4">
        <f t="shared" si="66"/>
        <v>0</v>
      </c>
      <c r="I185" s="4">
        <f t="shared" si="66"/>
        <v>0</v>
      </c>
      <c r="J185" s="4">
        <f t="shared" si="66"/>
        <v>0</v>
      </c>
      <c r="K185" s="4">
        <f t="shared" si="66"/>
        <v>0</v>
      </c>
      <c r="L185" s="4">
        <f t="shared" si="66"/>
        <v>0</v>
      </c>
      <c r="M185" s="4">
        <f t="shared" si="66"/>
        <v>0</v>
      </c>
      <c r="N185" s="4">
        <f t="shared" si="66"/>
        <v>0</v>
      </c>
      <c r="O185" s="46"/>
      <c r="P185" s="8"/>
    </row>
    <row r="186" spans="1:16" s="3" customFormat="1" ht="33" customHeight="1">
      <c r="A186" s="50"/>
      <c r="B186" s="65"/>
      <c r="C186" s="56"/>
      <c r="D186" s="11" t="s">
        <v>13</v>
      </c>
      <c r="E186" s="4">
        <f t="shared" si="65"/>
        <v>0</v>
      </c>
      <c r="F186" s="4">
        <f t="shared" si="65"/>
        <v>0</v>
      </c>
      <c r="G186" s="4">
        <f t="shared" si="66"/>
        <v>0</v>
      </c>
      <c r="H186" s="4">
        <f t="shared" si="66"/>
        <v>0</v>
      </c>
      <c r="I186" s="4">
        <f t="shared" si="66"/>
        <v>0</v>
      </c>
      <c r="J186" s="4">
        <f t="shared" si="66"/>
        <v>0</v>
      </c>
      <c r="K186" s="4">
        <f t="shared" si="66"/>
        <v>0</v>
      </c>
      <c r="L186" s="4">
        <f t="shared" si="66"/>
        <v>0</v>
      </c>
      <c r="M186" s="4">
        <f t="shared" si="66"/>
        <v>0</v>
      </c>
      <c r="N186" s="4">
        <f t="shared" si="66"/>
        <v>0</v>
      </c>
      <c r="O186" s="46"/>
      <c r="P186" s="8"/>
    </row>
    <row r="187" spans="1:16" s="3" customFormat="1" ht="15.75">
      <c r="A187" s="50"/>
      <c r="B187" s="65"/>
      <c r="C187" s="56"/>
      <c r="D187" s="11" t="s">
        <v>14</v>
      </c>
      <c r="E187" s="4">
        <f t="shared" si="65"/>
        <v>0</v>
      </c>
      <c r="F187" s="4">
        <f t="shared" si="65"/>
        <v>0</v>
      </c>
      <c r="G187" s="4">
        <f t="shared" si="66"/>
        <v>0</v>
      </c>
      <c r="H187" s="4">
        <f t="shared" si="66"/>
        <v>0</v>
      </c>
      <c r="I187" s="4">
        <f t="shared" si="66"/>
        <v>0</v>
      </c>
      <c r="J187" s="4">
        <f t="shared" si="66"/>
        <v>0</v>
      </c>
      <c r="K187" s="4">
        <f t="shared" si="66"/>
        <v>0</v>
      </c>
      <c r="L187" s="4">
        <f t="shared" si="66"/>
        <v>0</v>
      </c>
      <c r="M187" s="4">
        <f t="shared" si="66"/>
        <v>0</v>
      </c>
      <c r="N187" s="4">
        <f t="shared" si="66"/>
        <v>0</v>
      </c>
      <c r="O187" s="46"/>
      <c r="P187" s="8"/>
    </row>
    <row r="188" spans="1:16" s="3" customFormat="1" ht="15.75">
      <c r="A188" s="50"/>
      <c r="B188" s="65"/>
      <c r="C188" s="56"/>
      <c r="D188" s="11" t="s">
        <v>15</v>
      </c>
      <c r="E188" s="52" t="s">
        <v>60</v>
      </c>
      <c r="F188" s="53"/>
      <c r="G188" s="53"/>
      <c r="H188" s="53"/>
      <c r="I188" s="53"/>
      <c r="J188" s="53"/>
      <c r="K188" s="53"/>
      <c r="L188" s="53"/>
      <c r="M188" s="53"/>
      <c r="N188" s="54"/>
      <c r="O188" s="46"/>
      <c r="P188" s="8"/>
    </row>
    <row r="189" spans="1:16" s="3" customFormat="1" ht="36" customHeight="1">
      <c r="A189" s="50"/>
      <c r="B189" s="17" t="s">
        <v>51</v>
      </c>
      <c r="C189" s="19"/>
      <c r="D189" s="11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6"/>
      <c r="P189" s="8"/>
    </row>
    <row r="190" spans="1:16" ht="15.75" customHeight="1">
      <c r="A190" s="50"/>
      <c r="B190" s="58" t="s">
        <v>43</v>
      </c>
      <c r="C190" s="45"/>
      <c r="D190" s="7" t="s">
        <v>11</v>
      </c>
      <c r="E190" s="4">
        <f aca="true" t="shared" si="67" ref="E190:N190">SUM(E191:E194)</f>
        <v>0</v>
      </c>
      <c r="F190" s="4">
        <f t="shared" si="67"/>
        <v>0</v>
      </c>
      <c r="G190" s="4">
        <f t="shared" si="67"/>
        <v>0</v>
      </c>
      <c r="H190" s="4">
        <f t="shared" si="67"/>
        <v>0</v>
      </c>
      <c r="I190" s="4">
        <f t="shared" si="67"/>
        <v>0</v>
      </c>
      <c r="J190" s="4">
        <f t="shared" si="67"/>
        <v>0</v>
      </c>
      <c r="K190" s="4">
        <f t="shared" si="67"/>
        <v>0</v>
      </c>
      <c r="L190" s="4">
        <f t="shared" si="67"/>
        <v>0</v>
      </c>
      <c r="M190" s="4">
        <f t="shared" si="67"/>
        <v>0</v>
      </c>
      <c r="N190" s="4">
        <f t="shared" si="67"/>
        <v>0</v>
      </c>
      <c r="O190" s="46"/>
      <c r="P190" s="8"/>
    </row>
    <row r="191" spans="1:16" ht="15.75">
      <c r="A191" s="50"/>
      <c r="B191" s="58"/>
      <c r="C191" s="50"/>
      <c r="D191" s="7" t="s">
        <v>12</v>
      </c>
      <c r="E191" s="4">
        <f aca="true" t="shared" si="68" ref="E191:F193">G191+I191+K191+M191</f>
        <v>0</v>
      </c>
      <c r="F191" s="4">
        <f t="shared" si="68"/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46"/>
      <c r="P191" s="8"/>
    </row>
    <row r="192" spans="1:16" ht="15.75">
      <c r="A192" s="50"/>
      <c r="B192" s="58"/>
      <c r="C192" s="50"/>
      <c r="D192" s="7" t="s">
        <v>13</v>
      </c>
      <c r="E192" s="4">
        <f t="shared" si="68"/>
        <v>0</v>
      </c>
      <c r="F192" s="4">
        <f t="shared" si="68"/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46"/>
      <c r="P192" s="8"/>
    </row>
    <row r="193" spans="1:16" ht="15.75">
      <c r="A193" s="50"/>
      <c r="B193" s="58"/>
      <c r="C193" s="50"/>
      <c r="D193" s="7" t="s">
        <v>14</v>
      </c>
      <c r="E193" s="4">
        <f t="shared" si="68"/>
        <v>0</v>
      </c>
      <c r="F193" s="4">
        <f t="shared" si="68"/>
        <v>0</v>
      </c>
      <c r="G193" s="6"/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46"/>
      <c r="P193" s="8"/>
    </row>
    <row r="194" spans="1:16" ht="15.75">
      <c r="A194" s="50"/>
      <c r="B194" s="58"/>
      <c r="C194" s="50"/>
      <c r="D194" s="7" t="s">
        <v>15</v>
      </c>
      <c r="E194" s="52" t="s">
        <v>60</v>
      </c>
      <c r="F194" s="53"/>
      <c r="G194" s="53"/>
      <c r="H194" s="53"/>
      <c r="I194" s="53"/>
      <c r="J194" s="53"/>
      <c r="K194" s="53"/>
      <c r="L194" s="53"/>
      <c r="M194" s="53"/>
      <c r="N194" s="54"/>
      <c r="O194" s="46"/>
      <c r="P194" s="8"/>
    </row>
    <row r="195" spans="1:16" s="3" customFormat="1" ht="15.75" customHeight="1">
      <c r="A195" s="50"/>
      <c r="B195" s="58" t="s">
        <v>44</v>
      </c>
      <c r="C195" s="45"/>
      <c r="D195" s="11" t="s">
        <v>11</v>
      </c>
      <c r="E195" s="4">
        <f>SUM(E196:E201)</f>
        <v>0</v>
      </c>
      <c r="F195" s="4">
        <f>SUM(F196:F201)</f>
        <v>0</v>
      </c>
      <c r="G195" s="4">
        <f aca="true" t="shared" si="69" ref="G195:L195">SUM(G196:G201)</f>
        <v>0</v>
      </c>
      <c r="H195" s="4">
        <f t="shared" si="69"/>
        <v>0</v>
      </c>
      <c r="I195" s="4">
        <f t="shared" si="69"/>
        <v>0</v>
      </c>
      <c r="J195" s="4">
        <f t="shared" si="69"/>
        <v>0</v>
      </c>
      <c r="K195" s="4">
        <f t="shared" si="69"/>
        <v>0</v>
      </c>
      <c r="L195" s="4">
        <f t="shared" si="69"/>
        <v>0</v>
      </c>
      <c r="M195" s="4">
        <f>SUM(M196:M201)</f>
        <v>0</v>
      </c>
      <c r="N195" s="4">
        <f>SUM(N196:N201)</f>
        <v>0</v>
      </c>
      <c r="O195" s="46"/>
      <c r="P195" s="8"/>
    </row>
    <row r="196" spans="1:16" ht="15.75">
      <c r="A196" s="50"/>
      <c r="B196" s="58"/>
      <c r="C196" s="50"/>
      <c r="D196" s="7" t="s">
        <v>12</v>
      </c>
      <c r="E196" s="4">
        <f aca="true" t="shared" si="70" ref="E196:E201">G196+I196+K196+M196</f>
        <v>0</v>
      </c>
      <c r="F196" s="4">
        <f aca="true" t="shared" si="71" ref="F196:F201">H196+J196+L196+N196</f>
        <v>0</v>
      </c>
      <c r="G196" s="6">
        <v>0</v>
      </c>
      <c r="H196" s="6"/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46"/>
      <c r="P196" s="8"/>
    </row>
    <row r="197" spans="1:16" ht="15.75">
      <c r="A197" s="50"/>
      <c r="B197" s="58"/>
      <c r="C197" s="50"/>
      <c r="D197" s="7" t="s">
        <v>13</v>
      </c>
      <c r="E197" s="4">
        <f t="shared" si="70"/>
        <v>0</v>
      </c>
      <c r="F197" s="4">
        <f t="shared" si="71"/>
        <v>0</v>
      </c>
      <c r="G197" s="6">
        <v>0</v>
      </c>
      <c r="H197" s="6"/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46"/>
      <c r="P197" s="8"/>
    </row>
    <row r="198" spans="1:16" ht="15.75">
      <c r="A198" s="50"/>
      <c r="B198" s="58"/>
      <c r="C198" s="50"/>
      <c r="D198" s="7" t="s">
        <v>14</v>
      </c>
      <c r="E198" s="4">
        <f t="shared" si="70"/>
        <v>0</v>
      </c>
      <c r="F198" s="4">
        <f>H198+J198+L198+N198</f>
        <v>0</v>
      </c>
      <c r="G198" s="6"/>
      <c r="H198" s="6"/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46"/>
      <c r="P198" s="8"/>
    </row>
    <row r="199" spans="1:16" ht="15.75">
      <c r="A199" s="50"/>
      <c r="B199" s="58"/>
      <c r="C199" s="50"/>
      <c r="D199" s="7" t="s">
        <v>15</v>
      </c>
      <c r="E199" s="52" t="s">
        <v>60</v>
      </c>
      <c r="F199" s="53"/>
      <c r="G199" s="53"/>
      <c r="H199" s="53"/>
      <c r="I199" s="53"/>
      <c r="J199" s="53"/>
      <c r="K199" s="53"/>
      <c r="L199" s="53"/>
      <c r="M199" s="53"/>
      <c r="N199" s="54"/>
      <c r="O199" s="46"/>
      <c r="P199" s="8"/>
    </row>
    <row r="200" spans="1:16" ht="15" customHeight="1" hidden="1">
      <c r="A200" s="50"/>
      <c r="B200" s="58"/>
      <c r="C200" s="50"/>
      <c r="D200" s="7" t="s">
        <v>16</v>
      </c>
      <c r="E200" s="4">
        <f t="shared" si="70"/>
        <v>0</v>
      </c>
      <c r="F200" s="4">
        <f t="shared" si="71"/>
        <v>0</v>
      </c>
      <c r="G200" s="6"/>
      <c r="H200" s="6"/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46"/>
      <c r="P200" s="8"/>
    </row>
    <row r="201" spans="1:16" ht="15" customHeight="1" hidden="1">
      <c r="A201" s="50"/>
      <c r="B201" s="58"/>
      <c r="C201" s="51"/>
      <c r="D201" s="7" t="s">
        <v>17</v>
      </c>
      <c r="E201" s="4">
        <f t="shared" si="70"/>
        <v>0</v>
      </c>
      <c r="F201" s="4">
        <f t="shared" si="71"/>
        <v>0</v>
      </c>
      <c r="G201" s="6"/>
      <c r="H201" s="6"/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46"/>
      <c r="P201" s="8"/>
    </row>
    <row r="202" spans="1:16" ht="15.75" customHeight="1">
      <c r="A202" s="50"/>
      <c r="B202" s="58" t="s">
        <v>45</v>
      </c>
      <c r="C202" s="45"/>
      <c r="D202" s="7" t="s">
        <v>11</v>
      </c>
      <c r="E202" s="4">
        <f>SUM(E203:E208)</f>
        <v>0</v>
      </c>
      <c r="F202" s="4">
        <f>SUM(F203:F208)</f>
        <v>0</v>
      </c>
      <c r="G202" s="4">
        <f aca="true" t="shared" si="72" ref="G202:L202">SUM(G203:G208)</f>
        <v>0</v>
      </c>
      <c r="H202" s="4">
        <f t="shared" si="72"/>
        <v>0</v>
      </c>
      <c r="I202" s="4">
        <f t="shared" si="72"/>
        <v>0</v>
      </c>
      <c r="J202" s="4">
        <f t="shared" si="72"/>
        <v>0</v>
      </c>
      <c r="K202" s="4">
        <f t="shared" si="72"/>
        <v>0</v>
      </c>
      <c r="L202" s="4">
        <f t="shared" si="72"/>
        <v>0</v>
      </c>
      <c r="M202" s="4">
        <f>SUM(M203:M208)</f>
        <v>0</v>
      </c>
      <c r="N202" s="4">
        <f>SUM(N203:N208)</f>
        <v>0</v>
      </c>
      <c r="O202" s="46"/>
      <c r="P202" s="8"/>
    </row>
    <row r="203" spans="1:16" ht="15.75">
      <c r="A203" s="50"/>
      <c r="B203" s="58"/>
      <c r="C203" s="50"/>
      <c r="D203" s="7" t="s">
        <v>12</v>
      </c>
      <c r="E203" s="4">
        <f aca="true" t="shared" si="73" ref="E203:E208">G203+I203+K203+M203</f>
        <v>0</v>
      </c>
      <c r="F203" s="4">
        <f aca="true" t="shared" si="74" ref="F203:F208">H203+J203+L203+N203</f>
        <v>0</v>
      </c>
      <c r="G203" s="6"/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46"/>
      <c r="P203" s="8"/>
    </row>
    <row r="204" spans="1:16" ht="15.75">
      <c r="A204" s="50"/>
      <c r="B204" s="58"/>
      <c r="C204" s="50"/>
      <c r="D204" s="7" t="s">
        <v>13</v>
      </c>
      <c r="E204" s="4">
        <f t="shared" si="73"/>
        <v>0</v>
      </c>
      <c r="F204" s="4">
        <f t="shared" si="74"/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46"/>
      <c r="P204" s="8"/>
    </row>
    <row r="205" spans="1:16" ht="15.75">
      <c r="A205" s="50"/>
      <c r="B205" s="58"/>
      <c r="C205" s="50"/>
      <c r="D205" s="7" t="s">
        <v>14</v>
      </c>
      <c r="E205" s="4">
        <f t="shared" si="73"/>
        <v>0</v>
      </c>
      <c r="F205" s="4">
        <f t="shared" si="74"/>
        <v>0</v>
      </c>
      <c r="G205" s="6"/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46"/>
      <c r="P205" s="8"/>
    </row>
    <row r="206" spans="1:16" ht="15.75">
      <c r="A206" s="50"/>
      <c r="B206" s="58"/>
      <c r="C206" s="50"/>
      <c r="D206" s="7" t="s">
        <v>15</v>
      </c>
      <c r="E206" s="52" t="s">
        <v>60</v>
      </c>
      <c r="F206" s="53"/>
      <c r="G206" s="53"/>
      <c r="H206" s="53"/>
      <c r="I206" s="53"/>
      <c r="J206" s="53"/>
      <c r="K206" s="53"/>
      <c r="L206" s="53"/>
      <c r="M206" s="53"/>
      <c r="N206" s="54"/>
      <c r="O206" s="46"/>
      <c r="P206" s="8"/>
    </row>
    <row r="207" spans="1:16" ht="15" customHeight="1" hidden="1">
      <c r="A207" s="50"/>
      <c r="B207" s="58"/>
      <c r="C207" s="50"/>
      <c r="D207" s="7" t="s">
        <v>16</v>
      </c>
      <c r="E207" s="4">
        <f t="shared" si="73"/>
        <v>0</v>
      </c>
      <c r="F207" s="4">
        <f t="shared" si="74"/>
        <v>0</v>
      </c>
      <c r="G207" s="6"/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39"/>
      <c r="P207" s="8"/>
    </row>
    <row r="208" spans="1:16" ht="15" customHeight="1" hidden="1">
      <c r="A208" s="51"/>
      <c r="B208" s="58"/>
      <c r="C208" s="51"/>
      <c r="D208" s="7" t="s">
        <v>17</v>
      </c>
      <c r="E208" s="4">
        <f t="shared" si="73"/>
        <v>0</v>
      </c>
      <c r="F208" s="4">
        <f t="shared" si="74"/>
        <v>0</v>
      </c>
      <c r="G208" s="6"/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39"/>
      <c r="P208" s="8"/>
    </row>
    <row r="209" spans="1:16" ht="15.75">
      <c r="A209" s="55"/>
      <c r="B209" s="59" t="s">
        <v>25</v>
      </c>
      <c r="C209" s="60"/>
      <c r="D209" s="11" t="s">
        <v>11</v>
      </c>
      <c r="E209" s="4">
        <f aca="true" t="shared" si="75" ref="E209:N209">SUM(E210:E215)</f>
        <v>92878</v>
      </c>
      <c r="F209" s="4">
        <f t="shared" si="75"/>
        <v>22118.6</v>
      </c>
      <c r="G209" s="4">
        <f>SUM(G210:G215)</f>
        <v>92878</v>
      </c>
      <c r="H209" s="4">
        <f t="shared" si="75"/>
        <v>22118.6</v>
      </c>
      <c r="I209" s="4">
        <f t="shared" si="75"/>
        <v>0</v>
      </c>
      <c r="J209" s="4">
        <f t="shared" si="75"/>
        <v>0</v>
      </c>
      <c r="K209" s="4">
        <f t="shared" si="75"/>
        <v>0</v>
      </c>
      <c r="L209" s="4">
        <f t="shared" si="75"/>
        <v>0</v>
      </c>
      <c r="M209" s="4">
        <f t="shared" si="75"/>
        <v>0</v>
      </c>
      <c r="N209" s="4">
        <f t="shared" si="75"/>
        <v>0</v>
      </c>
      <c r="O209" s="39"/>
      <c r="P209" s="8"/>
    </row>
    <row r="210" spans="1:16" ht="15.75">
      <c r="A210" s="56"/>
      <c r="B210" s="61"/>
      <c r="C210" s="62"/>
      <c r="D210" s="11" t="s">
        <v>12</v>
      </c>
      <c r="E210" s="4">
        <f aca="true" t="shared" si="76" ref="E210:F215">G210+I210+K210+M210</f>
        <v>339.3</v>
      </c>
      <c r="F210" s="4">
        <f t="shared" si="76"/>
        <v>339.3</v>
      </c>
      <c r="G210" s="4">
        <f aca="true" t="shared" si="77" ref="G210:N213">G185+G38</f>
        <v>339.3</v>
      </c>
      <c r="H210" s="4">
        <f t="shared" si="77"/>
        <v>339.3</v>
      </c>
      <c r="I210" s="4">
        <f t="shared" si="77"/>
        <v>0</v>
      </c>
      <c r="J210" s="4">
        <f t="shared" si="77"/>
        <v>0</v>
      </c>
      <c r="K210" s="4">
        <f t="shared" si="77"/>
        <v>0</v>
      </c>
      <c r="L210" s="4">
        <f t="shared" si="77"/>
        <v>0</v>
      </c>
      <c r="M210" s="4">
        <f t="shared" si="77"/>
        <v>0</v>
      </c>
      <c r="N210" s="4">
        <f t="shared" si="77"/>
        <v>0</v>
      </c>
      <c r="O210" s="39"/>
      <c r="P210" s="8"/>
    </row>
    <row r="211" spans="1:16" ht="15.75">
      <c r="A211" s="56"/>
      <c r="B211" s="61"/>
      <c r="C211" s="62"/>
      <c r="D211" s="11" t="s">
        <v>13</v>
      </c>
      <c r="E211" s="4">
        <f t="shared" si="76"/>
        <v>1325.8</v>
      </c>
      <c r="F211" s="4">
        <f t="shared" si="76"/>
        <v>1325.8</v>
      </c>
      <c r="G211" s="4">
        <f t="shared" si="77"/>
        <v>1325.8</v>
      </c>
      <c r="H211" s="4">
        <f t="shared" si="77"/>
        <v>1325.8</v>
      </c>
      <c r="I211" s="4">
        <f t="shared" si="77"/>
        <v>0</v>
      </c>
      <c r="J211" s="4">
        <f t="shared" si="77"/>
        <v>0</v>
      </c>
      <c r="K211" s="4">
        <f t="shared" si="77"/>
        <v>0</v>
      </c>
      <c r="L211" s="4">
        <f t="shared" si="77"/>
        <v>0</v>
      </c>
      <c r="M211" s="4">
        <f t="shared" si="77"/>
        <v>0</v>
      </c>
      <c r="N211" s="4">
        <f t="shared" si="77"/>
        <v>0</v>
      </c>
      <c r="O211" s="39"/>
      <c r="P211" s="8"/>
    </row>
    <row r="212" spans="1:16" ht="15.75">
      <c r="A212" s="56"/>
      <c r="B212" s="61"/>
      <c r="C212" s="62"/>
      <c r="D212" s="11" t="s">
        <v>14</v>
      </c>
      <c r="E212" s="4">
        <f t="shared" si="76"/>
        <v>5941.5</v>
      </c>
      <c r="F212" s="4">
        <f t="shared" si="76"/>
        <v>5941.5</v>
      </c>
      <c r="G212" s="4">
        <f t="shared" si="77"/>
        <v>5941.5</v>
      </c>
      <c r="H212" s="4">
        <f t="shared" si="77"/>
        <v>5941.5</v>
      </c>
      <c r="I212" s="4">
        <f t="shared" si="77"/>
        <v>0</v>
      </c>
      <c r="J212" s="4">
        <f t="shared" si="77"/>
        <v>0</v>
      </c>
      <c r="K212" s="4">
        <f t="shared" si="77"/>
        <v>0</v>
      </c>
      <c r="L212" s="4">
        <f t="shared" si="77"/>
        <v>0</v>
      </c>
      <c r="M212" s="4">
        <f t="shared" si="77"/>
        <v>0</v>
      </c>
      <c r="N212" s="4">
        <f t="shared" si="77"/>
        <v>0</v>
      </c>
      <c r="O212" s="39"/>
      <c r="P212" s="8"/>
    </row>
    <row r="213" spans="1:16" ht="15.75">
      <c r="A213" s="56"/>
      <c r="B213" s="61"/>
      <c r="C213" s="62"/>
      <c r="D213" s="11" t="s">
        <v>15</v>
      </c>
      <c r="E213" s="4">
        <f t="shared" si="76"/>
        <v>14512</v>
      </c>
      <c r="F213" s="4">
        <f t="shared" si="76"/>
        <v>14512</v>
      </c>
      <c r="G213" s="4">
        <f t="shared" si="77"/>
        <v>14512</v>
      </c>
      <c r="H213" s="4">
        <f t="shared" si="77"/>
        <v>14512</v>
      </c>
      <c r="I213" s="4">
        <f t="shared" si="77"/>
        <v>0</v>
      </c>
      <c r="J213" s="4">
        <f t="shared" si="77"/>
        <v>0</v>
      </c>
      <c r="K213" s="4">
        <f t="shared" si="77"/>
        <v>0</v>
      </c>
      <c r="L213" s="4">
        <f t="shared" si="77"/>
        <v>0</v>
      </c>
      <c r="M213" s="4">
        <f t="shared" si="77"/>
        <v>0</v>
      </c>
      <c r="N213" s="4">
        <f t="shared" si="77"/>
        <v>0</v>
      </c>
      <c r="O213" s="39"/>
      <c r="P213" s="8"/>
    </row>
    <row r="214" spans="1:16" ht="15.75">
      <c r="A214" s="56"/>
      <c r="B214" s="61"/>
      <c r="C214" s="62"/>
      <c r="D214" s="11" t="s">
        <v>16</v>
      </c>
      <c r="E214" s="4">
        <f t="shared" si="76"/>
        <v>66759.4</v>
      </c>
      <c r="F214" s="4">
        <f t="shared" si="76"/>
        <v>0</v>
      </c>
      <c r="G214" s="4">
        <f>G42</f>
        <v>66759.4</v>
      </c>
      <c r="H214" s="4">
        <f aca="true" t="shared" si="78" ref="H214:N215">H42</f>
        <v>0</v>
      </c>
      <c r="I214" s="4">
        <f t="shared" si="78"/>
        <v>0</v>
      </c>
      <c r="J214" s="4">
        <f t="shared" si="78"/>
        <v>0</v>
      </c>
      <c r="K214" s="4">
        <f t="shared" si="78"/>
        <v>0</v>
      </c>
      <c r="L214" s="4">
        <f t="shared" si="78"/>
        <v>0</v>
      </c>
      <c r="M214" s="4">
        <f t="shared" si="78"/>
        <v>0</v>
      </c>
      <c r="N214" s="4">
        <f t="shared" si="78"/>
        <v>0</v>
      </c>
      <c r="O214" s="39"/>
      <c r="P214" s="8"/>
    </row>
    <row r="215" spans="1:16" ht="15.75">
      <c r="A215" s="57"/>
      <c r="B215" s="63"/>
      <c r="C215" s="64"/>
      <c r="D215" s="11" t="s">
        <v>17</v>
      </c>
      <c r="E215" s="4">
        <f t="shared" si="76"/>
        <v>4000</v>
      </c>
      <c r="F215" s="4">
        <f t="shared" si="76"/>
        <v>0</v>
      </c>
      <c r="G215" s="4">
        <f>G43</f>
        <v>4000</v>
      </c>
      <c r="H215" s="4">
        <f t="shared" si="78"/>
        <v>0</v>
      </c>
      <c r="I215" s="4">
        <f t="shared" si="78"/>
        <v>0</v>
      </c>
      <c r="J215" s="4">
        <f t="shared" si="78"/>
        <v>0</v>
      </c>
      <c r="K215" s="4">
        <f t="shared" si="78"/>
        <v>0</v>
      </c>
      <c r="L215" s="4">
        <f t="shared" si="78"/>
        <v>0</v>
      </c>
      <c r="M215" s="4">
        <f t="shared" si="78"/>
        <v>0</v>
      </c>
      <c r="N215" s="4">
        <f t="shared" si="78"/>
        <v>0</v>
      </c>
      <c r="O215" s="40"/>
      <c r="P215" s="8"/>
    </row>
    <row r="217" spans="6:7" ht="15.75" hidden="1">
      <c r="F217" s="12">
        <v>2015</v>
      </c>
      <c r="G217" s="15">
        <f>G210-H210</f>
        <v>0</v>
      </c>
    </row>
    <row r="218" spans="6:7" ht="15.75" hidden="1">
      <c r="F218" s="12">
        <v>2016</v>
      </c>
      <c r="G218" s="15">
        <f>G211-H211</f>
        <v>0</v>
      </c>
    </row>
    <row r="219" ht="15.75" hidden="1">
      <c r="G219" s="15">
        <f>G212-H212</f>
        <v>0</v>
      </c>
    </row>
    <row r="220" spans="6:7" ht="15.75" hidden="1">
      <c r="F220" s="12">
        <v>2017</v>
      </c>
      <c r="G220" s="15">
        <f>G213-H213</f>
        <v>0</v>
      </c>
    </row>
    <row r="221" spans="6:7" ht="15.75" hidden="1">
      <c r="F221" s="12">
        <v>2018</v>
      </c>
      <c r="G221" s="15">
        <f>G214-H214</f>
        <v>66759.4</v>
      </c>
    </row>
  </sheetData>
  <sheetProtection/>
  <mergeCells count="107">
    <mergeCell ref="O178:O183"/>
    <mergeCell ref="B25:B31"/>
    <mergeCell ref="B17:B19"/>
    <mergeCell ref="O17:O18"/>
    <mergeCell ref="B121:B127"/>
    <mergeCell ref="B128:B134"/>
    <mergeCell ref="C51:C52"/>
    <mergeCell ref="G17:N17"/>
    <mergeCell ref="O100:O106"/>
    <mergeCell ref="A7:O7"/>
    <mergeCell ref="A8:O8"/>
    <mergeCell ref="B51:B57"/>
    <mergeCell ref="I18:J18"/>
    <mergeCell ref="A21:O21"/>
    <mergeCell ref="B38:B43"/>
    <mergeCell ref="K18:L18"/>
    <mergeCell ref="G18:H18"/>
    <mergeCell ref="E36:N36"/>
    <mergeCell ref="D17:D19"/>
    <mergeCell ref="A2:O2"/>
    <mergeCell ref="A3:O3"/>
    <mergeCell ref="A4:O4"/>
    <mergeCell ref="A5:O5"/>
    <mergeCell ref="A24:N24"/>
    <mergeCell ref="A25:A31"/>
    <mergeCell ref="E17:F18"/>
    <mergeCell ref="B44:B50"/>
    <mergeCell ref="C17:C19"/>
    <mergeCell ref="A22:O22"/>
    <mergeCell ref="A23:N23"/>
    <mergeCell ref="A37:A176"/>
    <mergeCell ref="C121:C127"/>
    <mergeCell ref="C65:C68"/>
    <mergeCell ref="A9:O9"/>
    <mergeCell ref="A10:O10"/>
    <mergeCell ref="A13:O13"/>
    <mergeCell ref="M18:N18"/>
    <mergeCell ref="A17:A19"/>
    <mergeCell ref="B202:B208"/>
    <mergeCell ref="B156:B162"/>
    <mergeCell ref="O86:O92"/>
    <mergeCell ref="B72:B78"/>
    <mergeCell ref="B195:B201"/>
    <mergeCell ref="C190:C194"/>
    <mergeCell ref="C195:C201"/>
    <mergeCell ref="O93:O99"/>
    <mergeCell ref="B100:B106"/>
    <mergeCell ref="B114:B120"/>
    <mergeCell ref="C54:C57"/>
    <mergeCell ref="C185:C188"/>
    <mergeCell ref="B142:B148"/>
    <mergeCell ref="B149:B155"/>
    <mergeCell ref="B177:B183"/>
    <mergeCell ref="C170:C176"/>
    <mergeCell ref="B107:B113"/>
    <mergeCell ref="B170:B176"/>
    <mergeCell ref="B79:B85"/>
    <mergeCell ref="C177:C183"/>
    <mergeCell ref="C58:C60"/>
    <mergeCell ref="B58:B64"/>
    <mergeCell ref="B135:B141"/>
    <mergeCell ref="C135:C141"/>
    <mergeCell ref="B93:B99"/>
    <mergeCell ref="C70:C71"/>
    <mergeCell ref="C114:C120"/>
    <mergeCell ref="B65:B71"/>
    <mergeCell ref="A32:A36"/>
    <mergeCell ref="B32:B36"/>
    <mergeCell ref="C32:C36"/>
    <mergeCell ref="C44:C50"/>
    <mergeCell ref="C39:C43"/>
    <mergeCell ref="A209:A215"/>
    <mergeCell ref="A184:A208"/>
    <mergeCell ref="B86:B92"/>
    <mergeCell ref="B163:B169"/>
    <mergeCell ref="B209:C215"/>
    <mergeCell ref="B185:B188"/>
    <mergeCell ref="B190:B194"/>
    <mergeCell ref="C86:C92"/>
    <mergeCell ref="C93:C99"/>
    <mergeCell ref="C156:C162"/>
    <mergeCell ref="E206:N206"/>
    <mergeCell ref="E199:N199"/>
    <mergeCell ref="E194:N194"/>
    <mergeCell ref="E188:N188"/>
    <mergeCell ref="C202:C208"/>
    <mergeCell ref="C142:C148"/>
    <mergeCell ref="C149:C155"/>
    <mergeCell ref="C128:C134"/>
    <mergeCell ref="O171:O176"/>
    <mergeCell ref="O184:O206"/>
    <mergeCell ref="O25:O35"/>
    <mergeCell ref="O37:O50"/>
    <mergeCell ref="O51:O57"/>
    <mergeCell ref="O58:O64"/>
    <mergeCell ref="O65:O71"/>
    <mergeCell ref="O72:O78"/>
    <mergeCell ref="O79:O85"/>
    <mergeCell ref="O149:O155"/>
    <mergeCell ref="O156:O162"/>
    <mergeCell ref="O163:O169"/>
    <mergeCell ref="O107:O113"/>
    <mergeCell ref="O114:O120"/>
    <mergeCell ref="O121:O127"/>
    <mergeCell ref="O128:O134"/>
    <mergeCell ref="O135:O141"/>
    <mergeCell ref="O142:O148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Шавкунова</cp:lastModifiedBy>
  <cp:lastPrinted>2018-07-25T08:35:05Z</cp:lastPrinted>
  <dcterms:created xsi:type="dcterms:W3CDTF">2014-06-24T05:35:40Z</dcterms:created>
  <dcterms:modified xsi:type="dcterms:W3CDTF">2018-07-26T08:00:02Z</dcterms:modified>
  <cp:category/>
  <cp:version/>
  <cp:contentType/>
  <cp:contentStatus/>
</cp:coreProperties>
</file>