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паспорт МП)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<sst xmlns="http://schemas.openxmlformats.org/spreadsheetml/2006/main" count="116" uniqueCount="65">
  <si>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Приложение к постановлению администрации Города Томска от 09.11.2016 № 1174</t>
  </si>
  <si>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</si>
  <si>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</si>
  <si>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экономическому развитию</t>
  </si>
  <si>
    <t>Ответственный исполнитель муниципальной программы</t>
  </si>
  <si>
    <t>Соисполнители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</si>
  <si>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</si>
  <si>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</si>
  <si>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</si>
  <si>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</si>
  <si>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</si>
  <si>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</si>
  <si>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</si>
  <si>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отсутствуют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</si>
  <si>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</si>
  <si>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</si>
  <si>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</si>
  <si>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Задача 1. Развитие жилищного строительства.</t>
  </si>
  <si>
    <t>Задача 2. Повышение качества жилья</t>
  </si>
  <si>
    <t>Цели и задачи муниципальной программы</t>
  </si>
  <si>
    <t>Цель: повышение доступности жилья и качества жилищного обеспечения населения.</t>
  </si>
  <si>
    <t>Задача 1. Расселение аварийного жилищного фонда.</t>
  </si>
  <si>
    <t>Задача 2. Решение проблемы дефицита маневренного жилищного фонда муниципального образования «Город Томск»</t>
  </si>
  <si>
    <t>Показатели цели муниципальной программы, единицы измерения</t>
  </si>
  <si>
    <t>Год разработки программы</t>
  </si>
  <si>
    <t>в соответствии с потребностью</t>
  </si>
  <si>
    <t>в соответствии с утвержденным финансированием</t>
  </si>
  <si>
    <t>Цель: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</si>
  <si>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</si>
  <si>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Показатель цели 2. Доля аварийного жилья в общей площади жилищного фонда, %</t>
  </si>
  <si>
    <t>Показатель цели 3.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</si>
  <si>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Показатели задач муниципальной программы, единицы измерения</t>
  </si>
  <si>
    <t>Задача 1. Расселение аварийного жилищного фонда</t>
  </si>
  <si>
    <t>Показатель задачи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</si>
  <si>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</si>
  <si>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задачи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</si>
  <si>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</si>
  <si>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Показатель задачи 2. Дефицит маневренного жилищного фонда в Городе Томске, кв. м</t>
  </si>
  <si>
    <t>Объемы и источники финансирования муниципальной программы (с разбивкой по годам, тыс. рублей)</t>
  </si>
  <si>
    <t>год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</si>
  <si>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</si>
  <si>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</si>
  <si>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</si>
  <si>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</si>
  <si>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</si>
  <si>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</si>
  <si>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</si>
  <si>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</si>
  <si>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</si>
  <si>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муниципальной программы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</si>
  <si>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</si>
  <si>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</si>
  <si>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</si>
  <si>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>- текущий контроль и мониторинг реализации муниципальной программы осуществляют</t>
  </si>
  <si>
    <t>I. ПАСПОРТ МУНИЦИПАЛЬНОЙ ПРОГРАММЫ «РАССЕЛЕНИЕ АВАРИЙНОГО ЖИЛЬЯ И СОЗДАНИЕ МАНЕВРЕННОГО ЖИЛИЩНОГО ФОНДА» НА 2017 - 2025 ГОДЫ</t>
  </si>
  <si>
    <t>2017 - 2025 годы</t>
  </si>
  <si>
    <t>МУНИЦИПАЛЬНАЯ ПРОГРАММА
РАССЕЛЕНИЕ АВАРИЙНОГО ЖИЛЬЯ И СОЗДАНИЕ МАНЕВРЕННОГО ЖИЛИЩНОГО ФОНДА» НА 2017 - 2025 ГОДЫ
(ДАЛЕЕ - МУНИЦИПАЛЬНАЯ ПРОГРАММА)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</si>
  <si>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</si>
  <si>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1. Подпрограмма «Расселение аварийного жилья» на 2017-2025 годы (приложение 3)</t>
  </si>
  <si>
    <t>администрация Города Томска (комитет жилищной политики)</t>
  </si>
  <si>
    <t>2. Подпрограмма «Создание маневренного жилищного фонда» на 2017-2025 годы (приложение 4)</t>
  </si>
  <si>
    <t>1&lt;*&gt;</t>
  </si>
  <si>
    <t>1 &lt;**&gt;</t>
  </si>
  <si>
    <t>ИТОГО за 2017-2020</t>
  </si>
  <si>
    <t>Приложение 1 к постановлению администрации Города Томска от 12.10.2018 № 933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</si>
</sst>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_р_."/>
  </numFmts>
  <fonts count="2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sz val="6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42" applyBorder="1" applyAlignment="1" applyProtection="1">
      <alignment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 vertical="center" wrapText="1"/>
    </xf>
    <xf numFmtId="194" fontId="5" fillId="0" borderId="13" xfId="0" applyNumberFormat="1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2" fillId="0" borderId="10" xfId="42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193" fontId="0" fillId="0" borderId="11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93" fontId="2" fillId="0" borderId="13" xfId="0" applyNumberFormat="1" applyFont="1" applyFill="1" applyBorder="1" applyAlignment="1">
      <alignment horizontal="center" vertical="center" wrapText="1"/>
    </xf>
    <xf numFmtId="193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tabSelected="1" view="pageBreakPreview" zoomScale="80" zoomScaleSheetLayoutView="80" zoomScalePageLayoutView="0" workbookViewId="0" topLeftCell="A1">
      <selection activeCell="J1" sqref="J1:T1"/>
    </sheetView>
  </sheetViews>
  <sheetFormatPr defaultColWidth="8.8515625" defaultRowHeight="12.75"/>
  <cols>
    <col min="1" max="1" width="36.140625" style="9" customWidth="1"/>
    <col min="2" max="2" width="8.00390625" style="9" customWidth="1"/>
    <col min="3" max="3" width="5.8515625" style="9" customWidth="1"/>
    <col min="4" max="4" width="5.28125" style="9" customWidth="1"/>
    <col min="5" max="5" width="5.00390625" style="9" customWidth="1"/>
    <col min="6" max="6" width="6.421875" style="9" customWidth="1"/>
    <col min="7" max="7" width="5.28125" style="9" customWidth="1"/>
    <col min="8" max="8" width="6.28125" style="9" customWidth="1"/>
    <col min="9" max="9" width="5.57421875" style="9" customWidth="1"/>
    <col min="10" max="10" width="6.7109375" style="9" customWidth="1"/>
    <col min="11" max="12" width="6.57421875" style="9" customWidth="1"/>
    <col min="13" max="13" width="6.28125" style="9" customWidth="1"/>
    <col min="14" max="14" width="6.7109375" style="9" customWidth="1"/>
    <col min="15" max="15" width="6.28125" style="9" customWidth="1"/>
    <col min="16" max="16" width="6.8515625" style="9" customWidth="1"/>
    <col min="17" max="18" width="6.7109375" style="9" customWidth="1"/>
    <col min="19" max="19" width="5.57421875" style="9" customWidth="1"/>
    <col min="20" max="20" width="6.8515625" style="9" customWidth="1"/>
    <col min="21" max="16384" width="8.8515625" style="9" customWidth="1"/>
  </cols>
  <sheetData>
    <row r="1" spans="10:20" ht="12.75">
      <c r="J1" s="32" t="s">
        <v>64</v>
      </c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0:20" ht="15.75" customHeight="1">
      <c r="J2" s="33" t="s">
        <v>0</v>
      </c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42" customHeight="1">
      <c r="A3" s="46" t="s">
        <v>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2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48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27" customHeight="1">
      <c r="A6" s="24" t="s">
        <v>1</v>
      </c>
      <c r="B6" s="58" t="s">
        <v>57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</row>
    <row r="7" spans="1:20" ht="12.75">
      <c r="A7" s="24" t="s">
        <v>2</v>
      </c>
      <c r="B7" s="43" t="s">
        <v>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70"/>
      <c r="T7" s="70"/>
    </row>
    <row r="8" spans="1:24" ht="22.5">
      <c r="A8" s="24" t="s">
        <v>4</v>
      </c>
      <c r="B8" s="43" t="s">
        <v>59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  <c r="T8" s="44"/>
      <c r="U8" s="7"/>
      <c r="V8" s="7"/>
      <c r="W8" s="7"/>
      <c r="X8" s="7"/>
    </row>
    <row r="9" spans="1:24" ht="12.75">
      <c r="A9" s="39" t="s">
        <v>5</v>
      </c>
      <c r="B9" s="45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2"/>
      <c r="U9" s="1"/>
      <c r="V9" s="1"/>
      <c r="W9" s="1"/>
      <c r="X9" s="1"/>
    </row>
    <row r="10" spans="1:24" ht="12.75">
      <c r="A10" s="39"/>
      <c r="B10" s="50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53"/>
      <c r="U10" s="1"/>
      <c r="V10" s="1"/>
      <c r="W10" s="1"/>
      <c r="X10" s="1"/>
    </row>
    <row r="11" spans="1:24" ht="12.75">
      <c r="A11" s="39"/>
      <c r="B11" s="50" t="s">
        <v>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53"/>
      <c r="U11" s="1"/>
      <c r="V11" s="1"/>
      <c r="W11" s="1"/>
      <c r="X11" s="1"/>
    </row>
    <row r="12" spans="1:24" ht="12.75">
      <c r="A12" s="39"/>
      <c r="B12" s="50" t="s">
        <v>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53"/>
      <c r="U12" s="1"/>
      <c r="V12" s="1"/>
      <c r="W12" s="1"/>
      <c r="X12" s="1"/>
    </row>
    <row r="13" spans="1:24" ht="12.75">
      <c r="A13" s="39"/>
      <c r="B13" s="50" t="s">
        <v>10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3"/>
      <c r="U13" s="1"/>
      <c r="V13" s="1"/>
      <c r="W13" s="1"/>
      <c r="X13" s="1"/>
    </row>
    <row r="14" spans="1:24" ht="12.75">
      <c r="A14" s="39"/>
      <c r="B14" s="54" t="s">
        <v>11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57"/>
      <c r="U14" s="1"/>
      <c r="V14" s="1"/>
      <c r="W14" s="1"/>
      <c r="X14" s="1"/>
    </row>
    <row r="15" spans="1:24" ht="12.75">
      <c r="A15" s="24" t="s">
        <v>12</v>
      </c>
      <c r="B15" s="54" t="s">
        <v>13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7"/>
      <c r="U15" s="1"/>
      <c r="V15" s="1"/>
      <c r="W15" s="1"/>
      <c r="X15" s="1"/>
    </row>
    <row r="16" spans="1:24" ht="24" customHeight="1">
      <c r="A16" s="24" t="s">
        <v>14</v>
      </c>
      <c r="B16" s="43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44"/>
      <c r="U16" s="1"/>
      <c r="V16" s="1"/>
      <c r="W16" s="1"/>
      <c r="X16" s="1"/>
    </row>
    <row r="17" spans="1:24" ht="15" customHeight="1">
      <c r="A17" s="39" t="s">
        <v>16</v>
      </c>
      <c r="B17" s="45" t="s">
        <v>17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2"/>
      <c r="U17" s="1"/>
      <c r="V17" s="1"/>
      <c r="W17" s="1"/>
      <c r="X17" s="1"/>
    </row>
    <row r="18" spans="1:24" ht="12.75">
      <c r="A18" s="39"/>
      <c r="B18" s="54" t="s">
        <v>18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57"/>
      <c r="U18" s="1"/>
      <c r="V18" s="1"/>
      <c r="W18" s="1"/>
      <c r="X18" s="1"/>
    </row>
    <row r="19" spans="1:24" ht="14.25" customHeight="1">
      <c r="A19" s="39" t="s">
        <v>19</v>
      </c>
      <c r="B19" s="40" t="s">
        <v>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"/>
      <c r="V19" s="1"/>
      <c r="W19" s="1"/>
      <c r="X19" s="1"/>
    </row>
    <row r="20" spans="1:24" ht="12.75">
      <c r="A20" s="39"/>
      <c r="B20" s="51" t="s">
        <v>21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53"/>
      <c r="U20" s="1"/>
      <c r="V20" s="1"/>
      <c r="W20" s="1"/>
      <c r="X20" s="1"/>
    </row>
    <row r="21" spans="1:24" ht="15.75" customHeight="1">
      <c r="A21" s="39"/>
      <c r="B21" s="55" t="s">
        <v>22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7"/>
      <c r="U21" s="1"/>
      <c r="V21" s="1"/>
      <c r="W21" s="1"/>
      <c r="X21" s="1"/>
    </row>
    <row r="22" spans="1:24" ht="12.75">
      <c r="A22" s="61" t="s">
        <v>23</v>
      </c>
      <c r="B22" s="61" t="s">
        <v>24</v>
      </c>
      <c r="C22" s="61">
        <v>2017</v>
      </c>
      <c r="D22" s="61"/>
      <c r="E22" s="61">
        <v>2018</v>
      </c>
      <c r="F22" s="61"/>
      <c r="G22" s="61">
        <v>2019</v>
      </c>
      <c r="H22" s="61"/>
      <c r="I22" s="61">
        <v>2020</v>
      </c>
      <c r="J22" s="61"/>
      <c r="K22" s="61">
        <v>2021</v>
      </c>
      <c r="L22" s="61"/>
      <c r="M22" s="61">
        <v>2022</v>
      </c>
      <c r="N22" s="61"/>
      <c r="O22" s="61">
        <v>2023</v>
      </c>
      <c r="P22" s="69"/>
      <c r="Q22" s="61">
        <v>2024</v>
      </c>
      <c r="R22" s="69"/>
      <c r="S22" s="61">
        <v>2025</v>
      </c>
      <c r="T22" s="61"/>
      <c r="U22" s="1"/>
      <c r="V22" s="1"/>
      <c r="W22" s="1"/>
      <c r="X22" s="1"/>
    </row>
    <row r="23" spans="1:24" ht="66" customHeight="1">
      <c r="A23" s="37"/>
      <c r="B23" s="37"/>
      <c r="C23" s="14" t="s">
        <v>25</v>
      </c>
      <c r="D23" s="14" t="s">
        <v>26</v>
      </c>
      <c r="E23" s="14" t="s">
        <v>25</v>
      </c>
      <c r="F23" s="14" t="s">
        <v>26</v>
      </c>
      <c r="G23" s="14" t="s">
        <v>25</v>
      </c>
      <c r="H23" s="14" t="s">
        <v>26</v>
      </c>
      <c r="I23" s="14" t="s">
        <v>25</v>
      </c>
      <c r="J23" s="14" t="s">
        <v>26</v>
      </c>
      <c r="K23" s="14" t="s">
        <v>25</v>
      </c>
      <c r="L23" s="14" t="s">
        <v>26</v>
      </c>
      <c r="M23" s="14" t="s">
        <v>25</v>
      </c>
      <c r="N23" s="14" t="s">
        <v>26</v>
      </c>
      <c r="O23" s="14" t="s">
        <v>25</v>
      </c>
      <c r="P23" s="14" t="s">
        <v>26</v>
      </c>
      <c r="Q23" s="14" t="s">
        <v>25</v>
      </c>
      <c r="R23" s="14" t="s">
        <v>26</v>
      </c>
      <c r="S23" s="14" t="s">
        <v>25</v>
      </c>
      <c r="T23" s="14" t="s">
        <v>26</v>
      </c>
      <c r="U23" s="1"/>
      <c r="V23" s="1"/>
      <c r="W23" s="1"/>
      <c r="X23" s="1"/>
    </row>
    <row r="24" spans="1:24" ht="15.75">
      <c r="A24" s="37" t="s">
        <v>27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8"/>
      <c r="W24" s="8"/>
      <c r="X24" s="2"/>
    </row>
    <row r="25" spans="1:24" ht="24" customHeight="1">
      <c r="A25" s="17" t="s">
        <v>28</v>
      </c>
      <c r="B25" s="13">
        <v>22.35</v>
      </c>
      <c r="C25" s="13">
        <v>23.5</v>
      </c>
      <c r="D25" s="13">
        <v>23.5</v>
      </c>
      <c r="E25" s="13">
        <v>23.7</v>
      </c>
      <c r="F25" s="13">
        <v>23.7</v>
      </c>
      <c r="G25" s="13">
        <v>24.2</v>
      </c>
      <c r="H25" s="13">
        <v>23.9</v>
      </c>
      <c r="I25" s="13">
        <v>27</v>
      </c>
      <c r="J25" s="13">
        <v>24.2</v>
      </c>
      <c r="K25" s="13">
        <v>27.1</v>
      </c>
      <c r="L25" s="21">
        <v>24.4</v>
      </c>
      <c r="M25" s="13">
        <v>27.2</v>
      </c>
      <c r="N25" s="21">
        <v>24.7</v>
      </c>
      <c r="O25" s="13">
        <v>27.3</v>
      </c>
      <c r="P25" s="21">
        <v>24.9</v>
      </c>
      <c r="Q25" s="13">
        <v>27.4</v>
      </c>
      <c r="R25" s="21">
        <v>25.2</v>
      </c>
      <c r="S25" s="21">
        <v>27.6</v>
      </c>
      <c r="T25" s="21">
        <v>25.4</v>
      </c>
      <c r="U25" s="4"/>
      <c r="V25" s="3"/>
      <c r="W25" s="3"/>
      <c r="X25" s="3"/>
    </row>
    <row r="26" spans="1:24" ht="27" customHeight="1">
      <c r="A26" s="17" t="s">
        <v>29</v>
      </c>
      <c r="B26" s="13">
        <v>1.2</v>
      </c>
      <c r="C26" s="13">
        <v>1.23</v>
      </c>
      <c r="D26" s="13">
        <v>1.28</v>
      </c>
      <c r="E26" s="13">
        <v>1.4</v>
      </c>
      <c r="F26" s="13">
        <v>1.4</v>
      </c>
      <c r="G26" s="13">
        <v>1.4</v>
      </c>
      <c r="H26" s="13">
        <v>1.4</v>
      </c>
      <c r="I26" s="13">
        <v>1.5</v>
      </c>
      <c r="J26" s="13">
        <v>1.5</v>
      </c>
      <c r="K26" s="22">
        <f>215*100/15467.6</f>
        <v>1.3900023274457576</v>
      </c>
      <c r="L26" s="18">
        <v>1.5</v>
      </c>
      <c r="M26" s="22">
        <f>221*100/15897.6</f>
        <v>1.3901469404186795</v>
      </c>
      <c r="N26" s="18">
        <v>1.6</v>
      </c>
      <c r="O26" s="22">
        <f>227*100/16342.6</f>
        <v>1.389007869004932</v>
      </c>
      <c r="P26" s="18">
        <v>1.7</v>
      </c>
      <c r="Q26" s="22">
        <f>232*100/16797.6</f>
        <v>1.381149688050674</v>
      </c>
      <c r="R26" s="18">
        <v>1.8</v>
      </c>
      <c r="S26" s="21">
        <v>1.75</v>
      </c>
      <c r="T26" s="18">
        <v>1.9</v>
      </c>
      <c r="U26" s="4"/>
      <c r="V26" s="1"/>
      <c r="W26" s="1"/>
      <c r="X26" s="1"/>
    </row>
    <row r="27" spans="1:24" ht="47.25" customHeight="1">
      <c r="A27" s="17" t="s">
        <v>30</v>
      </c>
      <c r="B27" s="13">
        <v>54.3</v>
      </c>
      <c r="C27" s="13">
        <v>100</v>
      </c>
      <c r="D27" s="13">
        <v>57.11</v>
      </c>
      <c r="E27" s="13">
        <v>100</v>
      </c>
      <c r="F27" s="19">
        <v>64.1</v>
      </c>
      <c r="G27" s="13">
        <v>100</v>
      </c>
      <c r="H27" s="28">
        <v>66.9</v>
      </c>
      <c r="I27" s="13">
        <v>100</v>
      </c>
      <c r="J27" s="28">
        <v>67.6</v>
      </c>
      <c r="K27" s="13">
        <v>100</v>
      </c>
      <c r="L27" s="28">
        <v>67.6</v>
      </c>
      <c r="M27" s="13">
        <v>100</v>
      </c>
      <c r="N27" s="28">
        <v>67.6</v>
      </c>
      <c r="O27" s="13">
        <v>100</v>
      </c>
      <c r="P27" s="28">
        <v>67.6</v>
      </c>
      <c r="Q27" s="13">
        <v>100</v>
      </c>
      <c r="R27" s="28">
        <v>67.6</v>
      </c>
      <c r="S27" s="13">
        <v>100</v>
      </c>
      <c r="T27" s="28">
        <v>67.6</v>
      </c>
      <c r="V27" s="4"/>
      <c r="W27" s="4"/>
      <c r="X27" s="4"/>
    </row>
    <row r="28" spans="1:24" ht="15.75">
      <c r="A28" s="62" t="s">
        <v>31</v>
      </c>
      <c r="B28" s="62" t="s">
        <v>24</v>
      </c>
      <c r="C28" s="37">
        <v>2017</v>
      </c>
      <c r="D28" s="37"/>
      <c r="E28" s="37">
        <v>2018</v>
      </c>
      <c r="F28" s="37"/>
      <c r="G28" s="37">
        <v>2019</v>
      </c>
      <c r="H28" s="37"/>
      <c r="I28" s="37">
        <v>2020</v>
      </c>
      <c r="J28" s="37"/>
      <c r="K28" s="37">
        <v>2021</v>
      </c>
      <c r="L28" s="38"/>
      <c r="M28" s="37">
        <v>2022</v>
      </c>
      <c r="N28" s="38"/>
      <c r="O28" s="37">
        <v>2023</v>
      </c>
      <c r="P28" s="37"/>
      <c r="Q28" s="37">
        <v>2024</v>
      </c>
      <c r="R28" s="38"/>
      <c r="S28" s="37">
        <v>2025</v>
      </c>
      <c r="T28" s="37"/>
      <c r="U28" s="2"/>
      <c r="V28" s="4"/>
      <c r="W28" s="4"/>
      <c r="X28" s="4"/>
    </row>
    <row r="29" spans="1:24" ht="57.75" customHeight="1">
      <c r="A29" s="61"/>
      <c r="B29" s="61"/>
      <c r="C29" s="14" t="s">
        <v>25</v>
      </c>
      <c r="D29" s="14" t="s">
        <v>26</v>
      </c>
      <c r="E29" s="14" t="s">
        <v>25</v>
      </c>
      <c r="F29" s="14" t="s">
        <v>26</v>
      </c>
      <c r="G29" s="14" t="s">
        <v>25</v>
      </c>
      <c r="H29" s="14" t="s">
        <v>26</v>
      </c>
      <c r="I29" s="14" t="s">
        <v>25</v>
      </c>
      <c r="J29" s="14" t="s">
        <v>26</v>
      </c>
      <c r="K29" s="14" t="s">
        <v>25</v>
      </c>
      <c r="L29" s="14" t="s">
        <v>26</v>
      </c>
      <c r="M29" s="14" t="s">
        <v>25</v>
      </c>
      <c r="N29" s="14" t="s">
        <v>26</v>
      </c>
      <c r="O29" s="14" t="s">
        <v>25</v>
      </c>
      <c r="P29" s="14" t="s">
        <v>26</v>
      </c>
      <c r="Q29" s="14" t="s">
        <v>25</v>
      </c>
      <c r="R29" s="14" t="s">
        <v>26</v>
      </c>
      <c r="S29" s="14" t="s">
        <v>25</v>
      </c>
      <c r="T29" s="14" t="s">
        <v>26</v>
      </c>
      <c r="U29" s="3"/>
      <c r="V29" s="4"/>
      <c r="W29" s="4"/>
      <c r="X29" s="4"/>
    </row>
    <row r="30" spans="1:24" ht="15.75">
      <c r="A30" s="37" t="s">
        <v>32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1"/>
      <c r="V30" s="8"/>
      <c r="W30" s="2"/>
      <c r="X30" s="2"/>
    </row>
    <row r="31" spans="1:24" ht="32.25" customHeight="1">
      <c r="A31" s="17" t="s">
        <v>33</v>
      </c>
      <c r="B31" s="13">
        <v>3</v>
      </c>
      <c r="C31" s="13">
        <v>56</v>
      </c>
      <c r="D31" s="13">
        <v>2</v>
      </c>
      <c r="E31" s="13">
        <f>25+1</f>
        <v>26</v>
      </c>
      <c r="F31" s="13">
        <v>6</v>
      </c>
      <c r="G31" s="13">
        <v>150</v>
      </c>
      <c r="H31" s="27">
        <v>14</v>
      </c>
      <c r="I31" s="13">
        <v>150</v>
      </c>
      <c r="J31" s="27">
        <v>36</v>
      </c>
      <c r="K31" s="13">
        <v>150</v>
      </c>
      <c r="L31" s="13">
        <v>29</v>
      </c>
      <c r="M31" s="13">
        <v>150</v>
      </c>
      <c r="N31" s="13">
        <v>6</v>
      </c>
      <c r="O31" s="13">
        <v>150</v>
      </c>
      <c r="P31" s="27">
        <v>0</v>
      </c>
      <c r="Q31" s="13">
        <v>150</v>
      </c>
      <c r="R31" s="27">
        <v>0</v>
      </c>
      <c r="S31" s="13">
        <v>150</v>
      </c>
      <c r="T31" s="27">
        <v>0</v>
      </c>
      <c r="U31" s="4"/>
      <c r="V31" s="3"/>
      <c r="W31" s="3"/>
      <c r="X31" s="3"/>
    </row>
    <row r="32" spans="1:24" ht="39.75" customHeight="1">
      <c r="A32" s="17" t="s">
        <v>34</v>
      </c>
      <c r="B32" s="13">
        <v>3</v>
      </c>
      <c r="C32" s="13">
        <v>33</v>
      </c>
      <c r="D32" s="13" t="s">
        <v>61</v>
      </c>
      <c r="E32" s="13">
        <v>25</v>
      </c>
      <c r="F32" s="13" t="s">
        <v>62</v>
      </c>
      <c r="G32" s="13">
        <v>50</v>
      </c>
      <c r="H32" s="13">
        <v>5</v>
      </c>
      <c r="I32" s="13">
        <v>50</v>
      </c>
      <c r="J32" s="13">
        <v>6</v>
      </c>
      <c r="K32" s="13">
        <v>50</v>
      </c>
      <c r="L32" s="13">
        <v>4</v>
      </c>
      <c r="M32" s="13">
        <v>50</v>
      </c>
      <c r="N32" s="13">
        <v>6</v>
      </c>
      <c r="O32" s="13">
        <v>50</v>
      </c>
      <c r="P32" s="13">
        <v>0</v>
      </c>
      <c r="Q32" s="13">
        <v>50</v>
      </c>
      <c r="R32" s="27">
        <v>0</v>
      </c>
      <c r="S32" s="13">
        <v>50</v>
      </c>
      <c r="T32" s="27">
        <v>0</v>
      </c>
      <c r="U32" s="4"/>
      <c r="V32" s="1"/>
      <c r="W32" s="1"/>
      <c r="X32" s="1"/>
    </row>
    <row r="33" spans="1:24" ht="36.75" customHeight="1">
      <c r="A33" s="17" t="s">
        <v>35</v>
      </c>
      <c r="B33" s="13">
        <v>0.64</v>
      </c>
      <c r="C33" s="13">
        <v>12.15</v>
      </c>
      <c r="D33" s="13">
        <v>0.43</v>
      </c>
      <c r="E33" s="13">
        <f>26*100/520</f>
        <v>5</v>
      </c>
      <c r="F33" s="19">
        <f>6*100/520</f>
        <v>1.1538461538461537</v>
      </c>
      <c r="G33" s="13">
        <v>27</v>
      </c>
      <c r="H33" s="13">
        <v>2.5</v>
      </c>
      <c r="I33" s="13">
        <v>26.3</v>
      </c>
      <c r="J33" s="13">
        <v>6.3</v>
      </c>
      <c r="K33" s="31">
        <v>25.4</v>
      </c>
      <c r="L33" s="20">
        <v>4.9</v>
      </c>
      <c r="M33" s="31">
        <v>23.6</v>
      </c>
      <c r="N33" s="20">
        <v>0.9</v>
      </c>
      <c r="O33" s="31">
        <v>21.9</v>
      </c>
      <c r="P33" s="20">
        <v>0</v>
      </c>
      <c r="Q33" s="31">
        <v>20.4</v>
      </c>
      <c r="R33" s="20">
        <v>0</v>
      </c>
      <c r="S33" s="31">
        <v>19.1</v>
      </c>
      <c r="T33" s="20">
        <v>0</v>
      </c>
      <c r="U33" s="4"/>
      <c r="V33" s="4"/>
      <c r="W33" s="4"/>
      <c r="X33" s="4"/>
    </row>
    <row r="34" spans="1:24" ht="32.25" customHeight="1">
      <c r="A34" s="17" t="s">
        <v>36</v>
      </c>
      <c r="B34" s="13">
        <v>0.64</v>
      </c>
      <c r="C34" s="13">
        <v>7.16</v>
      </c>
      <c r="D34" s="13">
        <v>0.22</v>
      </c>
      <c r="E34" s="19">
        <f>25*100/520</f>
        <v>4.8076923076923075</v>
      </c>
      <c r="F34" s="19">
        <f>1*100/520</f>
        <v>0.19230769230769232</v>
      </c>
      <c r="G34" s="13">
        <v>9</v>
      </c>
      <c r="H34" s="13">
        <v>0.9</v>
      </c>
      <c r="I34" s="13">
        <v>8.8</v>
      </c>
      <c r="J34" s="13">
        <v>1.1</v>
      </c>
      <c r="K34" s="31">
        <v>8.5</v>
      </c>
      <c r="L34" s="20">
        <v>0.7</v>
      </c>
      <c r="M34" s="31">
        <v>7.9</v>
      </c>
      <c r="N34" s="20">
        <v>0.9</v>
      </c>
      <c r="O34" s="31">
        <v>7.3</v>
      </c>
      <c r="P34" s="20">
        <v>0</v>
      </c>
      <c r="Q34" s="31">
        <v>6.8</v>
      </c>
      <c r="R34" s="20">
        <v>0</v>
      </c>
      <c r="S34" s="31">
        <v>6.4</v>
      </c>
      <c r="T34" s="20">
        <v>0</v>
      </c>
      <c r="U34" s="4"/>
      <c r="V34" s="4"/>
      <c r="W34" s="4"/>
      <c r="X34" s="4"/>
    </row>
    <row r="35" spans="1:24" ht="12.75">
      <c r="A35" s="34" t="s">
        <v>22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1"/>
      <c r="V35" s="4"/>
      <c r="W35" s="4"/>
      <c r="X35" s="4"/>
    </row>
    <row r="36" spans="1:24" ht="29.25" customHeight="1">
      <c r="A36" s="16" t="s">
        <v>37</v>
      </c>
      <c r="B36" s="27">
        <v>3403.5</v>
      </c>
      <c r="C36" s="27">
        <v>1606.8</v>
      </c>
      <c r="D36" s="27">
        <v>2837.7</v>
      </c>
      <c r="E36" s="27">
        <v>371.8</v>
      </c>
      <c r="F36" s="29">
        <f>2428.7-190.9-442.9</f>
        <v>1794.8999999999996</v>
      </c>
      <c r="G36" s="29">
        <v>371.8</v>
      </c>
      <c r="H36" s="29">
        <f>F36-189.1</f>
        <v>1605.7999999999997</v>
      </c>
      <c r="I36" s="29">
        <v>371.8</v>
      </c>
      <c r="J36" s="30">
        <f>H36-48.7</f>
        <v>1557.0999999999997</v>
      </c>
      <c r="K36" s="29">
        <v>371.8</v>
      </c>
      <c r="L36" s="30">
        <v>1557.1</v>
      </c>
      <c r="M36" s="29">
        <v>371.8</v>
      </c>
      <c r="N36" s="30">
        <v>1557.1</v>
      </c>
      <c r="O36" s="29">
        <v>371.8</v>
      </c>
      <c r="P36" s="30">
        <v>1557.1</v>
      </c>
      <c r="Q36" s="29">
        <v>371.8</v>
      </c>
      <c r="R36" s="30">
        <v>1557.1</v>
      </c>
      <c r="S36" s="29">
        <v>371.8</v>
      </c>
      <c r="T36" s="30">
        <v>1557.1</v>
      </c>
      <c r="U36" s="4"/>
      <c r="V36" s="4"/>
      <c r="W36" s="4"/>
      <c r="X36" s="4"/>
    </row>
    <row r="37" spans="1:24" ht="21" customHeight="1">
      <c r="A37" s="73" t="s">
        <v>38</v>
      </c>
      <c r="B37" s="37" t="s">
        <v>39</v>
      </c>
      <c r="C37" s="37" t="s">
        <v>40</v>
      </c>
      <c r="D37" s="37"/>
      <c r="E37" s="37"/>
      <c r="F37" s="37"/>
      <c r="G37" s="37" t="s">
        <v>41</v>
      </c>
      <c r="H37" s="37"/>
      <c r="I37" s="37"/>
      <c r="J37" s="37"/>
      <c r="K37" s="37" t="s">
        <v>42</v>
      </c>
      <c r="L37" s="67"/>
      <c r="M37" s="67"/>
      <c r="N37" s="37" t="s">
        <v>43</v>
      </c>
      <c r="O37" s="37"/>
      <c r="P37" s="37"/>
      <c r="Q37" s="37" t="s">
        <v>44</v>
      </c>
      <c r="R37" s="67"/>
      <c r="S37" s="67"/>
      <c r="T37" s="67"/>
      <c r="U37" s="4"/>
      <c r="V37" s="1"/>
      <c r="W37" s="1"/>
      <c r="X37" s="1"/>
    </row>
    <row r="38" spans="1:24" ht="22.5">
      <c r="A38" s="74"/>
      <c r="B38" s="37"/>
      <c r="C38" s="37" t="s">
        <v>45</v>
      </c>
      <c r="D38" s="37"/>
      <c r="E38" s="37" t="s">
        <v>46</v>
      </c>
      <c r="F38" s="37"/>
      <c r="G38" s="37" t="s">
        <v>45</v>
      </c>
      <c r="H38" s="37"/>
      <c r="I38" s="37" t="s">
        <v>46</v>
      </c>
      <c r="J38" s="37"/>
      <c r="K38" s="13" t="s">
        <v>45</v>
      </c>
      <c r="L38" s="37" t="s">
        <v>46</v>
      </c>
      <c r="M38" s="67"/>
      <c r="N38" s="13" t="s">
        <v>45</v>
      </c>
      <c r="O38" s="37" t="s">
        <v>46</v>
      </c>
      <c r="P38" s="37"/>
      <c r="Q38" s="37" t="s">
        <v>45</v>
      </c>
      <c r="R38" s="67"/>
      <c r="S38" s="37" t="s">
        <v>47</v>
      </c>
      <c r="T38" s="67"/>
      <c r="U38" s="4"/>
      <c r="V38" s="4"/>
      <c r="W38" s="4"/>
      <c r="X38" s="4"/>
    </row>
    <row r="39" spans="1:24" ht="12.75">
      <c r="A39" s="74"/>
      <c r="B39" s="13">
        <v>2017</v>
      </c>
      <c r="C39" s="65">
        <f>G39+K39+N39+Q39</f>
        <v>661432.6</v>
      </c>
      <c r="D39" s="65"/>
      <c r="E39" s="65">
        <f>I39+L39+O39+S39</f>
        <v>96845.7</v>
      </c>
      <c r="F39" s="65"/>
      <c r="G39" s="65">
        <v>461432.6</v>
      </c>
      <c r="H39" s="65"/>
      <c r="I39" s="68">
        <v>96845.7</v>
      </c>
      <c r="J39" s="68"/>
      <c r="K39" s="19">
        <v>0</v>
      </c>
      <c r="L39" s="65">
        <v>0</v>
      </c>
      <c r="M39" s="66"/>
      <c r="N39" s="19">
        <v>0</v>
      </c>
      <c r="O39" s="65">
        <v>0</v>
      </c>
      <c r="P39" s="65"/>
      <c r="Q39" s="65">
        <v>200000</v>
      </c>
      <c r="R39" s="66"/>
      <c r="S39" s="65">
        <v>0</v>
      </c>
      <c r="T39" s="65"/>
      <c r="U39" s="4"/>
      <c r="V39" s="4"/>
      <c r="W39" s="4"/>
      <c r="X39" s="4"/>
    </row>
    <row r="40" spans="1:24" ht="12.75" customHeight="1">
      <c r="A40" s="74"/>
      <c r="B40" s="13">
        <v>2018</v>
      </c>
      <c r="C40" s="65">
        <f>G40+K40+N40+Q40</f>
        <v>641747.2</v>
      </c>
      <c r="D40" s="65"/>
      <c r="E40" s="65">
        <f>I40+L40+O40+S40</f>
        <v>295453.5</v>
      </c>
      <c r="F40" s="65"/>
      <c r="G40" s="65">
        <v>441747.2</v>
      </c>
      <c r="H40" s="65"/>
      <c r="I40" s="68">
        <v>95453.5</v>
      </c>
      <c r="J40" s="68"/>
      <c r="K40" s="19">
        <v>0</v>
      </c>
      <c r="L40" s="65">
        <v>0</v>
      </c>
      <c r="M40" s="65"/>
      <c r="N40" s="19">
        <v>0</v>
      </c>
      <c r="O40" s="65">
        <v>0</v>
      </c>
      <c r="P40" s="65"/>
      <c r="Q40" s="65">
        <v>200000</v>
      </c>
      <c r="R40" s="66"/>
      <c r="S40" s="65">
        <v>200000</v>
      </c>
      <c r="T40" s="66"/>
      <c r="U40" s="5"/>
      <c r="V40" s="4"/>
      <c r="W40" s="4"/>
      <c r="X40" s="4"/>
    </row>
    <row r="41" spans="1:24" ht="12.75" customHeight="1">
      <c r="A41" s="74"/>
      <c r="B41" s="13">
        <v>2019</v>
      </c>
      <c r="C41" s="65">
        <f aca="true" t="shared" si="0" ref="C41:C48">G41+K41+N41+Q41</f>
        <v>2440760.9</v>
      </c>
      <c r="D41" s="65"/>
      <c r="E41" s="65">
        <f aca="true" t="shared" si="1" ref="E41:E48">I41+L41+O41+S41</f>
        <v>272982.4</v>
      </c>
      <c r="F41" s="65"/>
      <c r="G41" s="65">
        <v>840760.9</v>
      </c>
      <c r="H41" s="65"/>
      <c r="I41" s="68">
        <v>72982.4</v>
      </c>
      <c r="J41" s="68"/>
      <c r="K41" s="19">
        <v>0</v>
      </c>
      <c r="L41" s="65">
        <v>0</v>
      </c>
      <c r="M41" s="65"/>
      <c r="N41" s="19">
        <v>0</v>
      </c>
      <c r="O41" s="65">
        <v>0</v>
      </c>
      <c r="P41" s="65"/>
      <c r="Q41" s="65">
        <v>1600000</v>
      </c>
      <c r="R41" s="66"/>
      <c r="S41" s="65">
        <v>200000</v>
      </c>
      <c r="T41" s="66"/>
      <c r="U41" s="5"/>
      <c r="V41" s="4"/>
      <c r="W41" s="4"/>
      <c r="X41" s="4"/>
    </row>
    <row r="42" spans="1:24" ht="12.75" customHeight="1">
      <c r="A42" s="74"/>
      <c r="B42" s="13">
        <v>2020</v>
      </c>
      <c r="C42" s="65">
        <f t="shared" si="0"/>
        <v>2464886.8</v>
      </c>
      <c r="D42" s="65"/>
      <c r="E42" s="65">
        <f t="shared" si="1"/>
        <v>272678.7</v>
      </c>
      <c r="F42" s="65"/>
      <c r="G42" s="65">
        <v>864886.8</v>
      </c>
      <c r="H42" s="65"/>
      <c r="I42" s="68">
        <v>72678.7</v>
      </c>
      <c r="J42" s="68"/>
      <c r="K42" s="19">
        <v>0</v>
      </c>
      <c r="L42" s="65">
        <v>0</v>
      </c>
      <c r="M42" s="65"/>
      <c r="N42" s="19">
        <v>0</v>
      </c>
      <c r="O42" s="65">
        <v>0</v>
      </c>
      <c r="P42" s="65"/>
      <c r="Q42" s="65">
        <v>1600000</v>
      </c>
      <c r="R42" s="66"/>
      <c r="S42" s="65">
        <v>200000</v>
      </c>
      <c r="T42" s="66"/>
      <c r="U42" s="5"/>
      <c r="V42" s="5"/>
      <c r="W42" s="5"/>
      <c r="X42" s="5"/>
    </row>
    <row r="43" spans="1:24" ht="37.5" customHeight="1">
      <c r="A43" s="74"/>
      <c r="B43" s="13" t="s">
        <v>63</v>
      </c>
      <c r="C43" s="77">
        <f>SUM(C39:D42)</f>
        <v>6208827.5</v>
      </c>
      <c r="D43" s="78"/>
      <c r="E43" s="77">
        <f>SUM(E39:F42)</f>
        <v>937960.3</v>
      </c>
      <c r="F43" s="78"/>
      <c r="G43" s="77">
        <f>SUM(G39:H42)</f>
        <v>2608827.5</v>
      </c>
      <c r="H43" s="78"/>
      <c r="I43" s="77">
        <f>SUM(I39:J42)</f>
        <v>337960.3</v>
      </c>
      <c r="J43" s="78"/>
      <c r="K43" s="19">
        <f>SUM(K39:K42)</f>
        <v>0</v>
      </c>
      <c r="L43" s="77">
        <f>SUM(L39:M42)</f>
        <v>0</v>
      </c>
      <c r="M43" s="78"/>
      <c r="N43" s="19">
        <f>SUM(N39:N42)</f>
        <v>0</v>
      </c>
      <c r="O43" s="77">
        <f>SUM(O39:P42)</f>
        <v>0</v>
      </c>
      <c r="P43" s="78"/>
      <c r="Q43" s="77">
        <f>SUM(Q39:R42)</f>
        <v>3600000</v>
      </c>
      <c r="R43" s="78"/>
      <c r="S43" s="77">
        <f>SUM(S39:T42)</f>
        <v>600000</v>
      </c>
      <c r="T43" s="78"/>
      <c r="U43" s="5"/>
      <c r="V43" s="5"/>
      <c r="W43" s="5"/>
      <c r="X43" s="5"/>
    </row>
    <row r="44" spans="1:24" ht="12.75">
      <c r="A44" s="74"/>
      <c r="B44" s="13">
        <v>2021</v>
      </c>
      <c r="C44" s="65">
        <f t="shared" si="0"/>
        <v>2400000</v>
      </c>
      <c r="D44" s="65"/>
      <c r="E44" s="71">
        <f>I44+L44+O44+S44</f>
        <v>64200</v>
      </c>
      <c r="F44" s="72"/>
      <c r="G44" s="65">
        <v>800000</v>
      </c>
      <c r="H44" s="65"/>
      <c r="I44" s="65">
        <v>64200</v>
      </c>
      <c r="J44" s="65"/>
      <c r="K44" s="19">
        <v>0</v>
      </c>
      <c r="L44" s="65">
        <v>0</v>
      </c>
      <c r="M44" s="65"/>
      <c r="N44" s="19">
        <v>0</v>
      </c>
      <c r="O44" s="65">
        <v>0</v>
      </c>
      <c r="P44" s="65"/>
      <c r="Q44" s="65">
        <v>1600000</v>
      </c>
      <c r="R44" s="66"/>
      <c r="S44" s="65">
        <v>0</v>
      </c>
      <c r="T44" s="65"/>
      <c r="U44" s="4"/>
      <c r="V44" s="5"/>
      <c r="W44" s="5"/>
      <c r="X44" s="5"/>
    </row>
    <row r="45" spans="1:24" ht="12.75">
      <c r="A45" s="74"/>
      <c r="B45" s="13">
        <v>2022</v>
      </c>
      <c r="C45" s="65">
        <f t="shared" si="0"/>
        <v>2400000</v>
      </c>
      <c r="D45" s="65"/>
      <c r="E45" s="65">
        <f t="shared" si="1"/>
        <v>67400</v>
      </c>
      <c r="F45" s="65"/>
      <c r="G45" s="65">
        <v>800000</v>
      </c>
      <c r="H45" s="65"/>
      <c r="I45" s="65">
        <v>67400</v>
      </c>
      <c r="J45" s="65"/>
      <c r="K45" s="19">
        <v>0</v>
      </c>
      <c r="L45" s="65">
        <v>0</v>
      </c>
      <c r="M45" s="65"/>
      <c r="N45" s="19">
        <v>0</v>
      </c>
      <c r="O45" s="65">
        <v>0</v>
      </c>
      <c r="P45" s="65"/>
      <c r="Q45" s="65">
        <v>1600000</v>
      </c>
      <c r="R45" s="66"/>
      <c r="S45" s="65">
        <v>0</v>
      </c>
      <c r="T45" s="65"/>
      <c r="U45" s="4"/>
      <c r="V45" s="5"/>
      <c r="W45" s="5"/>
      <c r="X45" s="5"/>
    </row>
    <row r="46" spans="1:24" ht="12.75">
      <c r="A46" s="74"/>
      <c r="B46" s="13">
        <v>2023</v>
      </c>
      <c r="C46" s="65">
        <f t="shared" si="0"/>
        <v>2400000</v>
      </c>
      <c r="D46" s="65"/>
      <c r="E46" s="65">
        <f t="shared" si="1"/>
        <v>0</v>
      </c>
      <c r="F46" s="65"/>
      <c r="G46" s="65">
        <v>800000</v>
      </c>
      <c r="H46" s="65"/>
      <c r="I46" s="65">
        <v>0</v>
      </c>
      <c r="J46" s="65"/>
      <c r="K46" s="19">
        <v>0</v>
      </c>
      <c r="L46" s="65">
        <v>0</v>
      </c>
      <c r="M46" s="65"/>
      <c r="N46" s="19">
        <v>0</v>
      </c>
      <c r="O46" s="65">
        <v>0</v>
      </c>
      <c r="P46" s="65"/>
      <c r="Q46" s="65">
        <v>1600000</v>
      </c>
      <c r="R46" s="66"/>
      <c r="S46" s="65">
        <v>0</v>
      </c>
      <c r="T46" s="65"/>
      <c r="U46" s="4"/>
      <c r="V46" s="4"/>
      <c r="W46" s="4"/>
      <c r="X46" s="4"/>
    </row>
    <row r="47" spans="1:24" ht="12.75">
      <c r="A47" s="74"/>
      <c r="B47" s="13">
        <v>2024</v>
      </c>
      <c r="C47" s="65">
        <f t="shared" si="0"/>
        <v>2400000</v>
      </c>
      <c r="D47" s="65"/>
      <c r="E47" s="65">
        <f t="shared" si="1"/>
        <v>0</v>
      </c>
      <c r="F47" s="65"/>
      <c r="G47" s="65">
        <v>800000</v>
      </c>
      <c r="H47" s="65"/>
      <c r="I47" s="65">
        <v>0</v>
      </c>
      <c r="J47" s="65"/>
      <c r="K47" s="19">
        <v>0</v>
      </c>
      <c r="L47" s="65">
        <v>0</v>
      </c>
      <c r="M47" s="65"/>
      <c r="N47" s="19">
        <v>0</v>
      </c>
      <c r="O47" s="65">
        <v>0</v>
      </c>
      <c r="P47" s="65"/>
      <c r="Q47" s="65">
        <v>1600000</v>
      </c>
      <c r="R47" s="66"/>
      <c r="S47" s="65">
        <v>0</v>
      </c>
      <c r="T47" s="65"/>
      <c r="U47" s="4"/>
      <c r="V47" s="4"/>
      <c r="W47" s="4"/>
      <c r="X47" s="4"/>
    </row>
    <row r="48" spans="1:24" ht="12.75">
      <c r="A48" s="74"/>
      <c r="B48" s="13">
        <v>2025</v>
      </c>
      <c r="C48" s="65">
        <f t="shared" si="0"/>
        <v>2400000</v>
      </c>
      <c r="D48" s="65"/>
      <c r="E48" s="65">
        <f t="shared" si="1"/>
        <v>0</v>
      </c>
      <c r="F48" s="65"/>
      <c r="G48" s="65">
        <v>800000</v>
      </c>
      <c r="H48" s="65"/>
      <c r="I48" s="65">
        <v>0</v>
      </c>
      <c r="J48" s="65"/>
      <c r="K48" s="19">
        <v>0</v>
      </c>
      <c r="L48" s="65">
        <v>0</v>
      </c>
      <c r="M48" s="65"/>
      <c r="N48" s="19">
        <v>0</v>
      </c>
      <c r="O48" s="65">
        <v>0</v>
      </c>
      <c r="P48" s="65"/>
      <c r="Q48" s="65">
        <v>1600000</v>
      </c>
      <c r="R48" s="66"/>
      <c r="S48" s="65">
        <v>0</v>
      </c>
      <c r="T48" s="65"/>
      <c r="U48" s="4"/>
      <c r="V48" s="4"/>
      <c r="W48" s="4"/>
      <c r="X48" s="4"/>
    </row>
    <row r="49" spans="1:24" ht="12.75" customHeight="1">
      <c r="A49" s="74"/>
      <c r="B49" s="15" t="s">
        <v>48</v>
      </c>
      <c r="C49" s="63">
        <f>SUM(C43:D48)</f>
        <v>18208827.5</v>
      </c>
      <c r="D49" s="63"/>
      <c r="E49" s="63">
        <f>SUM(E43:F48)</f>
        <v>1069560.3</v>
      </c>
      <c r="F49" s="63"/>
      <c r="G49" s="63">
        <f>SUM(G43:H48)</f>
        <v>6608827.5</v>
      </c>
      <c r="H49" s="63"/>
      <c r="I49" s="63">
        <f>SUM(I43:J48)</f>
        <v>469560.3</v>
      </c>
      <c r="J49" s="63"/>
      <c r="K49" s="23">
        <f>SUM(K43:K48)</f>
        <v>0</v>
      </c>
      <c r="L49" s="63">
        <f>SUM(L43:M48)</f>
        <v>0</v>
      </c>
      <c r="M49" s="63"/>
      <c r="N49" s="23">
        <f>SUM(N43:N48)</f>
        <v>0</v>
      </c>
      <c r="O49" s="63">
        <f>SUM(O43:P48)</f>
        <v>0</v>
      </c>
      <c r="P49" s="63"/>
      <c r="Q49" s="63">
        <f>SUM(Q43:R48)</f>
        <v>11600000</v>
      </c>
      <c r="R49" s="64"/>
      <c r="S49" s="63">
        <f>SUM(S43:T48)</f>
        <v>600000</v>
      </c>
      <c r="T49" s="64"/>
      <c r="U49" s="5"/>
      <c r="V49" s="4"/>
      <c r="W49" s="4"/>
      <c r="X49" s="4"/>
    </row>
    <row r="50" spans="1:24" ht="12.75">
      <c r="A50" s="25" t="s">
        <v>49</v>
      </c>
      <c r="B50" s="43" t="s">
        <v>55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1"/>
      <c r="V50" s="4"/>
      <c r="W50" s="4"/>
      <c r="X50" s="4"/>
    </row>
    <row r="51" spans="1:41" ht="21" customHeight="1">
      <c r="A51" s="43" t="s">
        <v>50</v>
      </c>
      <c r="B51" s="59" t="s">
        <v>58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>
      <c r="A52" s="43"/>
      <c r="B52" s="59" t="s">
        <v>60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24" ht="25.5" customHeight="1">
      <c r="A53" s="25" t="s">
        <v>51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"/>
      <c r="V53" s="7"/>
      <c r="W53" s="7"/>
      <c r="X53" s="7"/>
    </row>
    <row r="54" spans="1:24" ht="24" customHeight="1">
      <c r="A54" s="26" t="s">
        <v>52</v>
      </c>
      <c r="B54" s="43" t="s">
        <v>59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"/>
      <c r="V54" s="7"/>
      <c r="W54" s="7"/>
      <c r="X54" s="7"/>
    </row>
    <row r="55" spans="1:24" ht="12.75">
      <c r="A55" s="43" t="s">
        <v>53</v>
      </c>
      <c r="B55" s="45" t="s">
        <v>59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76"/>
      <c r="U55" s="1"/>
      <c r="V55" s="1"/>
      <c r="W55" s="1"/>
      <c r="X55" s="1"/>
    </row>
    <row r="56" spans="1:24" ht="12.75">
      <c r="A56" s="43"/>
      <c r="B56" s="50" t="s">
        <v>6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60"/>
      <c r="U56" s="1"/>
      <c r="V56" s="1"/>
      <c r="W56" s="1"/>
      <c r="X56" s="1"/>
    </row>
    <row r="57" spans="1:24" ht="12.75">
      <c r="A57" s="43"/>
      <c r="B57" s="50" t="s">
        <v>7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60"/>
      <c r="U57" s="1"/>
      <c r="V57" s="1"/>
      <c r="W57" s="1"/>
      <c r="X57" s="1"/>
    </row>
    <row r="58" spans="1:24" ht="12.75">
      <c r="A58" s="43"/>
      <c r="B58" s="50" t="s">
        <v>8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60"/>
      <c r="U58" s="1"/>
      <c r="V58" s="1"/>
      <c r="W58" s="1"/>
      <c r="X58" s="1"/>
    </row>
    <row r="59" spans="1:24" ht="12.75">
      <c r="A59" s="43"/>
      <c r="B59" s="50" t="s">
        <v>9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60"/>
      <c r="U59" s="1"/>
      <c r="V59" s="1"/>
      <c r="W59" s="1"/>
      <c r="X59" s="1"/>
    </row>
    <row r="60" spans="1:24" ht="12.75">
      <c r="A60" s="43"/>
      <c r="B60" s="50" t="s">
        <v>10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60"/>
      <c r="U60" s="1"/>
      <c r="V60" s="1"/>
      <c r="W60" s="1"/>
      <c r="X60" s="1"/>
    </row>
    <row r="61" spans="1:24" ht="12.75">
      <c r="A61" s="43"/>
      <c r="B61" s="54" t="s">
        <v>11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75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ht="15.75">
      <c r="A65" s="10"/>
    </row>
  </sheetData>
  <sheetProtection/>
  <mergeCells count="165">
    <mergeCell ref="O43:P43"/>
    <mergeCell ref="Q43:R43"/>
    <mergeCell ref="S43:T43"/>
    <mergeCell ref="O45:P45"/>
    <mergeCell ref="C43:D43"/>
    <mergeCell ref="E43:F43"/>
    <mergeCell ref="G43:H43"/>
    <mergeCell ref="I43:J43"/>
    <mergeCell ref="E40:F40"/>
    <mergeCell ref="B61:T61"/>
    <mergeCell ref="O47:P47"/>
    <mergeCell ref="A55:A61"/>
    <mergeCell ref="B55:T55"/>
    <mergeCell ref="B56:T56"/>
    <mergeCell ref="A51:A52"/>
    <mergeCell ref="B51:T51"/>
    <mergeCell ref="B52:T52"/>
    <mergeCell ref="B53:T53"/>
    <mergeCell ref="E49:F49"/>
    <mergeCell ref="B60:T60"/>
    <mergeCell ref="C48:D48"/>
    <mergeCell ref="A37:A49"/>
    <mergeCell ref="O38:P38"/>
    <mergeCell ref="O39:P39"/>
    <mergeCell ref="O40:P40"/>
    <mergeCell ref="O41:P41"/>
    <mergeCell ref="O42:P42"/>
    <mergeCell ref="O44:P44"/>
    <mergeCell ref="G49:H49"/>
    <mergeCell ref="I49:J49"/>
    <mergeCell ref="I48:J48"/>
    <mergeCell ref="G48:H48"/>
    <mergeCell ref="C44:D44"/>
    <mergeCell ref="C49:D49"/>
    <mergeCell ref="C45:D45"/>
    <mergeCell ref="C46:D46"/>
    <mergeCell ref="C47:D47"/>
    <mergeCell ref="E46:F46"/>
    <mergeCell ref="E47:F47"/>
    <mergeCell ref="G45:H45"/>
    <mergeCell ref="E41:F41"/>
    <mergeCell ref="E42:F42"/>
    <mergeCell ref="Q22:R22"/>
    <mergeCell ref="S22:T22"/>
    <mergeCell ref="I39:J39"/>
    <mergeCell ref="E48:F48"/>
    <mergeCell ref="E44:F44"/>
    <mergeCell ref="G47:H47"/>
    <mergeCell ref="G40:H40"/>
    <mergeCell ref="G41:H41"/>
    <mergeCell ref="G44:H44"/>
    <mergeCell ref="E45:F45"/>
    <mergeCell ref="G42:H42"/>
    <mergeCell ref="B37:B38"/>
    <mergeCell ref="C41:D41"/>
    <mergeCell ref="C42:D42"/>
    <mergeCell ref="C37:F37"/>
    <mergeCell ref="C38:D38"/>
    <mergeCell ref="C39:D39"/>
    <mergeCell ref="C40:D40"/>
    <mergeCell ref="E38:F38"/>
    <mergeCell ref="E39:F39"/>
    <mergeCell ref="I22:J22"/>
    <mergeCell ref="O22:P22"/>
    <mergeCell ref="M28:N28"/>
    <mergeCell ref="B7:T7"/>
    <mergeCell ref="B8:T8"/>
    <mergeCell ref="B9:T9"/>
    <mergeCell ref="B15:T15"/>
    <mergeCell ref="Q28:R28"/>
    <mergeCell ref="S28:T28"/>
    <mergeCell ref="B18:T18"/>
    <mergeCell ref="G37:J37"/>
    <mergeCell ref="K37:M37"/>
    <mergeCell ref="A24:T24"/>
    <mergeCell ref="A28:A29"/>
    <mergeCell ref="A30:T30"/>
    <mergeCell ref="I38:J38"/>
    <mergeCell ref="L39:M39"/>
    <mergeCell ref="L40:M40"/>
    <mergeCell ref="G46:H46"/>
    <mergeCell ref="I44:J44"/>
    <mergeCell ref="L41:M41"/>
    <mergeCell ref="L42:M42"/>
    <mergeCell ref="I40:J40"/>
    <mergeCell ref="G38:H38"/>
    <mergeCell ref="G39:H39"/>
    <mergeCell ref="Q40:R40"/>
    <mergeCell ref="Q41:R41"/>
    <mergeCell ref="Q42:R42"/>
    <mergeCell ref="L38:M38"/>
    <mergeCell ref="I42:J42"/>
    <mergeCell ref="I41:J41"/>
    <mergeCell ref="L49:M49"/>
    <mergeCell ref="L47:M47"/>
    <mergeCell ref="L44:M44"/>
    <mergeCell ref="L45:M45"/>
    <mergeCell ref="L46:M46"/>
    <mergeCell ref="I46:J46"/>
    <mergeCell ref="I47:J47"/>
    <mergeCell ref="L43:M43"/>
    <mergeCell ref="Q48:R48"/>
    <mergeCell ref="Q49:R49"/>
    <mergeCell ref="L48:M48"/>
    <mergeCell ref="I45:J45"/>
    <mergeCell ref="O46:P46"/>
    <mergeCell ref="O48:P48"/>
    <mergeCell ref="O49:P49"/>
    <mergeCell ref="Q44:R44"/>
    <mergeCell ref="Q45:R45"/>
    <mergeCell ref="Q46:R46"/>
    <mergeCell ref="Q47:R47"/>
    <mergeCell ref="N37:P37"/>
    <mergeCell ref="Q37:T37"/>
    <mergeCell ref="S38:T38"/>
    <mergeCell ref="S39:T39"/>
    <mergeCell ref="Q38:R38"/>
    <mergeCell ref="Q39:R39"/>
    <mergeCell ref="S49:T49"/>
    <mergeCell ref="S40:T40"/>
    <mergeCell ref="S41:T41"/>
    <mergeCell ref="S42:T42"/>
    <mergeCell ref="S44:T44"/>
    <mergeCell ref="S45:T45"/>
    <mergeCell ref="S46:T46"/>
    <mergeCell ref="S47:T47"/>
    <mergeCell ref="S48:T48"/>
    <mergeCell ref="B20:T20"/>
    <mergeCell ref="B28:B29"/>
    <mergeCell ref="C28:D28"/>
    <mergeCell ref="E28:F28"/>
    <mergeCell ref="G28:H28"/>
    <mergeCell ref="K22:L22"/>
    <mergeCell ref="M22:N22"/>
    <mergeCell ref="C22:D22"/>
    <mergeCell ref="E22:F22"/>
    <mergeCell ref="G22:H22"/>
    <mergeCell ref="J1:T1"/>
    <mergeCell ref="J2:T2"/>
    <mergeCell ref="B21:T21"/>
    <mergeCell ref="A35:T35"/>
    <mergeCell ref="I28:J28"/>
    <mergeCell ref="K28:L28"/>
    <mergeCell ref="O28:P28"/>
    <mergeCell ref="A19:A21"/>
    <mergeCell ref="A22:A23"/>
    <mergeCell ref="B22:B23"/>
    <mergeCell ref="B50:T50"/>
    <mergeCell ref="B57:T57"/>
    <mergeCell ref="B58:T58"/>
    <mergeCell ref="B59:T59"/>
    <mergeCell ref="B54:T54"/>
    <mergeCell ref="A3:T3"/>
    <mergeCell ref="A5:T5"/>
    <mergeCell ref="B13:T13"/>
    <mergeCell ref="B14:T14"/>
    <mergeCell ref="B6:T6"/>
    <mergeCell ref="B10:T10"/>
    <mergeCell ref="B11:T11"/>
    <mergeCell ref="B12:T12"/>
    <mergeCell ref="A9:A14"/>
    <mergeCell ref="B19:T19"/>
    <mergeCell ref="A17:A18"/>
    <mergeCell ref="B16:T16"/>
    <mergeCell ref="B17:T17"/>
  </mergeCells>
  <printOptions/>
  <pageMargins left="0.1968503937007874" right="0.07874015748031496" top="0.1968503937007874" bottom="0.1968503937007874" header="0.11811023622047245" footer="0.118110236220472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2018-07-05T02:29:32Z</cp:lastPrinted>
  <dcterms:created xsi:type="dcterms:W3CDTF">1996-10-08T23:32:33Z</dcterms:created>
  <dcterms:modified xsi:type="dcterms:W3CDTF">2018-10-15T04:35:17Z</dcterms:modified>
  <cp:category/>
  <cp:version/>
  <cp:contentType/>
  <cp:contentStatus/>
</cp:coreProperties>
</file>