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 (ресурсное обеспеч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<sst xmlns="http://schemas.openxmlformats.org/spreadsheetml/2006/main" count="47" uniqueCount="36">
  <si>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РЕСУРСНОЕ ОБЕСПЕЧЕНИЕ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</si>
  <si>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</si>
  <si>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</si>
  <si>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</si>
  <si>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</si>
  <si>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</si>
  <si>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</si>
  <si>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</si>
  <si>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</si>
  <si>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</si>
  <si>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</si>
  <si>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</si>
  <si>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</si>
  <si>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муниципальной программы:</t>
  </si>
  <si>
    <t>повышение доступности жилья и качества жилищного обеспечения населения</t>
  </si>
  <si>
    <t>Комитет жилищной политики</t>
  </si>
  <si>
    <t>Задача 1. Расселение аварийного жилищного фонда</t>
  </si>
  <si>
    <t>Всего по задаче 1</t>
  </si>
  <si>
    <t>всего</t>
  </si>
  <si>
    <t>Администрация Города Томска (комитет жилищной политики)</t>
  </si>
  <si>
    <t>Задача 2. Решение проблемы дефицита маневренного жилищного фонда муниципального образования «Город Томск»</t>
  </si>
  <si>
    <t>Всего по задаче 2</t>
  </si>
  <si>
    <t>Администрация Города Томска (комитет жилищной политики), администрации районов Города Томска</t>
  </si>
  <si>
    <t>ИТОГО ПО МУНИЦИПАЛЬНОЙ ПРОГРАММЕ</t>
  </si>
  <si>
    <t>Приложение 2 к муниципальной программе «Расселение аварийного жилья и создание маневренного жилищного фонда» на 2017 - 2025 годы</t>
  </si>
  <si>
    <t>«РАССЕЛЕНИЕ АВАРИЙНОГО ЖИЛЬЯ И СОЗДАНИЕ МАНЕВРЕННОГО ЖИЛИЩНОГО ФОНДА» НА 2017 - 2025 ГОДЫ</t>
  </si>
  <si>
    <t>1.1.</t>
  </si>
  <si>
    <t>Подпрограмма «Расселение аварийного жилья» на 2017-2025 годы</t>
  </si>
  <si>
    <t>№</t>
  </si>
  <si>
    <t>1.2.</t>
  </si>
  <si>
    <t>Подпрограмма «Создание маневренного жилищного фонда» на 2017-2025 годы</t>
  </si>
  <si>
    <t>05 01 21 1 01 40010 414, 
05 01 21 1 01 20320 243, 
05 01 21 1 01 20320 244</t>
  </si>
  <si>
    <t>Наименования целей, задач муниципальной программы</t>
  </si>
  <si>
    <t>05 01 21 2 01 40010 414,  
05 01 21 2 01 20540, 40010 412</t>
  </si>
  <si>
    <t xml:space="preserve">всего за 2017-2020 </t>
  </si>
  <si>
    <t>Приложение 4 к постановлению администрации Города Томска от 12.10.2018 № 933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</si>
</sst>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2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42" applyBorder="1" applyAlignment="1" applyProtection="1">
      <alignment vertical="center"/>
      <protection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top" wrapText="1"/>
    </xf>
    <xf numFmtId="0" fontId="3" fillId="0" borderId="0" xfId="42" applyBorder="1" applyAlignment="1" applyProtection="1">
      <alignment wrapText="1"/>
      <protection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92" fontId="1" fillId="0" borderId="12" xfId="0" applyNumberFormat="1" applyFont="1" applyFill="1" applyBorder="1" applyAlignment="1">
      <alignment horizontal="center" wrapText="1"/>
    </xf>
    <xf numFmtId="19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5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view="pageBreakPreview" zoomScale="80" zoomScaleSheetLayoutView="80" zoomScalePageLayoutView="0" workbookViewId="0" topLeftCell="A1">
      <selection activeCell="H1" sqref="H1:O1"/>
    </sheetView>
  </sheetViews>
  <sheetFormatPr defaultColWidth="9.140625" defaultRowHeight="12.75"/>
  <cols>
    <col min="1" max="1" width="4.140625" style="0" customWidth="1"/>
    <col min="2" max="2" width="21.421875" style="0" customWidth="1"/>
    <col min="3" max="3" width="11.28125" style="0" customWidth="1"/>
    <col min="4" max="4" width="7.8515625" style="0" customWidth="1"/>
    <col min="5" max="5" width="11.57421875" style="0" customWidth="1"/>
    <col min="6" max="7" width="10.7109375" style="0" customWidth="1"/>
    <col min="8" max="8" width="10.00390625" style="0" customWidth="1"/>
    <col min="9" max="9" width="10.57421875" style="0" customWidth="1"/>
    <col min="10" max="10" width="9.00390625" style="0" bestFit="1" customWidth="1"/>
    <col min="11" max="11" width="10.421875" style="0" customWidth="1"/>
    <col min="12" max="12" width="9.00390625" style="0" bestFit="1" customWidth="1"/>
    <col min="13" max="13" width="11.28125" style="0" customWidth="1"/>
    <col min="14" max="14" width="9.00390625" style="0" bestFit="1" customWidth="1"/>
    <col min="15" max="15" width="11.28125" style="0" customWidth="1"/>
  </cols>
  <sheetData>
    <row r="1" spans="8:15" ht="12.75">
      <c r="H1" s="59" t="s">
        <v>35</v>
      </c>
      <c r="I1" s="60"/>
      <c r="J1" s="60"/>
      <c r="K1" s="60"/>
      <c r="L1" s="60"/>
      <c r="M1" s="60"/>
      <c r="N1" s="60"/>
      <c r="O1" s="60"/>
    </row>
    <row r="2" spans="8:15" ht="21" customHeight="1">
      <c r="H2" s="59" t="s">
        <v>24</v>
      </c>
      <c r="I2" s="59"/>
      <c r="J2" s="59"/>
      <c r="K2" s="59"/>
      <c r="L2" s="59"/>
      <c r="M2" s="59"/>
      <c r="N2" s="59"/>
      <c r="O2" s="59"/>
    </row>
    <row r="3" ht="9" customHeight="1">
      <c r="A3" s="1"/>
    </row>
    <row r="4" spans="1:15" ht="12.75">
      <c r="A4" s="5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>
      <c r="A5" s="57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9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6.5" customHeight="1">
      <c r="A7" s="34" t="s">
        <v>28</v>
      </c>
      <c r="B7" s="34" t="s">
        <v>32</v>
      </c>
      <c r="C7" s="34" t="s">
        <v>1</v>
      </c>
      <c r="D7" s="34" t="s">
        <v>2</v>
      </c>
      <c r="E7" s="34" t="s">
        <v>3</v>
      </c>
      <c r="F7" s="34"/>
      <c r="G7" s="34" t="s">
        <v>4</v>
      </c>
      <c r="H7" s="34"/>
      <c r="I7" s="34"/>
      <c r="J7" s="34"/>
      <c r="K7" s="34"/>
      <c r="L7" s="34"/>
      <c r="M7" s="34"/>
      <c r="N7" s="34"/>
      <c r="O7" s="43" t="s">
        <v>5</v>
      </c>
    </row>
    <row r="8" spans="1:15" ht="12.75">
      <c r="A8" s="34"/>
      <c r="B8" s="34"/>
      <c r="C8" s="34"/>
      <c r="D8" s="34"/>
      <c r="E8" s="34"/>
      <c r="F8" s="34"/>
      <c r="G8" s="34" t="s">
        <v>6</v>
      </c>
      <c r="H8" s="34"/>
      <c r="I8" s="34" t="s">
        <v>7</v>
      </c>
      <c r="J8" s="34"/>
      <c r="K8" s="34" t="s">
        <v>8</v>
      </c>
      <c r="L8" s="34"/>
      <c r="M8" s="34" t="s">
        <v>9</v>
      </c>
      <c r="N8" s="34"/>
      <c r="O8" s="44"/>
    </row>
    <row r="9" spans="1:15" ht="13.5" customHeight="1">
      <c r="A9" s="34"/>
      <c r="B9" s="34"/>
      <c r="C9" s="34"/>
      <c r="D9" s="34"/>
      <c r="E9" s="18" t="s">
        <v>10</v>
      </c>
      <c r="F9" s="18" t="s">
        <v>11</v>
      </c>
      <c r="G9" s="18" t="s">
        <v>10</v>
      </c>
      <c r="H9" s="18" t="s">
        <v>11</v>
      </c>
      <c r="I9" s="18" t="s">
        <v>10</v>
      </c>
      <c r="J9" s="18" t="s">
        <v>11</v>
      </c>
      <c r="K9" s="18" t="s">
        <v>10</v>
      </c>
      <c r="L9" s="18" t="s">
        <v>11</v>
      </c>
      <c r="M9" s="18" t="s">
        <v>10</v>
      </c>
      <c r="N9" s="18" t="s">
        <v>12</v>
      </c>
      <c r="O9" s="45"/>
    </row>
    <row r="10" spans="1:15" ht="12.75">
      <c r="A10" s="18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8">
        <v>15</v>
      </c>
    </row>
    <row r="11" spans="1:34" ht="16.5" customHeight="1">
      <c r="A11" s="46">
        <v>1</v>
      </c>
      <c r="B11" s="47" t="s">
        <v>13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3" t="s">
        <v>15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6.5" customHeight="1">
      <c r="A12" s="46"/>
      <c r="B12" s="50" t="s">
        <v>14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5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21" t="s">
        <v>26</v>
      </c>
      <c r="B13" s="66" t="s">
        <v>16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4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17"/>
      <c r="B14" s="35" t="s">
        <v>27</v>
      </c>
      <c r="C14" s="35"/>
      <c r="D14" s="35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</row>
    <row r="15" spans="1:34" ht="12.75">
      <c r="A15" s="37"/>
      <c r="B15" s="41" t="s">
        <v>17</v>
      </c>
      <c r="C15" s="43" t="s">
        <v>33</v>
      </c>
      <c r="D15" s="14" t="s">
        <v>18</v>
      </c>
      <c r="E15" s="13">
        <f>SUM(E20:E25)</f>
        <v>18000000</v>
      </c>
      <c r="F15" s="13">
        <f aca="true" t="shared" si="0" ref="F15:N15">SUM(F20:F25)</f>
        <v>1054853.9</v>
      </c>
      <c r="G15" s="13">
        <f t="shared" si="0"/>
        <v>6400000</v>
      </c>
      <c r="H15" s="13">
        <f t="shared" si="0"/>
        <v>454853.9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11600000</v>
      </c>
      <c r="N15" s="13">
        <f t="shared" si="0"/>
        <v>600000</v>
      </c>
      <c r="O15" s="34" t="s">
        <v>19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8"/>
      <c r="B16" s="41"/>
      <c r="C16" s="44"/>
      <c r="D16" s="14">
        <v>2017</v>
      </c>
      <c r="E16" s="13">
        <f>G16+I16+K16+M16</f>
        <v>600000</v>
      </c>
      <c r="F16" s="13">
        <f>H16+J16+L16+N16</f>
        <v>88298.3</v>
      </c>
      <c r="G16" s="13">
        <v>400000</v>
      </c>
      <c r="H16" s="13">
        <v>88298.3</v>
      </c>
      <c r="I16" s="15">
        <v>0</v>
      </c>
      <c r="J16" s="13">
        <v>0</v>
      </c>
      <c r="K16" s="13">
        <v>0</v>
      </c>
      <c r="L16" s="13">
        <v>0</v>
      </c>
      <c r="M16" s="13">
        <v>200000</v>
      </c>
      <c r="N16" s="13">
        <v>0</v>
      </c>
      <c r="O16" s="34"/>
      <c r="P16" s="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8"/>
      <c r="B17" s="41"/>
      <c r="C17" s="44"/>
      <c r="D17" s="14">
        <v>2018</v>
      </c>
      <c r="E17" s="13">
        <f aca="true" t="shared" si="1" ref="E17:E25">G17+I17+K17+M17</f>
        <v>600000</v>
      </c>
      <c r="F17" s="13">
        <f aca="true" t="shared" si="2" ref="F17:F24">H17+J17+L17+N17</f>
        <v>291139.8</v>
      </c>
      <c r="G17" s="13">
        <v>400000</v>
      </c>
      <c r="H17" s="16">
        <v>91139.8</v>
      </c>
      <c r="I17" s="15">
        <v>0</v>
      </c>
      <c r="J17" s="13">
        <v>0</v>
      </c>
      <c r="K17" s="13">
        <v>0</v>
      </c>
      <c r="L17" s="13">
        <v>0</v>
      </c>
      <c r="M17" s="13">
        <v>200000</v>
      </c>
      <c r="N17" s="13">
        <v>200000</v>
      </c>
      <c r="O17" s="3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8"/>
      <c r="B18" s="41"/>
      <c r="C18" s="44"/>
      <c r="D18" s="14">
        <v>2019</v>
      </c>
      <c r="E18" s="13">
        <f t="shared" si="1"/>
        <v>2400000</v>
      </c>
      <c r="F18" s="13">
        <f t="shared" si="2"/>
        <v>271907.9</v>
      </c>
      <c r="G18" s="13">
        <v>800000</v>
      </c>
      <c r="H18" s="16">
        <v>71907.9</v>
      </c>
      <c r="I18" s="15">
        <v>0</v>
      </c>
      <c r="J18" s="13">
        <v>0</v>
      </c>
      <c r="K18" s="13">
        <v>0</v>
      </c>
      <c r="L18" s="13">
        <v>0</v>
      </c>
      <c r="M18" s="13">
        <v>1600000</v>
      </c>
      <c r="N18" s="13">
        <v>200000</v>
      </c>
      <c r="O18" s="34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8"/>
      <c r="B19" s="41"/>
      <c r="C19" s="44"/>
      <c r="D19" s="14">
        <v>2020</v>
      </c>
      <c r="E19" s="13">
        <f t="shared" si="1"/>
        <v>2400000</v>
      </c>
      <c r="F19" s="13">
        <f t="shared" si="2"/>
        <v>271907.9</v>
      </c>
      <c r="G19" s="13">
        <v>800000</v>
      </c>
      <c r="H19" s="16">
        <v>71907.9</v>
      </c>
      <c r="I19" s="15">
        <v>0</v>
      </c>
      <c r="J19" s="13">
        <v>0</v>
      </c>
      <c r="K19" s="13">
        <v>0</v>
      </c>
      <c r="L19" s="13">
        <v>0</v>
      </c>
      <c r="M19" s="13">
        <v>1600000</v>
      </c>
      <c r="N19" s="13">
        <v>200000</v>
      </c>
      <c r="O19" s="34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3.75">
      <c r="A20" s="38"/>
      <c r="B20" s="41"/>
      <c r="C20" s="44"/>
      <c r="D20" s="14" t="s">
        <v>34</v>
      </c>
      <c r="E20" s="12">
        <f>SUM(E16:E19)</f>
        <v>6000000</v>
      </c>
      <c r="F20" s="12">
        <f aca="true" t="shared" si="3" ref="F20:N20">SUM(F16:F19)</f>
        <v>923253.9</v>
      </c>
      <c r="G20" s="12">
        <f t="shared" si="3"/>
        <v>2400000</v>
      </c>
      <c r="H20" s="12">
        <f t="shared" si="3"/>
        <v>323253.9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3600000</v>
      </c>
      <c r="N20" s="12">
        <f t="shared" si="3"/>
        <v>600000</v>
      </c>
      <c r="O20" s="34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8"/>
      <c r="B21" s="41"/>
      <c r="C21" s="44"/>
      <c r="D21" s="14">
        <v>2021</v>
      </c>
      <c r="E21" s="13">
        <f t="shared" si="1"/>
        <v>2400000</v>
      </c>
      <c r="F21" s="13">
        <f t="shared" si="2"/>
        <v>64200</v>
      </c>
      <c r="G21" s="13">
        <v>800000</v>
      </c>
      <c r="H21" s="13">
        <v>64200</v>
      </c>
      <c r="I21" s="15">
        <v>0</v>
      </c>
      <c r="J21" s="13">
        <v>0</v>
      </c>
      <c r="K21" s="13">
        <v>0</v>
      </c>
      <c r="L21" s="13">
        <v>0</v>
      </c>
      <c r="M21" s="13">
        <v>1600000</v>
      </c>
      <c r="N21" s="13">
        <v>0</v>
      </c>
      <c r="O21" s="3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15" ht="12.75">
      <c r="A22" s="38"/>
      <c r="B22" s="41"/>
      <c r="C22" s="44"/>
      <c r="D22" s="14">
        <v>2022</v>
      </c>
      <c r="E22" s="13">
        <f t="shared" si="1"/>
        <v>2400000</v>
      </c>
      <c r="F22" s="13">
        <f t="shared" si="2"/>
        <v>67400</v>
      </c>
      <c r="G22" s="13">
        <v>800000</v>
      </c>
      <c r="H22" s="13">
        <v>67400</v>
      </c>
      <c r="I22" s="15">
        <v>0</v>
      </c>
      <c r="J22" s="13">
        <v>0</v>
      </c>
      <c r="K22" s="13">
        <v>0</v>
      </c>
      <c r="L22" s="13">
        <v>0</v>
      </c>
      <c r="M22" s="13">
        <v>1600000</v>
      </c>
      <c r="N22" s="13">
        <v>0</v>
      </c>
      <c r="O22" s="34"/>
    </row>
    <row r="23" spans="1:15" ht="12.75">
      <c r="A23" s="38"/>
      <c r="B23" s="41"/>
      <c r="C23" s="44"/>
      <c r="D23" s="14">
        <v>2023</v>
      </c>
      <c r="E23" s="13">
        <f t="shared" si="1"/>
        <v>2400000</v>
      </c>
      <c r="F23" s="13">
        <f t="shared" si="2"/>
        <v>0</v>
      </c>
      <c r="G23" s="13">
        <v>800000</v>
      </c>
      <c r="H23" s="13">
        <v>0</v>
      </c>
      <c r="I23" s="15">
        <v>0</v>
      </c>
      <c r="J23" s="13">
        <v>0</v>
      </c>
      <c r="K23" s="13">
        <v>0</v>
      </c>
      <c r="L23" s="13">
        <v>0</v>
      </c>
      <c r="M23" s="13">
        <v>1600000</v>
      </c>
      <c r="N23" s="13">
        <v>0</v>
      </c>
      <c r="O23" s="34"/>
    </row>
    <row r="24" spans="1:15" ht="12.75">
      <c r="A24" s="39"/>
      <c r="B24" s="42"/>
      <c r="C24" s="44"/>
      <c r="D24" s="14">
        <v>2024</v>
      </c>
      <c r="E24" s="13">
        <f t="shared" si="1"/>
        <v>2400000</v>
      </c>
      <c r="F24" s="13">
        <f t="shared" si="2"/>
        <v>0</v>
      </c>
      <c r="G24" s="13">
        <v>800000</v>
      </c>
      <c r="H24" s="13">
        <v>0</v>
      </c>
      <c r="I24" s="15">
        <v>0</v>
      </c>
      <c r="J24" s="13">
        <v>0</v>
      </c>
      <c r="K24" s="13">
        <v>0</v>
      </c>
      <c r="L24" s="13">
        <v>0</v>
      </c>
      <c r="M24" s="13">
        <v>1600000</v>
      </c>
      <c r="N24" s="13">
        <v>0</v>
      </c>
      <c r="O24" s="54"/>
    </row>
    <row r="25" spans="1:15" ht="12.75">
      <c r="A25" s="40"/>
      <c r="B25" s="42"/>
      <c r="C25" s="45"/>
      <c r="D25" s="14">
        <v>2025</v>
      </c>
      <c r="E25" s="13">
        <f t="shared" si="1"/>
        <v>2400000</v>
      </c>
      <c r="F25" s="13">
        <f>H25+J25+L25+N25</f>
        <v>0</v>
      </c>
      <c r="G25" s="13">
        <v>800000</v>
      </c>
      <c r="H25" s="13">
        <v>0</v>
      </c>
      <c r="I25" s="15">
        <v>0</v>
      </c>
      <c r="J25" s="13">
        <v>0</v>
      </c>
      <c r="K25" s="13">
        <v>0</v>
      </c>
      <c r="L25" s="13">
        <v>0</v>
      </c>
      <c r="M25" s="13">
        <v>1600000</v>
      </c>
      <c r="N25" s="13">
        <v>0</v>
      </c>
      <c r="O25" s="54"/>
    </row>
    <row r="26" spans="1:18" ht="12.75">
      <c r="A26" s="22" t="s">
        <v>29</v>
      </c>
      <c r="B26" s="67" t="s">
        <v>20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  <c r="Q26" s="4"/>
      <c r="R26" s="4"/>
    </row>
    <row r="27" spans="1:28" ht="12.75">
      <c r="A27" s="23"/>
      <c r="B27" s="35" t="s">
        <v>30</v>
      </c>
      <c r="C27" s="35"/>
      <c r="D27" s="35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18" ht="12.75">
      <c r="A28" s="43"/>
      <c r="B28" s="30" t="s">
        <v>21</v>
      </c>
      <c r="C28" s="43" t="s">
        <v>31</v>
      </c>
      <c r="D28" s="20" t="s">
        <v>18</v>
      </c>
      <c r="E28" s="25">
        <f>SUM(E33:E38)</f>
        <v>208827.5</v>
      </c>
      <c r="F28" s="25">
        <f aca="true" t="shared" si="4" ref="F28:N28">SUM(F33:F38)</f>
        <v>14706.399999999998</v>
      </c>
      <c r="G28" s="25">
        <f t="shared" si="4"/>
        <v>208827.5</v>
      </c>
      <c r="H28" s="25">
        <f t="shared" si="4"/>
        <v>14706.399999999998</v>
      </c>
      <c r="I28" s="25">
        <f t="shared" si="4"/>
        <v>0</v>
      </c>
      <c r="J28" s="25">
        <f t="shared" si="4"/>
        <v>0</v>
      </c>
      <c r="K28" s="25">
        <f t="shared" si="4"/>
        <v>0</v>
      </c>
      <c r="L28" s="25">
        <f t="shared" si="4"/>
        <v>0</v>
      </c>
      <c r="M28" s="25">
        <f t="shared" si="4"/>
        <v>0</v>
      </c>
      <c r="N28" s="25">
        <f t="shared" si="4"/>
        <v>0</v>
      </c>
      <c r="O28" s="43" t="s">
        <v>22</v>
      </c>
      <c r="Q28" s="4"/>
      <c r="R28" s="4"/>
    </row>
    <row r="29" spans="1:18" ht="12.75">
      <c r="A29" s="69"/>
      <c r="B29" s="31"/>
      <c r="C29" s="70"/>
      <c r="D29" s="20">
        <v>2017</v>
      </c>
      <c r="E29" s="25">
        <v>61432.6</v>
      </c>
      <c r="F29" s="24">
        <v>8547.4</v>
      </c>
      <c r="G29" s="25">
        <v>61432.6</v>
      </c>
      <c r="H29" s="24">
        <v>8547.4</v>
      </c>
      <c r="I29" s="15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69"/>
      <c r="Q29" s="9"/>
      <c r="R29" s="4"/>
    </row>
    <row r="30" spans="1:18" ht="12.75">
      <c r="A30" s="69"/>
      <c r="B30" s="31"/>
      <c r="C30" s="70"/>
      <c r="D30" s="20">
        <v>2018</v>
      </c>
      <c r="E30" s="24">
        <v>41747.2</v>
      </c>
      <c r="F30" s="24">
        <v>4313.7</v>
      </c>
      <c r="G30" s="24">
        <v>41747.2</v>
      </c>
      <c r="H30" s="24">
        <v>4313.7</v>
      </c>
      <c r="I30" s="15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69"/>
      <c r="Q30" s="10"/>
      <c r="R30" s="4"/>
    </row>
    <row r="31" spans="1:18" ht="12.75">
      <c r="A31" s="69"/>
      <c r="B31" s="31"/>
      <c r="C31" s="70"/>
      <c r="D31" s="20">
        <v>2019</v>
      </c>
      <c r="E31" s="24">
        <v>40760.9</v>
      </c>
      <c r="F31" s="24">
        <v>1074.5</v>
      </c>
      <c r="G31" s="24">
        <v>40760.9</v>
      </c>
      <c r="H31" s="24">
        <v>1074.5</v>
      </c>
      <c r="I31" s="15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69"/>
      <c r="Q31" s="9"/>
      <c r="R31" s="4"/>
    </row>
    <row r="32" spans="1:18" ht="12.75">
      <c r="A32" s="69"/>
      <c r="B32" s="31"/>
      <c r="C32" s="70"/>
      <c r="D32" s="20">
        <v>2020</v>
      </c>
      <c r="E32" s="24">
        <v>64886.8</v>
      </c>
      <c r="F32" s="24">
        <v>770.8</v>
      </c>
      <c r="G32" s="24">
        <v>64886.8</v>
      </c>
      <c r="H32" s="24">
        <v>770.8</v>
      </c>
      <c r="I32" s="15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69"/>
      <c r="Q32" s="9"/>
      <c r="R32" s="4"/>
    </row>
    <row r="33" spans="1:18" ht="33.75">
      <c r="A33" s="69"/>
      <c r="B33" s="31"/>
      <c r="C33" s="70"/>
      <c r="D33" s="14" t="s">
        <v>34</v>
      </c>
      <c r="E33" s="28">
        <f>SUM(E29:E32)</f>
        <v>208827.5</v>
      </c>
      <c r="F33" s="28">
        <f aca="true" t="shared" si="5" ref="F33:N33">SUM(F29:F32)</f>
        <v>14706.399999999998</v>
      </c>
      <c r="G33" s="28">
        <f t="shared" si="5"/>
        <v>208827.5</v>
      </c>
      <c r="H33" s="28">
        <f t="shared" si="5"/>
        <v>14706.399999999998</v>
      </c>
      <c r="I33" s="28">
        <f t="shared" si="5"/>
        <v>0</v>
      </c>
      <c r="J33" s="28">
        <f t="shared" si="5"/>
        <v>0</v>
      </c>
      <c r="K33" s="28">
        <f t="shared" si="5"/>
        <v>0</v>
      </c>
      <c r="L33" s="28">
        <f t="shared" si="5"/>
        <v>0</v>
      </c>
      <c r="M33" s="28">
        <f t="shared" si="5"/>
        <v>0</v>
      </c>
      <c r="N33" s="28">
        <f t="shared" si="5"/>
        <v>0</v>
      </c>
      <c r="O33" s="69"/>
      <c r="Q33" s="9"/>
      <c r="R33" s="4"/>
    </row>
    <row r="34" spans="1:18" ht="12.75">
      <c r="A34" s="69"/>
      <c r="B34" s="31"/>
      <c r="C34" s="70"/>
      <c r="D34" s="18">
        <v>2021</v>
      </c>
      <c r="E34" s="26">
        <f aca="true" t="shared" si="6" ref="E34:F38">G34+I34+K34+M34</f>
        <v>0</v>
      </c>
      <c r="F34" s="26">
        <f t="shared" si="6"/>
        <v>0</v>
      </c>
      <c r="G34" s="27">
        <v>0</v>
      </c>
      <c r="H34" s="27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69"/>
      <c r="Q34" s="9"/>
      <c r="R34" s="4"/>
    </row>
    <row r="35" spans="1:18" ht="12.75">
      <c r="A35" s="69"/>
      <c r="B35" s="31"/>
      <c r="C35" s="70"/>
      <c r="D35" s="18">
        <v>2022</v>
      </c>
      <c r="E35" s="12">
        <f t="shared" si="6"/>
        <v>0</v>
      </c>
      <c r="F35" s="12">
        <f t="shared" si="6"/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69"/>
      <c r="Q35" s="4"/>
      <c r="R35" s="4"/>
    </row>
    <row r="36" spans="1:18" ht="12.75">
      <c r="A36" s="69"/>
      <c r="B36" s="31"/>
      <c r="C36" s="70"/>
      <c r="D36" s="18">
        <v>2023</v>
      </c>
      <c r="E36" s="12">
        <f t="shared" si="6"/>
        <v>0</v>
      </c>
      <c r="F36" s="12">
        <f t="shared" si="6"/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69"/>
      <c r="Q36" s="4"/>
      <c r="R36" s="4"/>
    </row>
    <row r="37" spans="1:15" ht="12.75">
      <c r="A37" s="70"/>
      <c r="B37" s="44"/>
      <c r="C37" s="70"/>
      <c r="D37" s="18">
        <v>2024</v>
      </c>
      <c r="E37" s="12">
        <f t="shared" si="6"/>
        <v>0</v>
      </c>
      <c r="F37" s="12">
        <f t="shared" si="6"/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70"/>
    </row>
    <row r="38" spans="1:18" ht="12.75">
      <c r="A38" s="71"/>
      <c r="B38" s="45"/>
      <c r="C38" s="71"/>
      <c r="D38" s="18">
        <v>2025</v>
      </c>
      <c r="E38" s="12">
        <f t="shared" si="6"/>
        <v>0</v>
      </c>
      <c r="F38" s="12">
        <f t="shared" si="6"/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71"/>
      <c r="Q38" s="4"/>
      <c r="R38" s="4"/>
    </row>
    <row r="39" spans="1:18" ht="12.75">
      <c r="A39" s="29"/>
      <c r="B39" s="30" t="s">
        <v>23</v>
      </c>
      <c r="C39" s="64"/>
      <c r="D39" s="24" t="s">
        <v>18</v>
      </c>
      <c r="E39" s="13">
        <f>SUM(E44:E49)</f>
        <v>18208827.5</v>
      </c>
      <c r="F39" s="13">
        <f aca="true" t="shared" si="7" ref="F39:N39">SUM(F44:F49)</f>
        <v>1069560.3</v>
      </c>
      <c r="G39" s="13">
        <f t="shared" si="7"/>
        <v>6608827.5</v>
      </c>
      <c r="H39" s="13">
        <f t="shared" si="7"/>
        <v>469560.3</v>
      </c>
      <c r="I39" s="13">
        <f t="shared" si="7"/>
        <v>0</v>
      </c>
      <c r="J39" s="13">
        <f t="shared" si="7"/>
        <v>0</v>
      </c>
      <c r="K39" s="13">
        <f t="shared" si="7"/>
        <v>0</v>
      </c>
      <c r="L39" s="13">
        <f t="shared" si="7"/>
        <v>0</v>
      </c>
      <c r="M39" s="13">
        <f t="shared" si="7"/>
        <v>11600000</v>
      </c>
      <c r="N39" s="13">
        <f t="shared" si="7"/>
        <v>600000</v>
      </c>
      <c r="O39" s="29"/>
      <c r="Q39" s="4"/>
      <c r="R39" s="4"/>
    </row>
    <row r="40" spans="1:18" ht="12.75">
      <c r="A40" s="61"/>
      <c r="B40" s="31"/>
      <c r="C40" s="65"/>
      <c r="D40" s="24">
        <v>2017</v>
      </c>
      <c r="E40" s="13">
        <f>G40+I40+K40+M40</f>
        <v>661432.6</v>
      </c>
      <c r="F40" s="13">
        <f>H40+J40+L40+N40</f>
        <v>96845.7</v>
      </c>
      <c r="G40" s="13">
        <f aca="true" t="shared" si="8" ref="G40:N40">G16+G29</f>
        <v>461432.6</v>
      </c>
      <c r="H40" s="13">
        <f t="shared" si="8"/>
        <v>96845.7</v>
      </c>
      <c r="I40" s="13">
        <f t="shared" si="8"/>
        <v>0</v>
      </c>
      <c r="J40" s="13">
        <f t="shared" si="8"/>
        <v>0</v>
      </c>
      <c r="K40" s="13">
        <f t="shared" si="8"/>
        <v>0</v>
      </c>
      <c r="L40" s="13">
        <f t="shared" si="8"/>
        <v>0</v>
      </c>
      <c r="M40" s="13">
        <f t="shared" si="8"/>
        <v>200000</v>
      </c>
      <c r="N40" s="13">
        <f t="shared" si="8"/>
        <v>0</v>
      </c>
      <c r="O40" s="61"/>
      <c r="Q40" s="4"/>
      <c r="R40" s="4"/>
    </row>
    <row r="41" spans="1:18" ht="12.75">
      <c r="A41" s="61"/>
      <c r="B41" s="31"/>
      <c r="C41" s="65"/>
      <c r="D41" s="24">
        <v>2018</v>
      </c>
      <c r="E41" s="13">
        <f aca="true" t="shared" si="9" ref="E41:E49">G41+I41+K41+M41</f>
        <v>641747.2</v>
      </c>
      <c r="F41" s="13">
        <f aca="true" t="shared" si="10" ref="F41:F49">H41+J41+L41+N41</f>
        <v>295453.5</v>
      </c>
      <c r="G41" s="13">
        <f aca="true" t="shared" si="11" ref="G41:N43">G17+G30</f>
        <v>441747.2</v>
      </c>
      <c r="H41" s="13">
        <f t="shared" si="11"/>
        <v>95453.5</v>
      </c>
      <c r="I41" s="13">
        <f t="shared" si="11"/>
        <v>0</v>
      </c>
      <c r="J41" s="13">
        <f t="shared" si="11"/>
        <v>0</v>
      </c>
      <c r="K41" s="13">
        <f t="shared" si="11"/>
        <v>0</v>
      </c>
      <c r="L41" s="13">
        <f t="shared" si="11"/>
        <v>0</v>
      </c>
      <c r="M41" s="13">
        <f t="shared" si="11"/>
        <v>200000</v>
      </c>
      <c r="N41" s="13">
        <f t="shared" si="11"/>
        <v>200000</v>
      </c>
      <c r="O41" s="61"/>
      <c r="Q41" s="11"/>
      <c r="R41" s="4"/>
    </row>
    <row r="42" spans="1:18" ht="12.75">
      <c r="A42" s="61"/>
      <c r="B42" s="31"/>
      <c r="C42" s="65"/>
      <c r="D42" s="24">
        <v>2019</v>
      </c>
      <c r="E42" s="13">
        <f t="shared" si="9"/>
        <v>2440760.9</v>
      </c>
      <c r="F42" s="13">
        <f t="shared" si="10"/>
        <v>272982.4</v>
      </c>
      <c r="G42" s="13">
        <f t="shared" si="11"/>
        <v>840760.9</v>
      </c>
      <c r="H42" s="13">
        <f t="shared" si="11"/>
        <v>72982.4</v>
      </c>
      <c r="I42" s="13">
        <f t="shared" si="11"/>
        <v>0</v>
      </c>
      <c r="J42" s="13">
        <f t="shared" si="11"/>
        <v>0</v>
      </c>
      <c r="K42" s="13">
        <f t="shared" si="11"/>
        <v>0</v>
      </c>
      <c r="L42" s="13">
        <f t="shared" si="11"/>
        <v>0</v>
      </c>
      <c r="M42" s="13">
        <f t="shared" si="11"/>
        <v>1600000</v>
      </c>
      <c r="N42" s="13">
        <f t="shared" si="11"/>
        <v>200000</v>
      </c>
      <c r="O42" s="61"/>
      <c r="Q42" s="11"/>
      <c r="R42" s="4"/>
    </row>
    <row r="43" spans="1:18" ht="12.75">
      <c r="A43" s="61"/>
      <c r="B43" s="31"/>
      <c r="C43" s="65"/>
      <c r="D43" s="24">
        <v>2020</v>
      </c>
      <c r="E43" s="13">
        <f t="shared" si="9"/>
        <v>2464886.8</v>
      </c>
      <c r="F43" s="13">
        <f t="shared" si="10"/>
        <v>272678.7</v>
      </c>
      <c r="G43" s="13">
        <f t="shared" si="11"/>
        <v>864886.8</v>
      </c>
      <c r="H43" s="13">
        <f t="shared" si="11"/>
        <v>72678.7</v>
      </c>
      <c r="I43" s="13">
        <f t="shared" si="11"/>
        <v>0</v>
      </c>
      <c r="J43" s="13">
        <f t="shared" si="11"/>
        <v>0</v>
      </c>
      <c r="K43" s="13">
        <f t="shared" si="11"/>
        <v>0</v>
      </c>
      <c r="L43" s="13">
        <f t="shared" si="11"/>
        <v>0</v>
      </c>
      <c r="M43" s="13">
        <f t="shared" si="11"/>
        <v>1600000</v>
      </c>
      <c r="N43" s="13">
        <f t="shared" si="11"/>
        <v>200000</v>
      </c>
      <c r="O43" s="61"/>
      <c r="Q43" s="11"/>
      <c r="R43" s="4"/>
    </row>
    <row r="44" spans="1:18" ht="33.75">
      <c r="A44" s="61"/>
      <c r="B44" s="31"/>
      <c r="C44" s="65"/>
      <c r="D44" s="14" t="s">
        <v>34</v>
      </c>
      <c r="E44" s="12">
        <f>SUM(E40:E43)</f>
        <v>6208827.5</v>
      </c>
      <c r="F44" s="12">
        <f aca="true" t="shared" si="12" ref="F44:N44">SUM(F40:F43)</f>
        <v>937960.3</v>
      </c>
      <c r="G44" s="12">
        <f t="shared" si="12"/>
        <v>2608827.5</v>
      </c>
      <c r="H44" s="12">
        <f t="shared" si="12"/>
        <v>337960.3</v>
      </c>
      <c r="I44" s="12">
        <f t="shared" si="12"/>
        <v>0</v>
      </c>
      <c r="J44" s="12">
        <f t="shared" si="12"/>
        <v>0</v>
      </c>
      <c r="K44" s="12">
        <f t="shared" si="12"/>
        <v>0</v>
      </c>
      <c r="L44" s="12">
        <f t="shared" si="12"/>
        <v>0</v>
      </c>
      <c r="M44" s="12">
        <f t="shared" si="12"/>
        <v>3600000</v>
      </c>
      <c r="N44" s="12">
        <f t="shared" si="12"/>
        <v>600000</v>
      </c>
      <c r="O44" s="61"/>
      <c r="Q44" s="11"/>
      <c r="R44" s="4"/>
    </row>
    <row r="45" spans="1:15" ht="12.75">
      <c r="A45" s="61"/>
      <c r="B45" s="31"/>
      <c r="C45" s="65"/>
      <c r="D45" s="24">
        <v>2021</v>
      </c>
      <c r="E45" s="13">
        <f t="shared" si="9"/>
        <v>2400000</v>
      </c>
      <c r="F45" s="13">
        <f t="shared" si="10"/>
        <v>64200</v>
      </c>
      <c r="G45" s="13">
        <f aca="true" t="shared" si="13" ref="G45:N49">G21+G34</f>
        <v>800000</v>
      </c>
      <c r="H45" s="13">
        <f t="shared" si="13"/>
        <v>64200</v>
      </c>
      <c r="I45" s="13">
        <f t="shared" si="13"/>
        <v>0</v>
      </c>
      <c r="J45" s="13">
        <f t="shared" si="13"/>
        <v>0</v>
      </c>
      <c r="K45" s="13">
        <f t="shared" si="13"/>
        <v>0</v>
      </c>
      <c r="L45" s="13">
        <f t="shared" si="13"/>
        <v>0</v>
      </c>
      <c r="M45" s="13">
        <f t="shared" si="13"/>
        <v>1600000</v>
      </c>
      <c r="N45" s="13">
        <f t="shared" si="13"/>
        <v>0</v>
      </c>
      <c r="O45" s="62"/>
    </row>
    <row r="46" spans="1:15" ht="12.75">
      <c r="A46" s="61"/>
      <c r="B46" s="31"/>
      <c r="C46" s="65"/>
      <c r="D46" s="24">
        <v>2022</v>
      </c>
      <c r="E46" s="13">
        <f t="shared" si="9"/>
        <v>2400000</v>
      </c>
      <c r="F46" s="13">
        <f t="shared" si="10"/>
        <v>67400</v>
      </c>
      <c r="G46" s="13">
        <f t="shared" si="13"/>
        <v>800000</v>
      </c>
      <c r="H46" s="13">
        <f t="shared" si="13"/>
        <v>67400</v>
      </c>
      <c r="I46" s="13">
        <f t="shared" si="13"/>
        <v>0</v>
      </c>
      <c r="J46" s="13">
        <f t="shared" si="13"/>
        <v>0</v>
      </c>
      <c r="K46" s="13">
        <f t="shared" si="13"/>
        <v>0</v>
      </c>
      <c r="L46" s="13">
        <f t="shared" si="13"/>
        <v>0</v>
      </c>
      <c r="M46" s="13">
        <f t="shared" si="13"/>
        <v>1600000</v>
      </c>
      <c r="N46" s="13">
        <f t="shared" si="13"/>
        <v>0</v>
      </c>
      <c r="O46" s="62"/>
    </row>
    <row r="47" spans="1:15" ht="12.75">
      <c r="A47" s="61"/>
      <c r="B47" s="31"/>
      <c r="C47" s="65"/>
      <c r="D47" s="24">
        <v>2023</v>
      </c>
      <c r="E47" s="13">
        <f t="shared" si="9"/>
        <v>2400000</v>
      </c>
      <c r="F47" s="13">
        <f t="shared" si="10"/>
        <v>0</v>
      </c>
      <c r="G47" s="13">
        <f t="shared" si="13"/>
        <v>800000</v>
      </c>
      <c r="H47" s="13">
        <f t="shared" si="13"/>
        <v>0</v>
      </c>
      <c r="I47" s="13">
        <f t="shared" si="13"/>
        <v>0</v>
      </c>
      <c r="J47" s="13">
        <f t="shared" si="13"/>
        <v>0</v>
      </c>
      <c r="K47" s="13">
        <f t="shared" si="13"/>
        <v>0</v>
      </c>
      <c r="L47" s="13">
        <f t="shared" si="13"/>
        <v>0</v>
      </c>
      <c r="M47" s="13">
        <f t="shared" si="13"/>
        <v>1600000</v>
      </c>
      <c r="N47" s="13">
        <f t="shared" si="13"/>
        <v>0</v>
      </c>
      <c r="O47" s="62"/>
    </row>
    <row r="48" spans="1:15" ht="12.75">
      <c r="A48" s="62"/>
      <c r="B48" s="32"/>
      <c r="C48" s="62"/>
      <c r="D48" s="18">
        <v>2024</v>
      </c>
      <c r="E48" s="13">
        <f t="shared" si="9"/>
        <v>2400000</v>
      </c>
      <c r="F48" s="13">
        <f t="shared" si="10"/>
        <v>0</v>
      </c>
      <c r="G48" s="13">
        <f t="shared" si="13"/>
        <v>800000</v>
      </c>
      <c r="H48" s="13">
        <f t="shared" si="13"/>
        <v>0</v>
      </c>
      <c r="I48" s="13">
        <f t="shared" si="13"/>
        <v>0</v>
      </c>
      <c r="J48" s="13">
        <f t="shared" si="13"/>
        <v>0</v>
      </c>
      <c r="K48" s="13">
        <f t="shared" si="13"/>
        <v>0</v>
      </c>
      <c r="L48" s="13">
        <f t="shared" si="13"/>
        <v>0</v>
      </c>
      <c r="M48" s="13">
        <f t="shared" si="13"/>
        <v>1600000</v>
      </c>
      <c r="N48" s="13">
        <f t="shared" si="13"/>
        <v>0</v>
      </c>
      <c r="O48" s="62"/>
    </row>
    <row r="49" spans="1:15" ht="12.75">
      <c r="A49" s="63"/>
      <c r="B49" s="33"/>
      <c r="C49" s="63"/>
      <c r="D49" s="18">
        <v>2025</v>
      </c>
      <c r="E49" s="13">
        <f t="shared" si="9"/>
        <v>2400000</v>
      </c>
      <c r="F49" s="13">
        <f t="shared" si="10"/>
        <v>0</v>
      </c>
      <c r="G49" s="13">
        <f t="shared" si="13"/>
        <v>800000</v>
      </c>
      <c r="H49" s="13">
        <f t="shared" si="13"/>
        <v>0</v>
      </c>
      <c r="I49" s="13">
        <f t="shared" si="13"/>
        <v>0</v>
      </c>
      <c r="J49" s="13">
        <f t="shared" si="13"/>
        <v>0</v>
      </c>
      <c r="K49" s="13">
        <f t="shared" si="13"/>
        <v>0</v>
      </c>
      <c r="L49" s="13">
        <f t="shared" si="13"/>
        <v>0</v>
      </c>
      <c r="M49" s="13">
        <f t="shared" si="13"/>
        <v>1600000</v>
      </c>
      <c r="N49" s="13">
        <f t="shared" si="13"/>
        <v>0</v>
      </c>
      <c r="O49" s="63"/>
    </row>
  </sheetData>
  <sheetProtection/>
  <mergeCells count="35">
    <mergeCell ref="A28:A38"/>
    <mergeCell ref="B28:B38"/>
    <mergeCell ref="C28:C38"/>
    <mergeCell ref="O28:O38"/>
    <mergeCell ref="O7:O9"/>
    <mergeCell ref="B13:O13"/>
    <mergeCell ref="B27:O27"/>
    <mergeCell ref="B26:O26"/>
    <mergeCell ref="B39:B49"/>
    <mergeCell ref="A39:A49"/>
    <mergeCell ref="C39:C49"/>
    <mergeCell ref="O39:O49"/>
    <mergeCell ref="A4:O4"/>
    <mergeCell ref="A5:O5"/>
    <mergeCell ref="H1:O1"/>
    <mergeCell ref="H2:O2"/>
    <mergeCell ref="A11:A12"/>
    <mergeCell ref="B11:N11"/>
    <mergeCell ref="B12:N12"/>
    <mergeCell ref="O11:O12"/>
    <mergeCell ref="B14:O14"/>
    <mergeCell ref="A15:A25"/>
    <mergeCell ref="B15:B25"/>
    <mergeCell ref="C15:C25"/>
    <mergeCell ref="O15:O25"/>
    <mergeCell ref="E7:F8"/>
    <mergeCell ref="G7:N7"/>
    <mergeCell ref="G8:H8"/>
    <mergeCell ref="I8:J8"/>
    <mergeCell ref="K8:L8"/>
    <mergeCell ref="M8:N8"/>
    <mergeCell ref="A7:A9"/>
    <mergeCell ref="B7:B9"/>
    <mergeCell ref="C7:C9"/>
    <mergeCell ref="D7:D9"/>
  </mergeCells>
  <printOptions/>
  <pageMargins left="0.1968503937007874" right="0.1968503937007874" top="0.1968503937007874" bottom="0" header="0.11811023622047245" footer="0.1181102362204724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2018-06-20T10:25:41Z</cp:lastPrinted>
  <dcterms:created xsi:type="dcterms:W3CDTF">1996-10-08T23:32:33Z</dcterms:created>
  <dcterms:modified xsi:type="dcterms:W3CDTF">2018-10-15T04:36:25Z</dcterms:modified>
  <cp:category/>
  <cp:version/>
  <cp:contentType/>
  <cp:contentStatus/>
</cp:coreProperties>
</file>