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/>
</workbook>
</file>

<file path=xl/calcChain.xml><?xml version="1.0" encoding="utf-8"?>
<calcChain xmlns="http://schemas.openxmlformats.org/spreadsheetml/2006/main">
  <c r="E57" i="1"/>
  <c r="E56"/>
  <c r="E55"/>
  <c r="E54"/>
  <c r="E53"/>
  <c r="E52"/>
  <c r="E51"/>
  <c r="E50"/>
  <c r="E49"/>
  <c r="E48"/>
  <c r="E47"/>
  <c r="E126"/>
  <c r="E127"/>
  <c r="F196" l="1"/>
  <c r="M46"/>
  <c r="K46"/>
  <c r="J46"/>
  <c r="F46"/>
  <c r="E46"/>
  <c r="I46"/>
  <c r="H46"/>
  <c r="N46"/>
  <c r="G46"/>
  <c r="L46"/>
  <c r="E170" l="1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H130"/>
  <c r="I130"/>
  <c r="J130"/>
  <c r="K130"/>
  <c r="L130"/>
  <c r="M130"/>
  <c r="N130"/>
  <c r="H131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F130"/>
  <c r="F126"/>
  <c r="E131"/>
  <c r="E130"/>
  <c r="E129"/>
  <c r="F127"/>
  <c r="F131"/>
  <c r="F129"/>
  <c r="F128"/>
  <c r="F125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E124" s="1"/>
  <c r="H122"/>
  <c r="H120" s="1"/>
  <c r="G122"/>
  <c r="G120" s="1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K120" s="1"/>
  <c r="L121"/>
  <c r="L120" s="1"/>
  <c r="M121"/>
  <c r="M120" s="1"/>
  <c r="N121"/>
  <c r="N120" s="1"/>
  <c r="E121" l="1"/>
  <c r="I120"/>
  <c r="J120"/>
  <c r="F121"/>
  <c r="F120" s="1"/>
  <c r="E120"/>
  <c r="N196" l="1"/>
  <c r="L196"/>
  <c r="H196"/>
  <c r="G196"/>
  <c r="I196"/>
  <c r="M196"/>
  <c r="J196"/>
  <c r="K196"/>
  <c r="E196"/>
  <c r="G254"/>
  <c r="G250"/>
  <c r="H257"/>
  <c r="H253"/>
  <c r="H248"/>
  <c r="K234"/>
  <c r="F234"/>
  <c r="N234"/>
  <c r="M234"/>
  <c r="K254"/>
  <c r="I248"/>
  <c r="L254"/>
  <c r="I254"/>
  <c r="K250"/>
  <c r="N252"/>
  <c r="M252"/>
  <c r="G256"/>
  <c r="G248"/>
  <c r="N247"/>
  <c r="H251"/>
  <c r="H250"/>
  <c r="G255"/>
  <c r="G249"/>
  <c r="G234"/>
  <c r="H256"/>
  <c r="H254"/>
  <c r="L251"/>
  <c r="J257"/>
  <c r="K247"/>
  <c r="H234"/>
  <c r="L257"/>
  <c r="I247"/>
  <c r="I234"/>
  <c r="G251"/>
  <c r="G257"/>
  <c r="G253"/>
  <c r="G252"/>
  <c r="M247"/>
  <c r="H249"/>
  <c r="H247"/>
  <c r="L234"/>
  <c r="L247"/>
  <c r="L253"/>
  <c r="N257"/>
  <c r="K249"/>
  <c r="K253"/>
  <c r="I257"/>
  <c r="K257"/>
  <c r="J247"/>
  <c r="J234"/>
  <c r="J249"/>
  <c r="J251"/>
  <c r="J253"/>
  <c r="K255"/>
  <c r="M249"/>
  <c r="M251"/>
  <c r="M253"/>
  <c r="N255"/>
  <c r="J256"/>
  <c r="N250"/>
  <c r="M250"/>
  <c r="J252"/>
  <c r="L250"/>
  <c r="J250"/>
  <c r="M254"/>
  <c r="K256"/>
  <c r="H255"/>
  <c r="H252"/>
  <c r="L249"/>
  <c r="M255"/>
  <c r="L255"/>
  <c r="N249"/>
  <c r="E234"/>
  <c r="I253"/>
  <c r="N256"/>
  <c r="I250"/>
  <c r="L256"/>
  <c r="M248"/>
  <c r="I256"/>
  <c r="L248"/>
  <c r="J248"/>
  <c r="K248"/>
  <c r="G247"/>
  <c r="I255"/>
  <c r="K251"/>
  <c r="M257"/>
  <c r="N251"/>
  <c r="N253"/>
  <c r="I249"/>
  <c r="I251"/>
  <c r="J255"/>
  <c r="J254"/>
  <c r="L252"/>
  <c r="N248"/>
  <c r="K252"/>
  <c r="N254"/>
  <c r="M256"/>
  <c r="I252"/>
  <c r="F255" l="1"/>
  <c r="F247"/>
  <c r="E247"/>
  <c r="E254"/>
  <c r="F250"/>
  <c r="H246"/>
  <c r="E257"/>
  <c r="F251"/>
  <c r="F254"/>
  <c r="K246"/>
  <c r="E253"/>
  <c r="F257"/>
  <c r="E256"/>
  <c r="N246"/>
  <c r="G246"/>
  <c r="E252"/>
  <c r="F256"/>
  <c r="E248"/>
  <c r="E250"/>
  <c r="F253"/>
  <c r="F248"/>
  <c r="L246"/>
  <c r="F252"/>
  <c r="J246"/>
  <c r="E249"/>
  <c r="M246"/>
  <c r="E251"/>
  <c r="E255"/>
  <c r="I246"/>
  <c r="F249"/>
  <c r="E246" l="1"/>
  <c r="F246"/>
</calcChain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<sst xmlns="http://schemas.openxmlformats.org/spreadsheetml/2006/main" count="341" uniqueCount="89">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</sst>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237" activePane="bottomLeft" state="frozen"/>
      <selection activeCell="B1" sqref="B1"/>
      <selection pane="bottomLeft" activeCell="J253" sqref="J253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05" t="s">
        <v>81</v>
      </c>
      <c r="L1" s="105"/>
      <c r="M1" s="105"/>
      <c r="N1" s="105"/>
      <c r="O1" s="105"/>
    </row>
    <row r="2" spans="1:72" ht="31.5" customHeight="1">
      <c r="A2" s="15"/>
      <c r="B2" s="16" t="s">
        <v>18</v>
      </c>
      <c r="C2" s="16"/>
      <c r="D2" s="106" t="s">
        <v>79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07" t="s">
        <v>0</v>
      </c>
      <c r="B4" s="107" t="s">
        <v>82</v>
      </c>
      <c r="C4" s="72" t="s">
        <v>59</v>
      </c>
      <c r="D4" s="107" t="s">
        <v>1</v>
      </c>
      <c r="E4" s="107" t="s">
        <v>2</v>
      </c>
      <c r="F4" s="107"/>
      <c r="G4" s="107" t="s">
        <v>3</v>
      </c>
      <c r="H4" s="107"/>
      <c r="I4" s="107"/>
      <c r="J4" s="107"/>
      <c r="K4" s="107"/>
      <c r="L4" s="107"/>
      <c r="M4" s="107"/>
      <c r="N4" s="107"/>
      <c r="O4" s="107" t="s">
        <v>5</v>
      </c>
    </row>
    <row r="5" spans="1:72">
      <c r="A5" s="107"/>
      <c r="B5" s="107"/>
      <c r="C5" s="73"/>
      <c r="D5" s="107"/>
      <c r="E5" s="107"/>
      <c r="F5" s="107"/>
      <c r="G5" s="107" t="s">
        <v>49</v>
      </c>
      <c r="H5" s="107"/>
      <c r="I5" s="107" t="s">
        <v>4</v>
      </c>
      <c r="J5" s="107"/>
      <c r="K5" s="107" t="s">
        <v>50</v>
      </c>
      <c r="L5" s="107"/>
      <c r="M5" s="107" t="s">
        <v>12</v>
      </c>
      <c r="N5" s="107"/>
      <c r="O5" s="107"/>
    </row>
    <row r="6" spans="1:72">
      <c r="A6" s="107"/>
      <c r="B6" s="107"/>
      <c r="C6" s="74"/>
      <c r="D6" s="107"/>
      <c r="E6" s="52" t="s">
        <v>26</v>
      </c>
      <c r="F6" s="52" t="s">
        <v>14</v>
      </c>
      <c r="G6" s="52" t="s">
        <v>13</v>
      </c>
      <c r="H6" s="52" t="s">
        <v>14</v>
      </c>
      <c r="I6" s="52" t="s">
        <v>13</v>
      </c>
      <c r="J6" s="52" t="s">
        <v>14</v>
      </c>
      <c r="K6" s="52" t="s">
        <v>13</v>
      </c>
      <c r="L6" s="52" t="s">
        <v>14</v>
      </c>
      <c r="M6" s="52" t="s">
        <v>13</v>
      </c>
      <c r="N6" s="52" t="s">
        <v>57</v>
      </c>
      <c r="O6" s="107"/>
    </row>
    <row r="7" spans="1:72" ht="18" customHeight="1">
      <c r="A7" s="53" t="s">
        <v>17</v>
      </c>
      <c r="B7" s="99" t="s">
        <v>19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72" ht="41.25" customHeight="1">
      <c r="A8" s="50" t="s">
        <v>15</v>
      </c>
      <c r="B8" s="102" t="s">
        <v>37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72" s="8" customFormat="1" ht="12.75">
      <c r="B9" s="96" t="s">
        <v>88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90" t="s">
        <v>17</v>
      </c>
      <c r="B10" s="87" t="s">
        <v>38</v>
      </c>
      <c r="C10" s="27"/>
      <c r="D10" s="2" t="s">
        <v>20</v>
      </c>
      <c r="E10" s="33">
        <f>SUM(E11:E21)</f>
        <v>406926.65024206362</v>
      </c>
      <c r="F10" s="33">
        <f t="shared" ref="F10:N10" si="0">SUM(F11:F21)</f>
        <v>130728.2</v>
      </c>
      <c r="G10" s="33">
        <f t="shared" si="0"/>
        <v>403926.65024206362</v>
      </c>
      <c r="H10" s="33">
        <f t="shared" si="0"/>
        <v>127728.2</v>
      </c>
      <c r="I10" s="33">
        <f t="shared" si="0"/>
        <v>0</v>
      </c>
      <c r="J10" s="33">
        <f t="shared" si="0"/>
        <v>0</v>
      </c>
      <c r="K10" s="33">
        <f t="shared" si="0"/>
        <v>3000</v>
      </c>
      <c r="L10" s="33">
        <f t="shared" si="0"/>
        <v>3000</v>
      </c>
      <c r="M10" s="33">
        <f t="shared" si="0"/>
        <v>0</v>
      </c>
      <c r="N10" s="33">
        <f t="shared" si="0"/>
        <v>0</v>
      </c>
      <c r="O10" s="72" t="s">
        <v>56</v>
      </c>
      <c r="P10" s="1"/>
    </row>
    <row r="11" spans="1:72" s="9" customFormat="1" ht="12.75" hidden="1">
      <c r="A11" s="91"/>
      <c r="B11" s="88"/>
      <c r="C11" s="28"/>
      <c r="D11" s="3" t="s">
        <v>7</v>
      </c>
      <c r="E11" s="34">
        <v>64534.9</v>
      </c>
      <c r="F11" s="34">
        <v>12276.3</v>
      </c>
      <c r="G11" s="34">
        <v>61534.9</v>
      </c>
      <c r="H11" s="34">
        <v>9276.2999999999993</v>
      </c>
      <c r="I11" s="34">
        <v>0</v>
      </c>
      <c r="J11" s="34">
        <v>0</v>
      </c>
      <c r="K11" s="34">
        <v>3000</v>
      </c>
      <c r="L11" s="34">
        <v>3000</v>
      </c>
      <c r="M11" s="34">
        <v>0</v>
      </c>
      <c r="N11" s="34">
        <v>0</v>
      </c>
      <c r="O11" s="73"/>
      <c r="P11" s="1"/>
    </row>
    <row r="12" spans="1:72" s="9" customFormat="1" ht="25.5" hidden="1">
      <c r="A12" s="91"/>
      <c r="B12" s="88"/>
      <c r="C12" s="28" t="s">
        <v>61</v>
      </c>
      <c r="D12" s="3" t="s">
        <v>8</v>
      </c>
      <c r="E12" s="34">
        <v>71544.600000000006</v>
      </c>
      <c r="F12" s="34">
        <v>26383.899999999994</v>
      </c>
      <c r="G12" s="34">
        <v>71544.600000000006</v>
      </c>
      <c r="H12" s="34">
        <v>26383.899999999994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73"/>
      <c r="P12" s="1"/>
    </row>
    <row r="13" spans="1:72" s="9" customFormat="1" ht="12.75" hidden="1">
      <c r="A13" s="91"/>
      <c r="B13" s="88"/>
      <c r="C13" s="28"/>
      <c r="D13" s="3" t="s">
        <v>9</v>
      </c>
      <c r="E13" s="34">
        <v>70175.3</v>
      </c>
      <c r="F13" s="34">
        <v>20105.5</v>
      </c>
      <c r="G13" s="34">
        <v>70175.3</v>
      </c>
      <c r="H13" s="34">
        <v>20105.5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73"/>
      <c r="P13" s="1"/>
    </row>
    <row r="14" spans="1:72" s="9" customFormat="1" ht="12.75" hidden="1">
      <c r="A14" s="91"/>
      <c r="B14" s="88"/>
      <c r="C14" s="28"/>
      <c r="D14" s="3" t="s">
        <v>10</v>
      </c>
      <c r="E14" s="34">
        <v>50264.7</v>
      </c>
      <c r="F14" s="34">
        <v>24967.5</v>
      </c>
      <c r="G14" s="34">
        <v>50264.7</v>
      </c>
      <c r="H14" s="34">
        <v>24967.5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73"/>
      <c r="P14" s="1"/>
    </row>
    <row r="15" spans="1:72" s="9" customFormat="1" ht="12.75" hidden="1">
      <c r="A15" s="91"/>
      <c r="B15" s="88"/>
      <c r="C15" s="47"/>
      <c r="D15" s="3" t="s">
        <v>11</v>
      </c>
      <c r="E15" s="34">
        <v>74922.299999999988</v>
      </c>
      <c r="F15" s="34">
        <v>23497.5</v>
      </c>
      <c r="G15" s="34">
        <v>74922.299999999988</v>
      </c>
      <c r="H15" s="34">
        <v>23497.5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73"/>
      <c r="P15" s="1"/>
    </row>
    <row r="16" spans="1:72" s="9" customFormat="1" ht="12.75" hidden="1">
      <c r="A16" s="91"/>
      <c r="B16" s="88"/>
      <c r="C16" s="28"/>
      <c r="D16" s="3" t="s">
        <v>69</v>
      </c>
      <c r="E16" s="34">
        <v>75484.850242063651</v>
      </c>
      <c r="F16" s="34">
        <v>23497.5</v>
      </c>
      <c r="G16" s="34">
        <v>75484.850242063651</v>
      </c>
      <c r="H16" s="34">
        <v>23497.5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73"/>
      <c r="P16" s="1"/>
    </row>
    <row r="17" spans="1:16" s="9" customFormat="1" ht="12.75" hidden="1">
      <c r="A17" s="91"/>
      <c r="B17" s="88"/>
      <c r="C17" s="28"/>
      <c r="D17" s="3" t="s">
        <v>70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73"/>
      <c r="P17" s="1"/>
    </row>
    <row r="18" spans="1:16" s="9" customFormat="1" ht="12.75" hidden="1">
      <c r="A18" s="91"/>
      <c r="B18" s="88"/>
      <c r="C18" s="28"/>
      <c r="D18" s="3" t="s">
        <v>71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73"/>
      <c r="P18" s="1"/>
    </row>
    <row r="19" spans="1:16" s="9" customFormat="1" ht="12.75" hidden="1">
      <c r="A19" s="91"/>
      <c r="B19" s="88"/>
      <c r="C19" s="28"/>
      <c r="D19" s="3" t="s">
        <v>72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73"/>
      <c r="P19" s="1"/>
    </row>
    <row r="20" spans="1:16" s="9" customFormat="1" ht="12.75" hidden="1">
      <c r="A20" s="91"/>
      <c r="B20" s="88"/>
      <c r="C20" s="28"/>
      <c r="D20" s="3" t="s">
        <v>73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73"/>
      <c r="P20" s="1"/>
    </row>
    <row r="21" spans="1:16" s="9" customFormat="1" ht="12.75" hidden="1">
      <c r="A21" s="92"/>
      <c r="B21" s="89"/>
      <c r="C21" s="28"/>
      <c r="D21" s="3" t="s">
        <v>74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74"/>
      <c r="P21" s="1"/>
    </row>
    <row r="22" spans="1:16" s="9" customFormat="1" ht="12.75" hidden="1" customHeight="1">
      <c r="A22" s="90" t="s">
        <v>28</v>
      </c>
      <c r="B22" s="87" t="s">
        <v>39</v>
      </c>
      <c r="C22" s="27"/>
      <c r="D22" s="2" t="s">
        <v>20</v>
      </c>
      <c r="E22" s="33">
        <f>SUM(E23:E33)</f>
        <v>322219.60828916938</v>
      </c>
      <c r="F22" s="33">
        <f t="shared" ref="F22:N22" si="1">SUM(F23:F33)</f>
        <v>145040.90000000002</v>
      </c>
      <c r="G22" s="33">
        <f t="shared" si="1"/>
        <v>322219.57893415587</v>
      </c>
      <c r="H22" s="33">
        <f t="shared" si="1"/>
        <v>145040.90000000002</v>
      </c>
      <c r="I22" s="33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3">
        <f t="shared" si="1"/>
        <v>0</v>
      </c>
      <c r="N22" s="33">
        <f t="shared" si="1"/>
        <v>0</v>
      </c>
      <c r="O22" s="72" t="s">
        <v>75</v>
      </c>
      <c r="P22" s="1"/>
    </row>
    <row r="23" spans="1:16" s="9" customFormat="1" ht="12.75" hidden="1">
      <c r="A23" s="91"/>
      <c r="B23" s="88"/>
      <c r="C23" s="28"/>
      <c r="D23" s="4" t="s">
        <v>7</v>
      </c>
      <c r="E23" s="35">
        <v>42087.100000000006</v>
      </c>
      <c r="F23" s="35">
        <v>24641.3</v>
      </c>
      <c r="G23" s="36">
        <v>42087.100000000006</v>
      </c>
      <c r="H23" s="35">
        <v>24641.3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7">
        <v>0</v>
      </c>
      <c r="O23" s="73"/>
      <c r="P23" s="1"/>
    </row>
    <row r="24" spans="1:16" s="9" customFormat="1" ht="12.75" hidden="1">
      <c r="A24" s="91"/>
      <c r="B24" s="88"/>
      <c r="C24" s="28" t="s">
        <v>60</v>
      </c>
      <c r="D24" s="4" t="s">
        <v>8</v>
      </c>
      <c r="E24" s="35">
        <v>45660.5</v>
      </c>
      <c r="F24" s="35">
        <v>24754.799999999999</v>
      </c>
      <c r="G24" s="36">
        <v>45660.5</v>
      </c>
      <c r="H24" s="35">
        <v>24754.799999999999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7">
        <v>0</v>
      </c>
      <c r="O24" s="73"/>
      <c r="P24" s="1"/>
    </row>
    <row r="25" spans="1:16" s="9" customFormat="1" ht="12.75" hidden="1">
      <c r="A25" s="91"/>
      <c r="B25" s="88"/>
      <c r="C25" s="28"/>
      <c r="D25" s="4" t="s">
        <v>9</v>
      </c>
      <c r="E25" s="35">
        <v>49565.1</v>
      </c>
      <c r="F25" s="35">
        <v>21249.5</v>
      </c>
      <c r="G25" s="36">
        <v>49565.1</v>
      </c>
      <c r="H25" s="35">
        <v>21249.5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>
        <v>0</v>
      </c>
      <c r="O25" s="73"/>
      <c r="P25" s="1"/>
    </row>
    <row r="26" spans="1:16" s="9" customFormat="1" ht="12.75" hidden="1">
      <c r="A26" s="91"/>
      <c r="B26" s="88"/>
      <c r="C26" s="28"/>
      <c r="D26" s="4" t="s">
        <v>10</v>
      </c>
      <c r="E26" s="35">
        <v>63731.399999999994</v>
      </c>
      <c r="F26" s="35">
        <v>31465.100000000002</v>
      </c>
      <c r="G26" s="36">
        <v>63731.399999999994</v>
      </c>
      <c r="H26" s="35">
        <v>31465.100000000002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7">
        <v>0</v>
      </c>
      <c r="O26" s="73"/>
      <c r="P26" s="1"/>
    </row>
    <row r="27" spans="1:16" s="9" customFormat="1" ht="12.75" hidden="1">
      <c r="A27" s="91"/>
      <c r="B27" s="88"/>
      <c r="C27" s="47"/>
      <c r="D27" s="4" t="s">
        <v>11</v>
      </c>
      <c r="E27" s="35">
        <v>58168.800000000003</v>
      </c>
      <c r="F27" s="35">
        <v>21465.100000000002</v>
      </c>
      <c r="G27" s="36">
        <v>58168.800000000003</v>
      </c>
      <c r="H27" s="35">
        <v>21465.100000000002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7">
        <v>0</v>
      </c>
      <c r="O27" s="73"/>
      <c r="P27" s="1"/>
    </row>
    <row r="28" spans="1:16" s="9" customFormat="1" ht="12.75" hidden="1">
      <c r="A28" s="91"/>
      <c r="B28" s="88"/>
      <c r="C28" s="28"/>
      <c r="D28" s="4" t="s">
        <v>69</v>
      </c>
      <c r="E28" s="35">
        <v>63006.708289169379</v>
      </c>
      <c r="F28" s="35">
        <v>21465.100000000002</v>
      </c>
      <c r="G28" s="36">
        <v>63006.678934155832</v>
      </c>
      <c r="H28" s="35">
        <v>21465.100000000002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7">
        <v>0</v>
      </c>
      <c r="O28" s="73"/>
      <c r="P28" s="1"/>
    </row>
    <row r="29" spans="1:16" s="9" customFormat="1" ht="12.75" hidden="1">
      <c r="A29" s="91"/>
      <c r="B29" s="88"/>
      <c r="C29" s="28"/>
      <c r="D29" s="4" t="s">
        <v>70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73"/>
      <c r="P29" s="1"/>
    </row>
    <row r="30" spans="1:16" s="9" customFormat="1" ht="12.75" hidden="1">
      <c r="A30" s="91"/>
      <c r="B30" s="88"/>
      <c r="C30" s="28"/>
      <c r="D30" s="4" t="s">
        <v>71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73"/>
      <c r="P30" s="1"/>
    </row>
    <row r="31" spans="1:16" s="9" customFormat="1" ht="12.75" hidden="1">
      <c r="A31" s="91"/>
      <c r="B31" s="88"/>
      <c r="C31" s="28"/>
      <c r="D31" s="4" t="s">
        <v>72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73"/>
      <c r="P31" s="1"/>
    </row>
    <row r="32" spans="1:16" s="9" customFormat="1" ht="12.75" hidden="1">
      <c r="A32" s="91"/>
      <c r="B32" s="88"/>
      <c r="C32" s="28"/>
      <c r="D32" s="4" t="s">
        <v>73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73"/>
      <c r="P32" s="1"/>
    </row>
    <row r="33" spans="1:71" s="9" customFormat="1" ht="12.75" hidden="1">
      <c r="A33" s="92"/>
      <c r="B33" s="89"/>
      <c r="C33" s="28"/>
      <c r="D33" s="4" t="s">
        <v>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74"/>
      <c r="P33" s="1"/>
    </row>
    <row r="34" spans="1:71" s="9" customFormat="1" ht="12.75" hidden="1" customHeight="1">
      <c r="A34" s="90" t="s">
        <v>29</v>
      </c>
      <c r="B34" s="94" t="s">
        <v>58</v>
      </c>
      <c r="C34" s="27"/>
      <c r="D34" s="2" t="s">
        <v>20</v>
      </c>
      <c r="E34" s="33">
        <f>SUM(E35:E45)</f>
        <v>132527.28319202355</v>
      </c>
      <c r="F34" s="33">
        <f t="shared" ref="F34:N34" si="2">SUM(F35:F45)</f>
        <v>35633.599999999999</v>
      </c>
      <c r="G34" s="33">
        <f t="shared" si="2"/>
        <v>107980.38319202355</v>
      </c>
      <c r="H34" s="33">
        <f t="shared" si="2"/>
        <v>26086.699999999997</v>
      </c>
      <c r="I34" s="33">
        <f t="shared" si="2"/>
        <v>0</v>
      </c>
      <c r="J34" s="33">
        <f t="shared" si="2"/>
        <v>0</v>
      </c>
      <c r="K34" s="33">
        <f t="shared" si="2"/>
        <v>24546.9</v>
      </c>
      <c r="L34" s="33">
        <f t="shared" si="2"/>
        <v>9546.9</v>
      </c>
      <c r="M34" s="33">
        <f t="shared" si="2"/>
        <v>0</v>
      </c>
      <c r="N34" s="33">
        <f t="shared" si="2"/>
        <v>0</v>
      </c>
      <c r="O34" s="72" t="s">
        <v>30</v>
      </c>
      <c r="P34" s="1"/>
    </row>
    <row r="35" spans="1:71" s="9" customFormat="1" ht="12.75" hidden="1">
      <c r="A35" s="91"/>
      <c r="B35" s="94"/>
      <c r="C35" s="28"/>
      <c r="D35" s="4" t="s">
        <v>7</v>
      </c>
      <c r="E35" s="35">
        <v>10953</v>
      </c>
      <c r="F35" s="35">
        <v>6111.7</v>
      </c>
      <c r="G35" s="36">
        <v>8484.6</v>
      </c>
      <c r="H35" s="35">
        <v>3643.2999999999997</v>
      </c>
      <c r="I35" s="35">
        <v>0</v>
      </c>
      <c r="J35" s="35">
        <v>0</v>
      </c>
      <c r="K35" s="35">
        <v>2468.4</v>
      </c>
      <c r="L35" s="35">
        <v>2468.4</v>
      </c>
      <c r="M35" s="35">
        <v>0</v>
      </c>
      <c r="N35" s="35">
        <v>0</v>
      </c>
      <c r="O35" s="73"/>
      <c r="P35" s="1"/>
    </row>
    <row r="36" spans="1:71" s="9" customFormat="1" ht="25.5" hidden="1">
      <c r="A36" s="91"/>
      <c r="B36" s="94"/>
      <c r="C36" s="28" t="s">
        <v>62</v>
      </c>
      <c r="D36" s="4" t="s">
        <v>8</v>
      </c>
      <c r="E36" s="35">
        <v>19210.3</v>
      </c>
      <c r="F36" s="35">
        <v>8159.1</v>
      </c>
      <c r="G36" s="36">
        <v>15538.900000000001</v>
      </c>
      <c r="H36" s="35">
        <v>4487.7</v>
      </c>
      <c r="I36" s="35">
        <v>0</v>
      </c>
      <c r="J36" s="35">
        <v>0</v>
      </c>
      <c r="K36" s="35">
        <v>3671.4</v>
      </c>
      <c r="L36" s="35">
        <v>3671.4</v>
      </c>
      <c r="M36" s="35">
        <v>0</v>
      </c>
      <c r="N36" s="35">
        <v>0</v>
      </c>
      <c r="O36" s="73"/>
      <c r="P36" s="1"/>
    </row>
    <row r="37" spans="1:71" s="9" customFormat="1" ht="12.75" hidden="1">
      <c r="A37" s="91"/>
      <c r="B37" s="94"/>
      <c r="C37" s="28"/>
      <c r="D37" s="4" t="s">
        <v>9</v>
      </c>
      <c r="E37" s="35">
        <v>21131.200000000001</v>
      </c>
      <c r="F37" s="35">
        <v>6362.8</v>
      </c>
      <c r="G37" s="36">
        <v>17724.099999999999</v>
      </c>
      <c r="H37" s="35">
        <v>2955.6999999999994</v>
      </c>
      <c r="I37" s="35">
        <v>0</v>
      </c>
      <c r="J37" s="35">
        <v>0</v>
      </c>
      <c r="K37" s="35">
        <v>3407.1</v>
      </c>
      <c r="L37" s="35">
        <v>3407.1</v>
      </c>
      <c r="M37" s="35">
        <v>0</v>
      </c>
      <c r="N37" s="35">
        <v>0</v>
      </c>
      <c r="O37" s="73"/>
      <c r="P37" s="1"/>
    </row>
    <row r="38" spans="1:71" s="9" customFormat="1" ht="12.75" hidden="1">
      <c r="A38" s="91"/>
      <c r="B38" s="94"/>
      <c r="C38" s="28"/>
      <c r="D38" s="4" t="s">
        <v>10</v>
      </c>
      <c r="E38" s="35">
        <v>25768.600000000002</v>
      </c>
      <c r="F38" s="35">
        <v>5000</v>
      </c>
      <c r="G38" s="36">
        <v>20768.600000000002</v>
      </c>
      <c r="H38" s="35">
        <v>5000</v>
      </c>
      <c r="I38" s="35">
        <v>0</v>
      </c>
      <c r="J38" s="35">
        <v>0</v>
      </c>
      <c r="K38" s="35">
        <v>5000</v>
      </c>
      <c r="L38" s="35">
        <v>0</v>
      </c>
      <c r="M38" s="35">
        <v>0</v>
      </c>
      <c r="N38" s="35">
        <v>0</v>
      </c>
      <c r="O38" s="73"/>
      <c r="P38" s="1"/>
    </row>
    <row r="39" spans="1:71" s="9" customFormat="1" ht="12.75" hidden="1">
      <c r="A39" s="91"/>
      <c r="B39" s="94"/>
      <c r="C39" s="28"/>
      <c r="D39" s="4" t="s">
        <v>11</v>
      </c>
      <c r="E39" s="35">
        <v>27042.100000000002</v>
      </c>
      <c r="F39" s="35">
        <v>5000</v>
      </c>
      <c r="G39" s="36">
        <v>22042.100000000002</v>
      </c>
      <c r="H39" s="35">
        <v>5000</v>
      </c>
      <c r="I39" s="35">
        <v>0</v>
      </c>
      <c r="J39" s="35">
        <v>0</v>
      </c>
      <c r="K39" s="35">
        <v>5000</v>
      </c>
      <c r="L39" s="35">
        <v>0</v>
      </c>
      <c r="M39" s="35">
        <v>0</v>
      </c>
      <c r="N39" s="35">
        <v>0</v>
      </c>
      <c r="O39" s="73"/>
      <c r="P39" s="1"/>
    </row>
    <row r="40" spans="1:71" s="9" customFormat="1" ht="12.75" hidden="1">
      <c r="A40" s="91"/>
      <c r="B40" s="94"/>
      <c r="C40" s="28"/>
      <c r="D40" s="4" t="s">
        <v>69</v>
      </c>
      <c r="E40" s="35">
        <v>28422.083192023547</v>
      </c>
      <c r="F40" s="35">
        <v>5000</v>
      </c>
      <c r="G40" s="36">
        <v>23422.083192023543</v>
      </c>
      <c r="H40" s="35">
        <v>5000</v>
      </c>
      <c r="I40" s="35">
        <v>0</v>
      </c>
      <c r="J40" s="35">
        <v>0</v>
      </c>
      <c r="K40" s="35">
        <v>5000</v>
      </c>
      <c r="L40" s="35">
        <v>0</v>
      </c>
      <c r="M40" s="35">
        <v>0</v>
      </c>
      <c r="N40" s="35">
        <v>0</v>
      </c>
      <c r="O40" s="73"/>
      <c r="P40" s="1"/>
    </row>
    <row r="41" spans="1:71" s="9" customFormat="1" ht="12.75" hidden="1">
      <c r="A41" s="91"/>
      <c r="B41" s="94"/>
      <c r="C41" s="28"/>
      <c r="D41" s="4" t="s">
        <v>70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73"/>
      <c r="P41" s="1"/>
    </row>
    <row r="42" spans="1:71" s="9" customFormat="1" ht="12.75" hidden="1">
      <c r="A42" s="91"/>
      <c r="B42" s="94"/>
      <c r="C42" s="28"/>
      <c r="D42" s="4" t="s">
        <v>71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73"/>
      <c r="P42" s="1"/>
    </row>
    <row r="43" spans="1:71" s="9" customFormat="1" ht="12.75" hidden="1">
      <c r="A43" s="91"/>
      <c r="B43" s="94"/>
      <c r="C43" s="28"/>
      <c r="D43" s="4" t="s">
        <v>72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73"/>
      <c r="P43" s="1"/>
    </row>
    <row r="44" spans="1:71" s="9" customFormat="1" ht="12.75" hidden="1">
      <c r="A44" s="91"/>
      <c r="B44" s="94"/>
      <c r="C44" s="28"/>
      <c r="D44" s="4" t="s">
        <v>73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73"/>
      <c r="P44" s="1"/>
    </row>
    <row r="45" spans="1:71" s="9" customFormat="1" ht="12.75" hidden="1">
      <c r="A45" s="92"/>
      <c r="B45" s="94"/>
      <c r="C45" s="28"/>
      <c r="D45" s="4" t="s">
        <v>74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74"/>
      <c r="P45" s="1"/>
    </row>
    <row r="46" spans="1:71" s="21" customFormat="1" ht="14.25" customHeight="1">
      <c r="A46" s="90"/>
      <c r="B46" s="85" t="s">
        <v>27</v>
      </c>
      <c r="C46" s="54"/>
      <c r="D46" s="55" t="s">
        <v>20</v>
      </c>
      <c r="E46" s="29">
        <f>SUM(E47:E57)</f>
        <v>1664830.6</v>
      </c>
      <c r="F46" s="29">
        <f t="shared" ref="F46:N46" si="3">SUM(F47:F57)</f>
        <v>497621.70000000007</v>
      </c>
      <c r="G46" s="29">
        <f t="shared" si="3"/>
        <v>1640961.7000000002</v>
      </c>
      <c r="H46" s="29">
        <f t="shared" si="3"/>
        <v>474275.80000000005</v>
      </c>
      <c r="I46" s="29">
        <f t="shared" si="3"/>
        <v>0</v>
      </c>
      <c r="J46" s="29">
        <f t="shared" si="3"/>
        <v>0</v>
      </c>
      <c r="K46" s="29">
        <f t="shared" si="3"/>
        <v>23868.9</v>
      </c>
      <c r="L46" s="29">
        <f t="shared" si="3"/>
        <v>23345.9</v>
      </c>
      <c r="M46" s="29">
        <f t="shared" si="3"/>
        <v>0</v>
      </c>
      <c r="N46" s="29">
        <f t="shared" si="3"/>
        <v>0</v>
      </c>
      <c r="O46" s="72" t="s">
        <v>86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71" s="21" customFormat="1">
      <c r="A47" s="91"/>
      <c r="B47" s="86"/>
      <c r="C47" s="56"/>
      <c r="D47" s="10" t="s">
        <v>7</v>
      </c>
      <c r="E47" s="30">
        <f>SUM(G47+I47+K47+M47)</f>
        <v>118075</v>
      </c>
      <c r="F47" s="30">
        <v>43029.3</v>
      </c>
      <c r="G47" s="30">
        <v>112606.6</v>
      </c>
      <c r="H47" s="30">
        <v>37560.899999999994</v>
      </c>
      <c r="I47" s="30">
        <v>0</v>
      </c>
      <c r="J47" s="30">
        <v>0</v>
      </c>
      <c r="K47" s="30">
        <v>5468.4</v>
      </c>
      <c r="L47" s="30">
        <v>5468.4</v>
      </c>
      <c r="M47" s="30">
        <v>0</v>
      </c>
      <c r="N47" s="30">
        <v>0</v>
      </c>
      <c r="O47" s="73"/>
      <c r="P47" s="20"/>
      <c r="Q47" s="20"/>
      <c r="R47" s="20"/>
      <c r="S47" s="20"/>
      <c r="T47" s="24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</row>
    <row r="48" spans="1:71" s="21" customFormat="1">
      <c r="A48" s="91"/>
      <c r="B48" s="86"/>
      <c r="C48" s="56"/>
      <c r="D48" s="10" t="s">
        <v>8</v>
      </c>
      <c r="E48" s="30">
        <f>SUM(G48+I48+K48+M48)</f>
        <v>136941.9</v>
      </c>
      <c r="F48" s="30">
        <v>59297.799999999996</v>
      </c>
      <c r="G48" s="30">
        <v>133270.5</v>
      </c>
      <c r="H48" s="30">
        <v>55626.399999999994</v>
      </c>
      <c r="I48" s="30">
        <v>0</v>
      </c>
      <c r="J48" s="30">
        <v>0</v>
      </c>
      <c r="K48" s="30">
        <v>3671.4</v>
      </c>
      <c r="L48" s="30">
        <v>3671.4</v>
      </c>
      <c r="M48" s="30">
        <v>0</v>
      </c>
      <c r="N48" s="30">
        <v>0</v>
      </c>
      <c r="O48" s="73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</row>
    <row r="49" spans="1:72" s="21" customFormat="1">
      <c r="A49" s="91"/>
      <c r="B49" s="86"/>
      <c r="C49" s="56"/>
      <c r="D49" s="10" t="s">
        <v>9</v>
      </c>
      <c r="E49" s="30">
        <f>SUM(G49+I49+K49+M49)</f>
        <v>141425.60000000001</v>
      </c>
      <c r="F49" s="30">
        <v>47717.8</v>
      </c>
      <c r="G49" s="30">
        <v>138018.5</v>
      </c>
      <c r="H49" s="30">
        <v>44310.7</v>
      </c>
      <c r="I49" s="30">
        <v>0</v>
      </c>
      <c r="J49" s="30">
        <v>0</v>
      </c>
      <c r="K49" s="30">
        <v>3407.1</v>
      </c>
      <c r="L49" s="30">
        <v>3407.1</v>
      </c>
      <c r="M49" s="30">
        <v>0</v>
      </c>
      <c r="N49" s="30">
        <v>0</v>
      </c>
      <c r="O49" s="7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72" s="21" customFormat="1">
      <c r="A50" s="91"/>
      <c r="B50" s="86"/>
      <c r="C50" s="56"/>
      <c r="D50" s="10" t="s">
        <v>10</v>
      </c>
      <c r="E50" s="30">
        <f>SUM(G50+I50+K50+M50)</f>
        <v>134147.4</v>
      </c>
      <c r="F50" s="30">
        <v>60346.7</v>
      </c>
      <c r="G50" s="30">
        <v>133624.4</v>
      </c>
      <c r="H50" s="30">
        <v>60346.7</v>
      </c>
      <c r="I50" s="30">
        <v>0</v>
      </c>
      <c r="J50" s="30">
        <v>0</v>
      </c>
      <c r="K50" s="30">
        <v>523</v>
      </c>
      <c r="L50" s="30">
        <v>0</v>
      </c>
      <c r="M50" s="30">
        <v>0</v>
      </c>
      <c r="N50" s="30">
        <v>0</v>
      </c>
      <c r="O50" s="73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2" s="21" customFormat="1">
      <c r="A51" s="91"/>
      <c r="B51" s="86"/>
      <c r="C51" s="56"/>
      <c r="D51" s="10" t="s">
        <v>11</v>
      </c>
      <c r="E51" s="30">
        <f>SUM(G51+I51+K51+M51)</f>
        <v>142073.29999999999</v>
      </c>
      <c r="F51" s="30">
        <v>88824.1</v>
      </c>
      <c r="G51" s="30">
        <v>131274.29999999999</v>
      </c>
      <c r="H51" s="30">
        <v>78025.100000000006</v>
      </c>
      <c r="I51" s="30">
        <v>0</v>
      </c>
      <c r="J51" s="30">
        <v>0</v>
      </c>
      <c r="K51" s="30">
        <v>10799</v>
      </c>
      <c r="L51" s="30">
        <v>10799</v>
      </c>
      <c r="M51" s="30">
        <v>0</v>
      </c>
      <c r="N51" s="30">
        <v>0</v>
      </c>
      <c r="O51" s="73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1:72" s="21" customFormat="1">
      <c r="A52" s="91"/>
      <c r="B52" s="86"/>
      <c r="C52" s="56"/>
      <c r="D52" s="10" t="s">
        <v>69</v>
      </c>
      <c r="E52" s="30">
        <f t="shared" ref="E52:E57" si="4">SUM(G52+I52+K52+M52)</f>
        <v>177550.9</v>
      </c>
      <c r="F52" s="30">
        <v>73060.799999999988</v>
      </c>
      <c r="G52" s="71">
        <v>177550.9</v>
      </c>
      <c r="H52" s="30">
        <v>73060.799999999988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7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72" s="21" customFormat="1">
      <c r="A53" s="91"/>
      <c r="B53" s="86"/>
      <c r="C53" s="56"/>
      <c r="D53" s="10" t="s">
        <v>70</v>
      </c>
      <c r="E53" s="30">
        <f t="shared" si="4"/>
        <v>169251.5</v>
      </c>
      <c r="F53" s="30">
        <v>73060.799999999988</v>
      </c>
      <c r="G53" s="71">
        <v>169251.5</v>
      </c>
      <c r="H53" s="30">
        <v>73060.799999999988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7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72" s="21" customFormat="1">
      <c r="A54" s="91"/>
      <c r="B54" s="86"/>
      <c r="C54" s="56"/>
      <c r="D54" s="10" t="s">
        <v>71</v>
      </c>
      <c r="E54" s="30">
        <f t="shared" si="4"/>
        <v>158927</v>
      </c>
      <c r="F54" s="30">
        <v>52284.4</v>
      </c>
      <c r="G54" s="71">
        <v>158927</v>
      </c>
      <c r="H54" s="30">
        <v>52284.4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7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</row>
    <row r="55" spans="1:72" s="21" customFormat="1">
      <c r="A55" s="91"/>
      <c r="B55" s="86"/>
      <c r="C55" s="56"/>
      <c r="D55" s="10" t="s">
        <v>72</v>
      </c>
      <c r="E55" s="30">
        <f t="shared" si="4"/>
        <v>162146</v>
      </c>
      <c r="F55" s="30">
        <v>0</v>
      </c>
      <c r="G55" s="30">
        <v>162146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73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</row>
    <row r="56" spans="1:72" s="21" customFormat="1">
      <c r="A56" s="91"/>
      <c r="B56" s="86"/>
      <c r="C56" s="56"/>
      <c r="D56" s="10" t="s">
        <v>73</v>
      </c>
      <c r="E56" s="30">
        <f t="shared" si="4"/>
        <v>162146</v>
      </c>
      <c r="F56" s="30">
        <v>0</v>
      </c>
      <c r="G56" s="30">
        <v>162146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73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</row>
    <row r="57" spans="1:72" s="21" customFormat="1">
      <c r="A57" s="91"/>
      <c r="B57" s="93"/>
      <c r="C57" s="56"/>
      <c r="D57" s="10" t="s">
        <v>74</v>
      </c>
      <c r="E57" s="30">
        <f t="shared" si="4"/>
        <v>162146</v>
      </c>
      <c r="F57" s="30">
        <v>0</v>
      </c>
      <c r="G57" s="30">
        <v>162146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74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</row>
    <row r="58" spans="1:72" ht="34.5" customHeight="1">
      <c r="A58" s="51" t="s">
        <v>16</v>
      </c>
      <c r="B58" s="116" t="s">
        <v>51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72" s="8" customFormat="1" ht="12.75">
      <c r="B59" s="96" t="s">
        <v>76</v>
      </c>
      <c r="C59" s="115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90" t="s">
        <v>17</v>
      </c>
      <c r="B60" s="90" t="s">
        <v>40</v>
      </c>
      <c r="C60" s="40"/>
      <c r="D60" s="4" t="s">
        <v>20</v>
      </c>
      <c r="E60" s="33">
        <f>SUM(E61:E71)</f>
        <v>161656.35</v>
      </c>
      <c r="F60" s="33">
        <f t="shared" ref="F60:N60" si="5">SUM(F61:F71)</f>
        <v>88332.849999999991</v>
      </c>
      <c r="G60" s="33">
        <f t="shared" si="5"/>
        <v>161656.35</v>
      </c>
      <c r="H60" s="33">
        <f t="shared" si="5"/>
        <v>88332.849999999991</v>
      </c>
      <c r="I60" s="33">
        <f t="shared" si="5"/>
        <v>0</v>
      </c>
      <c r="J60" s="33">
        <f t="shared" si="5"/>
        <v>0</v>
      </c>
      <c r="K60" s="33">
        <f t="shared" si="5"/>
        <v>0</v>
      </c>
      <c r="L60" s="33">
        <f t="shared" si="5"/>
        <v>0</v>
      </c>
      <c r="M60" s="33">
        <f t="shared" si="5"/>
        <v>0</v>
      </c>
      <c r="N60" s="33">
        <f t="shared" si="5"/>
        <v>0</v>
      </c>
      <c r="O60" s="72" t="s">
        <v>30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91"/>
      <c r="B61" s="91"/>
      <c r="C61" s="41"/>
      <c r="D61" s="4" t="s">
        <v>7</v>
      </c>
      <c r="E61" s="57">
        <f>G61+I61+K61+M61</f>
        <v>14759.15</v>
      </c>
      <c r="F61" s="57">
        <f>H61+J61+L61+N61</f>
        <v>14759.15</v>
      </c>
      <c r="G61" s="57">
        <v>14759.15</v>
      </c>
      <c r="H61" s="57">
        <v>14759.15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7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91"/>
      <c r="B62" s="91"/>
      <c r="C62" s="47"/>
      <c r="D62" s="4" t="s">
        <v>8</v>
      </c>
      <c r="E62" s="57">
        <v>15241.6</v>
      </c>
      <c r="F62" s="57">
        <v>15241.6</v>
      </c>
      <c r="G62" s="57">
        <v>15241.6</v>
      </c>
      <c r="H62" s="57">
        <v>15241.6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73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91"/>
      <c r="B63" s="91"/>
      <c r="C63" s="41"/>
      <c r="D63" s="4" t="s">
        <v>9</v>
      </c>
      <c r="E63" s="57">
        <v>14338</v>
      </c>
      <c r="F63" s="57">
        <v>14338</v>
      </c>
      <c r="G63" s="57">
        <v>14338</v>
      </c>
      <c r="H63" s="57">
        <v>14338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7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91"/>
      <c r="B64" s="91"/>
      <c r="C64" s="41"/>
      <c r="D64" s="4" t="s">
        <v>10</v>
      </c>
      <c r="E64" s="57">
        <v>14664.7</v>
      </c>
      <c r="F64" s="57">
        <v>14664.7</v>
      </c>
      <c r="G64" s="57">
        <v>14664.7</v>
      </c>
      <c r="H64" s="57">
        <v>14664.7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7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91"/>
      <c r="B65" s="91"/>
      <c r="C65" s="41"/>
      <c r="D65" s="4" t="s">
        <v>11</v>
      </c>
      <c r="E65" s="57">
        <v>14664.7</v>
      </c>
      <c r="F65" s="57">
        <v>14664.7</v>
      </c>
      <c r="G65" s="57">
        <v>14664.7</v>
      </c>
      <c r="H65" s="57">
        <v>14664.7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73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91"/>
      <c r="B66" s="91"/>
      <c r="C66" s="41"/>
      <c r="D66" s="4" t="s">
        <v>69</v>
      </c>
      <c r="E66" s="57">
        <v>14664.7</v>
      </c>
      <c r="F66" s="57">
        <v>14664.7</v>
      </c>
      <c r="G66" s="57">
        <v>14664.7</v>
      </c>
      <c r="H66" s="57">
        <v>14664.7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73"/>
    </row>
    <row r="67" spans="1:72" s="9" customFormat="1" ht="12.75" hidden="1">
      <c r="A67" s="91"/>
      <c r="B67" s="91"/>
      <c r="C67" s="41"/>
      <c r="D67" s="4" t="s">
        <v>70</v>
      </c>
      <c r="E67" s="57">
        <v>14664.7</v>
      </c>
      <c r="F67" s="57">
        <v>0</v>
      </c>
      <c r="G67" s="57">
        <v>14664.7</v>
      </c>
      <c r="H67" s="57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73"/>
    </row>
    <row r="68" spans="1:72" s="9" customFormat="1" ht="12.75" hidden="1">
      <c r="A68" s="91"/>
      <c r="B68" s="91"/>
      <c r="C68" s="41"/>
      <c r="D68" s="4" t="s">
        <v>71</v>
      </c>
      <c r="E68" s="57">
        <v>14664.7</v>
      </c>
      <c r="F68" s="57">
        <v>0</v>
      </c>
      <c r="G68" s="57">
        <v>14664.7</v>
      </c>
      <c r="H68" s="57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73"/>
    </row>
    <row r="69" spans="1:72" s="9" customFormat="1" ht="12.75" hidden="1">
      <c r="A69" s="91"/>
      <c r="B69" s="91"/>
      <c r="C69" s="41"/>
      <c r="D69" s="4" t="s">
        <v>72</v>
      </c>
      <c r="E69" s="57">
        <v>14664.7</v>
      </c>
      <c r="F69" s="57">
        <v>0</v>
      </c>
      <c r="G69" s="57">
        <v>14664.7</v>
      </c>
      <c r="H69" s="57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73"/>
    </row>
    <row r="70" spans="1:72" s="9" customFormat="1" ht="12.75" hidden="1">
      <c r="A70" s="91"/>
      <c r="B70" s="91"/>
      <c r="C70" s="41"/>
      <c r="D70" s="4" t="s">
        <v>73</v>
      </c>
      <c r="E70" s="57">
        <v>14664.7</v>
      </c>
      <c r="F70" s="57">
        <v>0</v>
      </c>
      <c r="G70" s="57">
        <v>14664.7</v>
      </c>
      <c r="H70" s="57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73"/>
    </row>
    <row r="71" spans="1:72" s="9" customFormat="1" ht="12.75" hidden="1">
      <c r="A71" s="92"/>
      <c r="B71" s="92"/>
      <c r="C71" s="41"/>
      <c r="D71" s="4" t="s">
        <v>74</v>
      </c>
      <c r="E71" s="57">
        <v>14664.7</v>
      </c>
      <c r="F71" s="57">
        <v>0</v>
      </c>
      <c r="G71" s="57">
        <v>14664.7</v>
      </c>
      <c r="H71" s="57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74"/>
    </row>
    <row r="72" spans="1:72" s="9" customFormat="1" ht="12.75" hidden="1" customHeight="1">
      <c r="A72" s="90" t="s">
        <v>28</v>
      </c>
      <c r="B72" s="87" t="s">
        <v>41</v>
      </c>
      <c r="C72" s="39"/>
      <c r="D72" s="4" t="s">
        <v>20</v>
      </c>
      <c r="E72" s="33">
        <f>SUM(E73:E83)</f>
        <v>161655.65000000002</v>
      </c>
      <c r="F72" s="33">
        <f t="shared" ref="F72:N72" si="6">SUM(F73:F83)</f>
        <v>88332.650000000009</v>
      </c>
      <c r="G72" s="33">
        <f t="shared" si="6"/>
        <v>161655.65000000002</v>
      </c>
      <c r="H72" s="33">
        <f t="shared" si="6"/>
        <v>88332.650000000009</v>
      </c>
      <c r="I72" s="33">
        <f t="shared" si="6"/>
        <v>0</v>
      </c>
      <c r="J72" s="33">
        <f t="shared" si="6"/>
        <v>0</v>
      </c>
      <c r="K72" s="33">
        <f t="shared" si="6"/>
        <v>0</v>
      </c>
      <c r="L72" s="33">
        <f t="shared" si="6"/>
        <v>0</v>
      </c>
      <c r="M72" s="33">
        <f t="shared" si="6"/>
        <v>0</v>
      </c>
      <c r="N72" s="33">
        <f t="shared" si="6"/>
        <v>0</v>
      </c>
      <c r="O72" s="72" t="s">
        <v>30</v>
      </c>
    </row>
    <row r="73" spans="1:72" s="9" customFormat="1" ht="12.75" hidden="1">
      <c r="A73" s="91"/>
      <c r="B73" s="88"/>
      <c r="C73" s="47"/>
      <c r="D73" s="4" t="s">
        <v>7</v>
      </c>
      <c r="E73" s="57">
        <f>G73+I73+K73+M73</f>
        <v>14759.15</v>
      </c>
      <c r="F73" s="57">
        <f>H73+J73+L73+N73</f>
        <v>14759.15</v>
      </c>
      <c r="G73" s="57">
        <v>14759.15</v>
      </c>
      <c r="H73" s="57">
        <v>14759.15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73"/>
    </row>
    <row r="74" spans="1:72" s="9" customFormat="1" ht="12.75" hidden="1">
      <c r="A74" s="91"/>
      <c r="B74" s="88"/>
      <c r="C74" s="47"/>
      <c r="D74" s="4" t="s">
        <v>8</v>
      </c>
      <c r="E74" s="57">
        <v>15241.6</v>
      </c>
      <c r="F74" s="57">
        <v>15241.6</v>
      </c>
      <c r="G74" s="57">
        <v>15241.6</v>
      </c>
      <c r="H74" s="57">
        <v>15241.6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73"/>
    </row>
    <row r="75" spans="1:72" s="9" customFormat="1" ht="12.75" hidden="1">
      <c r="A75" s="91"/>
      <c r="B75" s="88"/>
      <c r="C75" s="47"/>
      <c r="D75" s="4" t="s">
        <v>9</v>
      </c>
      <c r="E75" s="57">
        <v>14338.099999999999</v>
      </c>
      <c r="F75" s="57">
        <v>14338.099999999999</v>
      </c>
      <c r="G75" s="57">
        <v>14338.099999999999</v>
      </c>
      <c r="H75" s="57">
        <v>14338.099999999999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73"/>
    </row>
    <row r="76" spans="1:72" s="9" customFormat="1" ht="12.75" hidden="1">
      <c r="A76" s="91"/>
      <c r="B76" s="88"/>
      <c r="C76" s="47"/>
      <c r="D76" s="4" t="s">
        <v>10</v>
      </c>
      <c r="E76" s="49">
        <v>14664.6</v>
      </c>
      <c r="F76" s="49">
        <v>14664.6</v>
      </c>
      <c r="G76" s="49">
        <v>14664.6</v>
      </c>
      <c r="H76" s="49">
        <v>14664.6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73"/>
    </row>
    <row r="77" spans="1:72" s="9" customFormat="1" ht="12.75" hidden="1">
      <c r="A77" s="91"/>
      <c r="B77" s="88"/>
      <c r="C77" s="47"/>
      <c r="D77" s="4" t="s">
        <v>11</v>
      </c>
      <c r="E77" s="49">
        <v>14664.6</v>
      </c>
      <c r="F77" s="49">
        <v>14664.6</v>
      </c>
      <c r="G77" s="49">
        <v>14664.6</v>
      </c>
      <c r="H77" s="49">
        <v>14664.6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73"/>
    </row>
    <row r="78" spans="1:72" s="9" customFormat="1" ht="12.75" hidden="1">
      <c r="A78" s="91"/>
      <c r="B78" s="88"/>
      <c r="C78" s="47"/>
      <c r="D78" s="4" t="s">
        <v>69</v>
      </c>
      <c r="E78" s="49">
        <v>14664.6</v>
      </c>
      <c r="F78" s="49">
        <v>14664.6</v>
      </c>
      <c r="G78" s="49">
        <v>14664.6</v>
      </c>
      <c r="H78" s="49">
        <v>14664.6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73"/>
    </row>
    <row r="79" spans="1:72" s="9" customFormat="1" ht="12.75" hidden="1">
      <c r="A79" s="91"/>
      <c r="B79" s="88"/>
      <c r="C79" s="47"/>
      <c r="D79" s="4" t="s">
        <v>70</v>
      </c>
      <c r="E79" s="49">
        <v>14664.6</v>
      </c>
      <c r="F79" s="49">
        <v>0</v>
      </c>
      <c r="G79" s="49">
        <v>14664.6</v>
      </c>
      <c r="H79" s="49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73"/>
    </row>
    <row r="80" spans="1:72" s="9" customFormat="1" ht="12.75" hidden="1">
      <c r="A80" s="91"/>
      <c r="B80" s="88"/>
      <c r="C80" s="47"/>
      <c r="D80" s="4" t="s">
        <v>71</v>
      </c>
      <c r="E80" s="49">
        <v>14664.6</v>
      </c>
      <c r="F80" s="49">
        <v>0</v>
      </c>
      <c r="G80" s="49">
        <v>14664.6</v>
      </c>
      <c r="H80" s="49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73"/>
    </row>
    <row r="81" spans="1:15" s="9" customFormat="1" ht="12.75" hidden="1">
      <c r="A81" s="91"/>
      <c r="B81" s="88"/>
      <c r="C81" s="47"/>
      <c r="D81" s="4" t="s">
        <v>72</v>
      </c>
      <c r="E81" s="49">
        <v>14664.6</v>
      </c>
      <c r="F81" s="49">
        <v>0</v>
      </c>
      <c r="G81" s="49">
        <v>14664.6</v>
      </c>
      <c r="H81" s="49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73"/>
    </row>
    <row r="82" spans="1:15" s="9" customFormat="1" ht="12.75" hidden="1">
      <c r="A82" s="91"/>
      <c r="B82" s="88"/>
      <c r="C82" s="47"/>
      <c r="D82" s="4" t="s">
        <v>73</v>
      </c>
      <c r="E82" s="49">
        <v>14664.6</v>
      </c>
      <c r="F82" s="49">
        <v>0</v>
      </c>
      <c r="G82" s="49">
        <v>14664.6</v>
      </c>
      <c r="H82" s="49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73"/>
    </row>
    <row r="83" spans="1:15" s="9" customFormat="1" ht="12.75" hidden="1">
      <c r="A83" s="92"/>
      <c r="B83" s="89"/>
      <c r="C83" s="47"/>
      <c r="D83" s="4" t="s">
        <v>74</v>
      </c>
      <c r="E83" s="49">
        <v>14664.6</v>
      </c>
      <c r="F83" s="49">
        <v>0</v>
      </c>
      <c r="G83" s="49">
        <v>14664.6</v>
      </c>
      <c r="H83" s="49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74"/>
    </row>
    <row r="84" spans="1:15" s="9" customFormat="1" ht="12.75" hidden="1" customHeight="1">
      <c r="A84" s="90" t="s">
        <v>29</v>
      </c>
      <c r="B84" s="87" t="s">
        <v>42</v>
      </c>
      <c r="C84" s="39"/>
      <c r="D84" s="4" t="s">
        <v>20</v>
      </c>
      <c r="E84" s="33">
        <f>SUM(E85:E95)</f>
        <v>56886.799999999988</v>
      </c>
      <c r="F84" s="33">
        <f t="shared" ref="F84:N84" si="7">SUM(F85:F95)</f>
        <v>30591.299999999996</v>
      </c>
      <c r="G84" s="33">
        <f t="shared" si="7"/>
        <v>56886.799999999988</v>
      </c>
      <c r="H84" s="33">
        <f t="shared" si="7"/>
        <v>30591.299999999996</v>
      </c>
      <c r="I84" s="33">
        <f t="shared" si="7"/>
        <v>0</v>
      </c>
      <c r="J84" s="33">
        <f t="shared" si="7"/>
        <v>0</v>
      </c>
      <c r="K84" s="33">
        <f t="shared" si="7"/>
        <v>0</v>
      </c>
      <c r="L84" s="33">
        <f t="shared" si="7"/>
        <v>0</v>
      </c>
      <c r="M84" s="33">
        <f t="shared" si="7"/>
        <v>0</v>
      </c>
      <c r="N84" s="33">
        <f t="shared" si="7"/>
        <v>0</v>
      </c>
      <c r="O84" s="72" t="s">
        <v>56</v>
      </c>
    </row>
    <row r="85" spans="1:15" s="9" customFormat="1" ht="12.75" hidden="1">
      <c r="A85" s="91"/>
      <c r="B85" s="88"/>
      <c r="C85" s="47"/>
      <c r="D85" s="4" t="s">
        <v>7</v>
      </c>
      <c r="E85" s="57">
        <f>G85+I85+K85+M85</f>
        <v>4539.2</v>
      </c>
      <c r="F85" s="57">
        <f>H85+J85+L85+N85</f>
        <v>4539.2</v>
      </c>
      <c r="G85" s="57">
        <f>4613.4-74.2</f>
        <v>4539.2</v>
      </c>
      <c r="H85" s="57">
        <f>4613.4-74.2</f>
        <v>4539.2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73"/>
    </row>
    <row r="86" spans="1:15" s="9" customFormat="1" ht="12.75" hidden="1">
      <c r="A86" s="91"/>
      <c r="B86" s="88"/>
      <c r="C86" s="47"/>
      <c r="D86" s="4" t="s">
        <v>8</v>
      </c>
      <c r="E86" s="57">
        <f t="shared" ref="E86" si="8">G86+I86+K86+M86</f>
        <v>5076.1000000000004</v>
      </c>
      <c r="F86" s="57">
        <f t="shared" ref="F86" si="9">H86+J86+L86+N86</f>
        <v>5076.1000000000004</v>
      </c>
      <c r="G86" s="57">
        <v>5076.1000000000004</v>
      </c>
      <c r="H86" s="57">
        <v>5076.1000000000004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73"/>
    </row>
    <row r="87" spans="1:15" s="9" customFormat="1" ht="12.75" hidden="1">
      <c r="A87" s="91"/>
      <c r="B87" s="88"/>
      <c r="C87" s="47"/>
      <c r="D87" s="4" t="s">
        <v>9</v>
      </c>
      <c r="E87" s="57">
        <v>5198.7</v>
      </c>
      <c r="F87" s="57">
        <v>5198.7</v>
      </c>
      <c r="G87" s="57">
        <v>5198.7</v>
      </c>
      <c r="H87" s="57">
        <v>5198.7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73"/>
    </row>
    <row r="88" spans="1:15" s="9" customFormat="1" ht="12.75" hidden="1">
      <c r="A88" s="91"/>
      <c r="B88" s="88"/>
      <c r="C88" s="47"/>
      <c r="D88" s="4" t="s">
        <v>10</v>
      </c>
      <c r="E88" s="57">
        <v>5259.1</v>
      </c>
      <c r="F88" s="57">
        <v>5259.1</v>
      </c>
      <c r="G88" s="57">
        <v>5259.1</v>
      </c>
      <c r="H88" s="57">
        <v>5259.1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73"/>
    </row>
    <row r="89" spans="1:15" s="9" customFormat="1" ht="12.75" hidden="1">
      <c r="A89" s="91"/>
      <c r="B89" s="88"/>
      <c r="C89" s="47"/>
      <c r="D89" s="4" t="s">
        <v>11</v>
      </c>
      <c r="E89" s="57">
        <v>5259.1</v>
      </c>
      <c r="F89" s="57">
        <v>5259.1</v>
      </c>
      <c r="G89" s="57">
        <v>5259.1</v>
      </c>
      <c r="H89" s="57">
        <v>5259.1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73"/>
    </row>
    <row r="90" spans="1:15" s="9" customFormat="1" ht="12.75" hidden="1">
      <c r="A90" s="91"/>
      <c r="B90" s="88"/>
      <c r="C90" s="47"/>
      <c r="D90" s="4" t="s">
        <v>69</v>
      </c>
      <c r="E90" s="57">
        <v>5259.1</v>
      </c>
      <c r="F90" s="57">
        <v>5259.1</v>
      </c>
      <c r="G90" s="57">
        <v>5259.1</v>
      </c>
      <c r="H90" s="57">
        <v>5259.1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73"/>
    </row>
    <row r="91" spans="1:15" s="9" customFormat="1" ht="12.75" hidden="1">
      <c r="A91" s="91"/>
      <c r="B91" s="88"/>
      <c r="C91" s="47"/>
      <c r="D91" s="4" t="s">
        <v>70</v>
      </c>
      <c r="E91" s="57">
        <v>5259.1</v>
      </c>
      <c r="F91" s="57">
        <v>0</v>
      </c>
      <c r="G91" s="57">
        <v>5259.1</v>
      </c>
      <c r="H91" s="57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73"/>
    </row>
    <row r="92" spans="1:15" s="9" customFormat="1" ht="12.75" hidden="1">
      <c r="A92" s="91"/>
      <c r="B92" s="88"/>
      <c r="C92" s="47"/>
      <c r="D92" s="4" t="s">
        <v>71</v>
      </c>
      <c r="E92" s="57">
        <v>5259.1</v>
      </c>
      <c r="F92" s="57">
        <v>0</v>
      </c>
      <c r="G92" s="57">
        <v>5259.1</v>
      </c>
      <c r="H92" s="57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73"/>
    </row>
    <row r="93" spans="1:15" s="9" customFormat="1" ht="12.75" hidden="1">
      <c r="A93" s="91"/>
      <c r="B93" s="88"/>
      <c r="C93" s="47"/>
      <c r="D93" s="4" t="s">
        <v>72</v>
      </c>
      <c r="E93" s="57">
        <v>5259.1</v>
      </c>
      <c r="F93" s="57">
        <v>0</v>
      </c>
      <c r="G93" s="57">
        <v>5259.1</v>
      </c>
      <c r="H93" s="57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73"/>
    </row>
    <row r="94" spans="1:15" s="9" customFormat="1" ht="12.75" hidden="1">
      <c r="A94" s="91"/>
      <c r="B94" s="88"/>
      <c r="C94" s="47"/>
      <c r="D94" s="4" t="s">
        <v>73</v>
      </c>
      <c r="E94" s="57">
        <v>5259.1</v>
      </c>
      <c r="F94" s="57">
        <v>0</v>
      </c>
      <c r="G94" s="57">
        <v>5259.1</v>
      </c>
      <c r="H94" s="57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73"/>
    </row>
    <row r="95" spans="1:15" s="9" customFormat="1" ht="12.75" hidden="1">
      <c r="A95" s="92"/>
      <c r="B95" s="89"/>
      <c r="C95" s="47"/>
      <c r="D95" s="4" t="s">
        <v>74</v>
      </c>
      <c r="E95" s="57">
        <v>5259.1</v>
      </c>
      <c r="F95" s="57">
        <v>0</v>
      </c>
      <c r="G95" s="57">
        <v>5259.1</v>
      </c>
      <c r="H95" s="57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74"/>
    </row>
    <row r="96" spans="1:15" s="9" customFormat="1" ht="12.75" hidden="1" customHeight="1">
      <c r="A96" s="90" t="s">
        <v>31</v>
      </c>
      <c r="B96" s="87" t="s">
        <v>43</v>
      </c>
      <c r="C96" s="39"/>
      <c r="D96" s="4" t="s">
        <v>20</v>
      </c>
      <c r="E96" s="33">
        <f>SUM(E97:E107)</f>
        <v>3467.9999999999995</v>
      </c>
      <c r="F96" s="33">
        <f t="shared" ref="F96:N96" si="10">SUM(F97:F107)</f>
        <v>1852.5</v>
      </c>
      <c r="G96" s="33">
        <f t="shared" si="10"/>
        <v>3467.9999999999995</v>
      </c>
      <c r="H96" s="33">
        <f t="shared" si="10"/>
        <v>1852.5</v>
      </c>
      <c r="I96" s="33">
        <f t="shared" si="10"/>
        <v>0</v>
      </c>
      <c r="J96" s="33">
        <f t="shared" si="10"/>
        <v>0</v>
      </c>
      <c r="K96" s="33">
        <f t="shared" si="10"/>
        <v>0</v>
      </c>
      <c r="L96" s="33">
        <f t="shared" si="10"/>
        <v>0</v>
      </c>
      <c r="M96" s="33">
        <f t="shared" si="10"/>
        <v>0</v>
      </c>
      <c r="N96" s="33">
        <f t="shared" si="10"/>
        <v>0</v>
      </c>
      <c r="O96" s="72" t="s">
        <v>30</v>
      </c>
    </row>
    <row r="97" spans="1:15" s="9" customFormat="1" ht="12.75" hidden="1">
      <c r="A97" s="91"/>
      <c r="B97" s="88"/>
      <c r="C97" s="47"/>
      <c r="D97" s="4" t="s">
        <v>7</v>
      </c>
      <c r="E97" s="57">
        <f>G97+I97+K97+M97</f>
        <v>328.9</v>
      </c>
      <c r="F97" s="57">
        <f>H97+J97+L97+N97</f>
        <v>328.9</v>
      </c>
      <c r="G97" s="57">
        <v>328.9</v>
      </c>
      <c r="H97" s="57">
        <v>328.9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73"/>
    </row>
    <row r="98" spans="1:15" s="9" customFormat="1" ht="12.75" hidden="1">
      <c r="A98" s="91"/>
      <c r="B98" s="88"/>
      <c r="C98" s="47"/>
      <c r="D98" s="4" t="s">
        <v>8</v>
      </c>
      <c r="E98" s="57">
        <f t="shared" ref="E98:E99" si="11">G98+I98+K98+M98</f>
        <v>291.2</v>
      </c>
      <c r="F98" s="57">
        <f t="shared" ref="F98:F107" si="12">H98+J98+L98+N98</f>
        <v>291.2</v>
      </c>
      <c r="G98" s="57">
        <v>291.2</v>
      </c>
      <c r="H98" s="57">
        <v>291.2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73"/>
    </row>
    <row r="99" spans="1:15" s="9" customFormat="1" ht="12.75" hidden="1">
      <c r="A99" s="91"/>
      <c r="B99" s="88"/>
      <c r="C99" s="47"/>
      <c r="D99" s="4" t="s">
        <v>9</v>
      </c>
      <c r="E99" s="57">
        <f t="shared" si="11"/>
        <v>263.10000000000002</v>
      </c>
      <c r="F99" s="57">
        <f t="shared" si="12"/>
        <v>263.10000000000002</v>
      </c>
      <c r="G99" s="57">
        <v>263.10000000000002</v>
      </c>
      <c r="H99" s="57">
        <v>263.10000000000002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73"/>
    </row>
    <row r="100" spans="1:15" s="9" customFormat="1" ht="12.75" hidden="1">
      <c r="A100" s="91"/>
      <c r="B100" s="88"/>
      <c r="C100" s="47"/>
      <c r="D100" s="4" t="s">
        <v>10</v>
      </c>
      <c r="E100" s="57">
        <f>G100+I100+K100+M100</f>
        <v>323.10000000000002</v>
      </c>
      <c r="F100" s="57">
        <f t="shared" si="12"/>
        <v>323.10000000000002</v>
      </c>
      <c r="G100" s="57">
        <v>323.10000000000002</v>
      </c>
      <c r="H100" s="57">
        <v>323.10000000000002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73"/>
    </row>
    <row r="101" spans="1:15" s="9" customFormat="1" ht="12.75" hidden="1">
      <c r="A101" s="91"/>
      <c r="B101" s="88"/>
      <c r="C101" s="47"/>
      <c r="D101" s="4" t="s">
        <v>11</v>
      </c>
      <c r="E101" s="57">
        <f t="shared" ref="E101:E107" si="13">G101+I101+K101+M101</f>
        <v>323.10000000000002</v>
      </c>
      <c r="F101" s="57">
        <f t="shared" si="12"/>
        <v>323.10000000000002</v>
      </c>
      <c r="G101" s="30">
        <v>323.10000000000002</v>
      </c>
      <c r="H101" s="30">
        <v>323.10000000000002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73"/>
    </row>
    <row r="102" spans="1:15" s="9" customFormat="1" ht="12.75" hidden="1">
      <c r="A102" s="91"/>
      <c r="B102" s="88"/>
      <c r="C102" s="47"/>
      <c r="D102" s="4" t="s">
        <v>69</v>
      </c>
      <c r="E102" s="57">
        <f t="shared" si="13"/>
        <v>323.10000000000002</v>
      </c>
      <c r="F102" s="57">
        <f t="shared" si="12"/>
        <v>323.10000000000002</v>
      </c>
      <c r="G102" s="30">
        <v>323.10000000000002</v>
      </c>
      <c r="H102" s="30">
        <v>323.10000000000002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73"/>
    </row>
    <row r="103" spans="1:15" s="9" customFormat="1" ht="12.75" hidden="1">
      <c r="A103" s="91"/>
      <c r="B103" s="88"/>
      <c r="C103" s="47"/>
      <c r="D103" s="4" t="s">
        <v>70</v>
      </c>
      <c r="E103" s="57">
        <f t="shared" si="13"/>
        <v>323.10000000000002</v>
      </c>
      <c r="F103" s="57">
        <f t="shared" si="12"/>
        <v>0</v>
      </c>
      <c r="G103" s="30">
        <v>323.10000000000002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73"/>
    </row>
    <row r="104" spans="1:15" s="9" customFormat="1" ht="12.75" hidden="1">
      <c r="A104" s="91"/>
      <c r="B104" s="88"/>
      <c r="C104" s="47"/>
      <c r="D104" s="4" t="s">
        <v>71</v>
      </c>
      <c r="E104" s="57">
        <f t="shared" si="13"/>
        <v>323.10000000000002</v>
      </c>
      <c r="F104" s="57">
        <f t="shared" si="12"/>
        <v>0</v>
      </c>
      <c r="G104" s="30">
        <v>323.10000000000002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73"/>
    </row>
    <row r="105" spans="1:15" s="9" customFormat="1" ht="12.75" hidden="1">
      <c r="A105" s="91"/>
      <c r="B105" s="88"/>
      <c r="C105" s="47"/>
      <c r="D105" s="4" t="s">
        <v>72</v>
      </c>
      <c r="E105" s="57">
        <f t="shared" si="13"/>
        <v>323.10000000000002</v>
      </c>
      <c r="F105" s="57">
        <f t="shared" si="12"/>
        <v>0</v>
      </c>
      <c r="G105" s="30">
        <v>323.10000000000002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73"/>
    </row>
    <row r="106" spans="1:15" s="9" customFormat="1" ht="12.75" hidden="1">
      <c r="A106" s="91"/>
      <c r="B106" s="88"/>
      <c r="C106" s="47"/>
      <c r="D106" s="4" t="s">
        <v>73</v>
      </c>
      <c r="E106" s="57">
        <f t="shared" si="13"/>
        <v>323.10000000000002</v>
      </c>
      <c r="F106" s="57">
        <f t="shared" si="12"/>
        <v>0</v>
      </c>
      <c r="G106" s="30">
        <v>323.10000000000002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73"/>
    </row>
    <row r="107" spans="1:15" s="9" customFormat="1" ht="12.75" hidden="1">
      <c r="A107" s="92"/>
      <c r="B107" s="89"/>
      <c r="C107" s="47"/>
      <c r="D107" s="4" t="s">
        <v>74</v>
      </c>
      <c r="E107" s="57">
        <f t="shared" si="13"/>
        <v>323.10000000000002</v>
      </c>
      <c r="F107" s="57">
        <f t="shared" si="12"/>
        <v>0</v>
      </c>
      <c r="G107" s="30">
        <v>323.10000000000002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74"/>
    </row>
    <row r="108" spans="1:15" s="9" customFormat="1" ht="12.75" hidden="1" customHeight="1">
      <c r="A108" s="90" t="s">
        <v>67</v>
      </c>
      <c r="B108" s="87" t="s">
        <v>68</v>
      </c>
      <c r="C108" s="39"/>
      <c r="D108" s="4" t="s">
        <v>20</v>
      </c>
      <c r="E108" s="58">
        <v>1791.1</v>
      </c>
      <c r="F108" s="58">
        <v>1791.1</v>
      </c>
      <c r="G108" s="29">
        <v>1791.1</v>
      </c>
      <c r="H108" s="29">
        <v>1791.1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72" t="s">
        <v>30</v>
      </c>
    </row>
    <row r="109" spans="1:15" s="9" customFormat="1" ht="12.75" hidden="1">
      <c r="A109" s="91"/>
      <c r="B109" s="88"/>
      <c r="C109" s="47"/>
      <c r="D109" s="4" t="s">
        <v>7</v>
      </c>
      <c r="E109" s="57">
        <v>0</v>
      </c>
      <c r="F109" s="57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73"/>
    </row>
    <row r="110" spans="1:15" s="9" customFormat="1" ht="12.75" hidden="1">
      <c r="A110" s="91"/>
      <c r="B110" s="88"/>
      <c r="C110" s="47"/>
      <c r="D110" s="4" t="s">
        <v>8</v>
      </c>
      <c r="E110" s="57">
        <v>0</v>
      </c>
      <c r="F110" s="57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73"/>
    </row>
    <row r="111" spans="1:15" s="9" customFormat="1" ht="12.75" hidden="1">
      <c r="A111" s="91"/>
      <c r="B111" s="88"/>
      <c r="C111" s="47"/>
      <c r="D111" s="4" t="s">
        <v>9</v>
      </c>
      <c r="E111" s="57">
        <v>1791.1</v>
      </c>
      <c r="F111" s="57">
        <v>1791.1</v>
      </c>
      <c r="G111" s="30">
        <v>1791.1</v>
      </c>
      <c r="H111" s="30">
        <v>1791.1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73"/>
    </row>
    <row r="112" spans="1:15" s="9" customFormat="1" ht="12.75" hidden="1">
      <c r="A112" s="91"/>
      <c r="B112" s="88"/>
      <c r="C112" s="47"/>
      <c r="D112" s="4" t="s">
        <v>10</v>
      </c>
      <c r="E112" s="57">
        <v>0</v>
      </c>
      <c r="F112" s="57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73"/>
    </row>
    <row r="113" spans="1:71" s="9" customFormat="1" ht="12.75" hidden="1">
      <c r="A113" s="91"/>
      <c r="B113" s="88"/>
      <c r="C113" s="47"/>
      <c r="D113" s="4" t="s">
        <v>11</v>
      </c>
      <c r="E113" s="57">
        <v>0</v>
      </c>
      <c r="F113" s="57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73"/>
    </row>
    <row r="114" spans="1:71" s="9" customFormat="1" ht="12.75" hidden="1">
      <c r="A114" s="91"/>
      <c r="B114" s="88"/>
      <c r="C114" s="47"/>
      <c r="D114" s="4" t="s">
        <v>69</v>
      </c>
      <c r="E114" s="57">
        <v>0</v>
      </c>
      <c r="F114" s="57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73"/>
    </row>
    <row r="115" spans="1:71" s="9" customFormat="1" ht="12.75" hidden="1">
      <c r="A115" s="91"/>
      <c r="B115" s="88"/>
      <c r="C115" s="47"/>
      <c r="D115" s="4" t="s">
        <v>70</v>
      </c>
      <c r="E115" s="57">
        <v>0</v>
      </c>
      <c r="F115" s="57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73"/>
    </row>
    <row r="116" spans="1:71" s="9" customFormat="1" ht="12.75" hidden="1">
      <c r="A116" s="91"/>
      <c r="B116" s="88"/>
      <c r="C116" s="47"/>
      <c r="D116" s="4" t="s">
        <v>71</v>
      </c>
      <c r="E116" s="57">
        <v>0</v>
      </c>
      <c r="F116" s="57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73"/>
    </row>
    <row r="117" spans="1:71" s="9" customFormat="1" ht="12.75" hidden="1">
      <c r="A117" s="91"/>
      <c r="B117" s="88"/>
      <c r="C117" s="47"/>
      <c r="D117" s="4" t="s">
        <v>72</v>
      </c>
      <c r="E117" s="57">
        <v>0</v>
      </c>
      <c r="F117" s="57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73"/>
    </row>
    <row r="118" spans="1:71" s="9" customFormat="1" ht="12.75" hidden="1">
      <c r="A118" s="91"/>
      <c r="B118" s="88"/>
      <c r="C118" s="47"/>
      <c r="D118" s="4" t="s">
        <v>73</v>
      </c>
      <c r="E118" s="57">
        <v>0</v>
      </c>
      <c r="F118" s="57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73"/>
    </row>
    <row r="119" spans="1:71" s="9" customFormat="1" ht="12.75" hidden="1">
      <c r="A119" s="92"/>
      <c r="B119" s="89"/>
      <c r="C119" s="47"/>
      <c r="D119" s="4" t="s">
        <v>74</v>
      </c>
      <c r="E119" s="57">
        <v>0</v>
      </c>
      <c r="F119" s="57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74"/>
    </row>
    <row r="120" spans="1:71" s="21" customFormat="1">
      <c r="A120" s="90"/>
      <c r="B120" s="85" t="s">
        <v>32</v>
      </c>
      <c r="C120" s="59"/>
      <c r="D120" s="60" t="s">
        <v>20</v>
      </c>
      <c r="E120" s="29">
        <f>SUM(E121:E131)</f>
        <v>506601.7</v>
      </c>
      <c r="F120" s="29">
        <f t="shared" ref="F120:N120" si="14">SUM(F121:F131)</f>
        <v>348591.7</v>
      </c>
      <c r="G120" s="29">
        <f t="shared" si="14"/>
        <v>506601.7</v>
      </c>
      <c r="H120" s="29">
        <f t="shared" si="14"/>
        <v>348591.7</v>
      </c>
      <c r="I120" s="29">
        <f t="shared" si="14"/>
        <v>0</v>
      </c>
      <c r="J120" s="29">
        <f t="shared" si="14"/>
        <v>0</v>
      </c>
      <c r="K120" s="29">
        <f t="shared" si="14"/>
        <v>0</v>
      </c>
      <c r="L120" s="29">
        <f t="shared" si="14"/>
        <v>0</v>
      </c>
      <c r="M120" s="29">
        <f t="shared" si="14"/>
        <v>0</v>
      </c>
      <c r="N120" s="29">
        <f t="shared" si="14"/>
        <v>0</v>
      </c>
      <c r="O120" s="72" t="s">
        <v>85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</row>
    <row r="121" spans="1:71" s="21" customFormat="1">
      <c r="A121" s="91"/>
      <c r="B121" s="86"/>
      <c r="C121" s="61"/>
      <c r="D121" s="46" t="s">
        <v>7</v>
      </c>
      <c r="E121" s="30">
        <f>G121+I121+K121+M121</f>
        <v>34386.400000000001</v>
      </c>
      <c r="F121" s="30">
        <f>H121+J121+L121+N121</f>
        <v>34386.400000000001</v>
      </c>
      <c r="G121" s="62">
        <v>34386.400000000001</v>
      </c>
      <c r="H121" s="62">
        <v>34386.400000000001</v>
      </c>
      <c r="I121" s="62">
        <f t="shared" ref="G121:N122" si="15">I61+I73+I85+I97</f>
        <v>0</v>
      </c>
      <c r="J121" s="62">
        <f t="shared" si="15"/>
        <v>0</v>
      </c>
      <c r="K121" s="62">
        <f t="shared" si="15"/>
        <v>0</v>
      </c>
      <c r="L121" s="62">
        <f t="shared" si="15"/>
        <v>0</v>
      </c>
      <c r="M121" s="62">
        <f t="shared" si="15"/>
        <v>0</v>
      </c>
      <c r="N121" s="62">
        <f t="shared" si="15"/>
        <v>0</v>
      </c>
      <c r="O121" s="73"/>
      <c r="P121" s="20"/>
      <c r="Q121" s="20"/>
      <c r="R121" s="26"/>
      <c r="S121" s="26"/>
      <c r="T121" s="26"/>
      <c r="U121" s="26"/>
      <c r="V121" s="26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</row>
    <row r="122" spans="1:71" s="21" customFormat="1">
      <c r="A122" s="91"/>
      <c r="B122" s="86"/>
      <c r="C122" s="61"/>
      <c r="D122" s="46" t="s">
        <v>8</v>
      </c>
      <c r="E122" s="30">
        <f t="shared" ref="E122:E131" si="16">G122+I122+K122+M122</f>
        <v>35850.5</v>
      </c>
      <c r="F122" s="30">
        <f t="shared" ref="F122" si="17">H122+J122+L122+N122</f>
        <v>35850.5</v>
      </c>
      <c r="G122" s="62">
        <f t="shared" si="15"/>
        <v>35850.5</v>
      </c>
      <c r="H122" s="62">
        <f t="shared" si="15"/>
        <v>35850.5</v>
      </c>
      <c r="I122" s="62">
        <f t="shared" si="15"/>
        <v>0</v>
      </c>
      <c r="J122" s="62">
        <f t="shared" si="15"/>
        <v>0</v>
      </c>
      <c r="K122" s="62">
        <f t="shared" si="15"/>
        <v>0</v>
      </c>
      <c r="L122" s="62">
        <f t="shared" si="15"/>
        <v>0</v>
      </c>
      <c r="M122" s="62">
        <f t="shared" si="15"/>
        <v>0</v>
      </c>
      <c r="N122" s="62">
        <f t="shared" si="15"/>
        <v>0</v>
      </c>
      <c r="O122" s="73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</row>
    <row r="123" spans="1:71" s="21" customFormat="1">
      <c r="A123" s="91"/>
      <c r="B123" s="86"/>
      <c r="C123" s="61"/>
      <c r="D123" s="46" t="s">
        <v>9</v>
      </c>
      <c r="E123" s="30">
        <f t="shared" si="16"/>
        <v>35928.999999999993</v>
      </c>
      <c r="F123" s="30">
        <f>H123+J123+L123+N123</f>
        <v>35928.999999999993</v>
      </c>
      <c r="G123" s="62">
        <f>G63+G75+G87+G99+G111</f>
        <v>35928.999999999993</v>
      </c>
      <c r="H123" s="62">
        <f>H63+H75+H87+H99+H111</f>
        <v>35928.999999999993</v>
      </c>
      <c r="I123" s="62">
        <f t="shared" ref="I123:N124" si="18">I63+I75+I87+I99</f>
        <v>0</v>
      </c>
      <c r="J123" s="62">
        <f t="shared" si="18"/>
        <v>0</v>
      </c>
      <c r="K123" s="62">
        <f t="shared" si="18"/>
        <v>0</v>
      </c>
      <c r="L123" s="62">
        <f t="shared" si="18"/>
        <v>0</v>
      </c>
      <c r="M123" s="62">
        <f t="shared" si="18"/>
        <v>0</v>
      </c>
      <c r="N123" s="62">
        <f t="shared" si="18"/>
        <v>0</v>
      </c>
      <c r="O123" s="73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</row>
    <row r="124" spans="1:71" s="21" customFormat="1">
      <c r="A124" s="91"/>
      <c r="B124" s="86"/>
      <c r="C124" s="61"/>
      <c r="D124" s="46" t="s">
        <v>10</v>
      </c>
      <c r="E124" s="30">
        <f>G124+I124+K124+M124</f>
        <v>38489.800000000003</v>
      </c>
      <c r="F124" s="30">
        <f>H124+J124+L124+N124</f>
        <v>38489.800000000003</v>
      </c>
      <c r="G124" s="62">
        <v>38489.800000000003</v>
      </c>
      <c r="H124" s="62">
        <v>38489.800000000003</v>
      </c>
      <c r="I124" s="62">
        <f t="shared" si="18"/>
        <v>0</v>
      </c>
      <c r="J124" s="62">
        <f t="shared" si="18"/>
        <v>0</v>
      </c>
      <c r="K124" s="62">
        <f t="shared" si="18"/>
        <v>0</v>
      </c>
      <c r="L124" s="62">
        <f t="shared" si="18"/>
        <v>0</v>
      </c>
      <c r="M124" s="62">
        <f t="shared" si="18"/>
        <v>0</v>
      </c>
      <c r="N124" s="62">
        <f t="shared" si="18"/>
        <v>0</v>
      </c>
      <c r="O124" s="73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</row>
    <row r="125" spans="1:71" s="21" customFormat="1">
      <c r="A125" s="91"/>
      <c r="B125" s="86"/>
      <c r="C125" s="61"/>
      <c r="D125" s="46" t="s">
        <v>11</v>
      </c>
      <c r="E125" s="30">
        <f t="shared" si="16"/>
        <v>55389.2</v>
      </c>
      <c r="F125" s="30">
        <f t="shared" ref="F125:F131" si="19">H125+J125+L125+N125</f>
        <v>55389.2</v>
      </c>
      <c r="G125" s="62">
        <v>55389.2</v>
      </c>
      <c r="H125" s="62">
        <v>55389.2</v>
      </c>
      <c r="I125" s="62">
        <f t="shared" ref="I125:N125" si="20">I65+I77+I89+I101</f>
        <v>0</v>
      </c>
      <c r="J125" s="62">
        <f t="shared" si="20"/>
        <v>0</v>
      </c>
      <c r="K125" s="62">
        <f t="shared" si="20"/>
        <v>0</v>
      </c>
      <c r="L125" s="62">
        <f t="shared" si="20"/>
        <v>0</v>
      </c>
      <c r="M125" s="62">
        <f t="shared" si="20"/>
        <v>0</v>
      </c>
      <c r="N125" s="62">
        <f t="shared" si="20"/>
        <v>0</v>
      </c>
      <c r="O125" s="73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</row>
    <row r="126" spans="1:71" s="21" customFormat="1">
      <c r="A126" s="91"/>
      <c r="B126" s="86"/>
      <c r="C126" s="61"/>
      <c r="D126" s="46" t="s">
        <v>69</v>
      </c>
      <c r="E126" s="30">
        <f t="shared" si="16"/>
        <v>56276.7</v>
      </c>
      <c r="F126" s="30">
        <f t="shared" si="19"/>
        <v>49515.6</v>
      </c>
      <c r="G126" s="70">
        <v>56276.7</v>
      </c>
      <c r="H126" s="62">
        <v>49515.6</v>
      </c>
      <c r="I126" s="62">
        <f t="shared" ref="I126:N126" si="21">I66+I78+I90+I102</f>
        <v>0</v>
      </c>
      <c r="J126" s="62">
        <f t="shared" si="21"/>
        <v>0</v>
      </c>
      <c r="K126" s="62">
        <f t="shared" si="21"/>
        <v>0</v>
      </c>
      <c r="L126" s="62">
        <f t="shared" si="21"/>
        <v>0</v>
      </c>
      <c r="M126" s="62">
        <f t="shared" si="21"/>
        <v>0</v>
      </c>
      <c r="N126" s="62">
        <f t="shared" si="21"/>
        <v>0</v>
      </c>
      <c r="O126" s="73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</row>
    <row r="127" spans="1:71" s="21" customFormat="1">
      <c r="A127" s="91"/>
      <c r="B127" s="86"/>
      <c r="C127" s="61"/>
      <c r="D127" s="46" t="s">
        <v>70</v>
      </c>
      <c r="E127" s="30">
        <f t="shared" si="16"/>
        <v>50387.4</v>
      </c>
      <c r="F127" s="30">
        <f t="shared" si="19"/>
        <v>49515.6</v>
      </c>
      <c r="G127" s="70">
        <v>50387.4</v>
      </c>
      <c r="H127" s="62">
        <v>49515.6</v>
      </c>
      <c r="I127" s="62">
        <f t="shared" ref="I127:N127" si="22">I67+I79+I91+I103</f>
        <v>0</v>
      </c>
      <c r="J127" s="62">
        <f t="shared" si="22"/>
        <v>0</v>
      </c>
      <c r="K127" s="62">
        <f t="shared" si="22"/>
        <v>0</v>
      </c>
      <c r="L127" s="62">
        <f t="shared" si="22"/>
        <v>0</v>
      </c>
      <c r="M127" s="62">
        <f t="shared" si="22"/>
        <v>0</v>
      </c>
      <c r="N127" s="62">
        <f t="shared" si="22"/>
        <v>0</v>
      </c>
      <c r="O127" s="73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</row>
    <row r="128" spans="1:71" s="21" customFormat="1">
      <c r="A128" s="91"/>
      <c r="B128" s="86"/>
      <c r="C128" s="61"/>
      <c r="D128" s="46" t="s">
        <v>71</v>
      </c>
      <c r="E128" s="30">
        <f t="shared" si="16"/>
        <v>50387.4</v>
      </c>
      <c r="F128" s="30">
        <f t="shared" si="19"/>
        <v>49515.6</v>
      </c>
      <c r="G128" s="70">
        <v>50387.4</v>
      </c>
      <c r="H128" s="62">
        <v>49515.6</v>
      </c>
      <c r="I128" s="62">
        <f t="shared" ref="I128:N128" si="23">I68+I80+I92+I104</f>
        <v>0</v>
      </c>
      <c r="J128" s="62">
        <f t="shared" si="23"/>
        <v>0</v>
      </c>
      <c r="K128" s="62">
        <f t="shared" si="23"/>
        <v>0</v>
      </c>
      <c r="L128" s="62">
        <f t="shared" si="23"/>
        <v>0</v>
      </c>
      <c r="M128" s="62">
        <f t="shared" si="23"/>
        <v>0</v>
      </c>
      <c r="N128" s="62">
        <f t="shared" si="23"/>
        <v>0</v>
      </c>
      <c r="O128" s="73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</row>
    <row r="129" spans="1:72" s="21" customFormat="1">
      <c r="A129" s="91"/>
      <c r="B129" s="86"/>
      <c r="C129" s="61"/>
      <c r="D129" s="46" t="s">
        <v>72</v>
      </c>
      <c r="E129" s="30">
        <f t="shared" si="16"/>
        <v>49835.1</v>
      </c>
      <c r="F129" s="30">
        <f t="shared" si="19"/>
        <v>0</v>
      </c>
      <c r="G129" s="62">
        <v>49835.1</v>
      </c>
      <c r="H129" s="62">
        <v>0</v>
      </c>
      <c r="I129" s="62">
        <f t="shared" ref="I129:N129" si="24">I69+I81+I93+I105</f>
        <v>0</v>
      </c>
      <c r="J129" s="62">
        <f t="shared" si="24"/>
        <v>0</v>
      </c>
      <c r="K129" s="62">
        <f t="shared" si="24"/>
        <v>0</v>
      </c>
      <c r="L129" s="62">
        <f t="shared" si="24"/>
        <v>0</v>
      </c>
      <c r="M129" s="62">
        <f t="shared" si="24"/>
        <v>0</v>
      </c>
      <c r="N129" s="62">
        <f t="shared" si="24"/>
        <v>0</v>
      </c>
      <c r="O129" s="73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</row>
    <row r="130" spans="1:72" s="21" customFormat="1">
      <c r="A130" s="91"/>
      <c r="B130" s="86"/>
      <c r="C130" s="61"/>
      <c r="D130" s="46" t="s">
        <v>73</v>
      </c>
      <c r="E130" s="30">
        <f t="shared" si="16"/>
        <v>49835.1</v>
      </c>
      <c r="F130" s="30">
        <f t="shared" si="19"/>
        <v>0</v>
      </c>
      <c r="G130" s="62">
        <v>49835.1</v>
      </c>
      <c r="H130" s="62">
        <f t="shared" ref="H130:N130" si="25">H70+H82+H94+H106</f>
        <v>0</v>
      </c>
      <c r="I130" s="62">
        <f t="shared" si="25"/>
        <v>0</v>
      </c>
      <c r="J130" s="62">
        <f t="shared" si="25"/>
        <v>0</v>
      </c>
      <c r="K130" s="62">
        <f t="shared" si="25"/>
        <v>0</v>
      </c>
      <c r="L130" s="62">
        <f t="shared" si="25"/>
        <v>0</v>
      </c>
      <c r="M130" s="62">
        <f t="shared" si="25"/>
        <v>0</v>
      </c>
      <c r="N130" s="62">
        <f t="shared" si="25"/>
        <v>0</v>
      </c>
      <c r="O130" s="73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</row>
    <row r="131" spans="1:72" s="21" customFormat="1">
      <c r="A131" s="92"/>
      <c r="B131" s="93"/>
      <c r="C131" s="63"/>
      <c r="D131" s="46" t="s">
        <v>74</v>
      </c>
      <c r="E131" s="30">
        <f t="shared" si="16"/>
        <v>49835.1</v>
      </c>
      <c r="F131" s="30">
        <f t="shared" si="19"/>
        <v>0</v>
      </c>
      <c r="G131" s="62">
        <v>49835.1</v>
      </c>
      <c r="H131" s="62">
        <f t="shared" ref="H131:N131" si="26">H71+H83+H95+H107</f>
        <v>0</v>
      </c>
      <c r="I131" s="62">
        <f t="shared" si="26"/>
        <v>0</v>
      </c>
      <c r="J131" s="62">
        <f t="shared" si="26"/>
        <v>0</v>
      </c>
      <c r="K131" s="62">
        <f t="shared" si="26"/>
        <v>0</v>
      </c>
      <c r="L131" s="62">
        <f t="shared" si="26"/>
        <v>0</v>
      </c>
      <c r="M131" s="62">
        <f t="shared" si="26"/>
        <v>0</v>
      </c>
      <c r="N131" s="62">
        <f t="shared" si="26"/>
        <v>0</v>
      </c>
      <c r="O131" s="74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1:72" ht="20.25" customHeight="1">
      <c r="A132" s="51" t="s">
        <v>21</v>
      </c>
      <c r="B132" s="112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</row>
    <row r="133" spans="1:72" s="8" customFormat="1" ht="12.75">
      <c r="B133" s="96" t="s">
        <v>77</v>
      </c>
      <c r="C133" s="115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90" t="s">
        <v>17</v>
      </c>
      <c r="B134" s="87" t="s">
        <v>44</v>
      </c>
      <c r="C134" s="39"/>
      <c r="D134" s="42" t="s">
        <v>20</v>
      </c>
      <c r="E134" s="29">
        <f>SUM(E135:E145)</f>
        <v>2644453.9500000007</v>
      </c>
      <c r="F134" s="29">
        <f t="shared" ref="F134:N134" si="27">SUM(F135:F145)</f>
        <v>608107.69999999995</v>
      </c>
      <c r="G134" s="29">
        <f t="shared" si="27"/>
        <v>2317878.5500000003</v>
      </c>
      <c r="H134" s="29">
        <f t="shared" si="27"/>
        <v>608107.69999999995</v>
      </c>
      <c r="I134" s="29">
        <f t="shared" si="27"/>
        <v>175200</v>
      </c>
      <c r="J134" s="29">
        <f t="shared" si="27"/>
        <v>0</v>
      </c>
      <c r="K134" s="29">
        <f t="shared" si="27"/>
        <v>92975.4</v>
      </c>
      <c r="L134" s="29">
        <f t="shared" si="27"/>
        <v>0</v>
      </c>
      <c r="M134" s="29">
        <f t="shared" si="27"/>
        <v>58400</v>
      </c>
      <c r="N134" s="29">
        <f t="shared" si="27"/>
        <v>0</v>
      </c>
      <c r="O134" s="72" t="s">
        <v>54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91"/>
      <c r="B135" s="88"/>
      <c r="C135" s="47"/>
      <c r="D135" s="43" t="s">
        <v>7</v>
      </c>
      <c r="E135" s="30">
        <v>73011.200000000012</v>
      </c>
      <c r="F135" s="30">
        <v>73011.200000000012</v>
      </c>
      <c r="G135" s="30">
        <v>73011.200000000012</v>
      </c>
      <c r="H135" s="30">
        <v>73011.200000000012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73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91"/>
      <c r="B136" s="88"/>
      <c r="C136" s="47" t="s">
        <v>63</v>
      </c>
      <c r="D136" s="43" t="s">
        <v>8</v>
      </c>
      <c r="E136" s="30">
        <v>162701.40000000002</v>
      </c>
      <c r="F136" s="30">
        <v>162701.40000000002</v>
      </c>
      <c r="G136" s="30">
        <v>162701.40000000002</v>
      </c>
      <c r="H136" s="30">
        <v>162701.40000000002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73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91"/>
      <c r="B137" s="88"/>
      <c r="C137" s="47"/>
      <c r="D137" s="43" t="s">
        <v>9</v>
      </c>
      <c r="E137" s="30">
        <v>170455.3</v>
      </c>
      <c r="F137" s="30">
        <v>170455.3</v>
      </c>
      <c r="G137" s="30">
        <v>170455.3</v>
      </c>
      <c r="H137" s="30">
        <v>170455.3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73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91"/>
      <c r="B138" s="88"/>
      <c r="C138" s="47"/>
      <c r="D138" s="43" t="s">
        <v>10</v>
      </c>
      <c r="E138" s="30">
        <v>112675.3</v>
      </c>
      <c r="F138" s="30">
        <v>112675.29999999999</v>
      </c>
      <c r="G138" s="30">
        <v>112675.3</v>
      </c>
      <c r="H138" s="30">
        <v>112675.29999999999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73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91"/>
      <c r="B139" s="88"/>
      <c r="C139" s="47"/>
      <c r="D139" s="43" t="s">
        <v>11</v>
      </c>
      <c r="E139" s="30">
        <v>218964.9</v>
      </c>
      <c r="F139" s="30">
        <v>64264.5</v>
      </c>
      <c r="G139" s="30">
        <v>218964.9</v>
      </c>
      <c r="H139" s="30">
        <v>64264.5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73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91"/>
      <c r="B140" s="88"/>
      <c r="C140" s="47"/>
      <c r="D140" s="43" t="s">
        <v>69</v>
      </c>
      <c r="E140" s="30">
        <v>159099</v>
      </c>
      <c r="F140" s="30">
        <v>25000</v>
      </c>
      <c r="G140" s="30">
        <v>139878.70000000001</v>
      </c>
      <c r="H140" s="30">
        <v>25000</v>
      </c>
      <c r="I140" s="30">
        <v>0</v>
      </c>
      <c r="J140" s="30">
        <v>0</v>
      </c>
      <c r="K140" s="30">
        <v>19220.3</v>
      </c>
      <c r="L140" s="30">
        <v>0</v>
      </c>
      <c r="M140" s="30">
        <v>0</v>
      </c>
      <c r="N140" s="30">
        <v>0</v>
      </c>
      <c r="O140" s="73"/>
      <c r="P140" s="1"/>
    </row>
    <row r="141" spans="1:72" s="9" customFormat="1" ht="12.75" hidden="1">
      <c r="A141" s="91"/>
      <c r="B141" s="88"/>
      <c r="C141" s="47"/>
      <c r="D141" s="43" t="s">
        <v>70</v>
      </c>
      <c r="E141" s="30">
        <v>168819.1</v>
      </c>
      <c r="F141" s="30">
        <v>0</v>
      </c>
      <c r="G141" s="30">
        <v>154498.5</v>
      </c>
      <c r="H141" s="30">
        <v>0</v>
      </c>
      <c r="I141" s="30">
        <v>0</v>
      </c>
      <c r="J141" s="30">
        <v>0</v>
      </c>
      <c r="K141" s="30">
        <v>14320.6</v>
      </c>
      <c r="L141" s="30">
        <v>0</v>
      </c>
      <c r="M141" s="30">
        <v>0</v>
      </c>
      <c r="N141" s="30">
        <v>0</v>
      </c>
      <c r="O141" s="73"/>
      <c r="P141" s="1"/>
    </row>
    <row r="142" spans="1:72" s="9" customFormat="1" ht="12.75" hidden="1">
      <c r="A142" s="91"/>
      <c r="B142" s="88"/>
      <c r="C142" s="47"/>
      <c r="D142" s="43" t="s">
        <v>71</v>
      </c>
      <c r="E142" s="30">
        <v>1054615.9500000002</v>
      </c>
      <c r="F142" s="30">
        <v>0</v>
      </c>
      <c r="G142" s="30">
        <v>908645.15</v>
      </c>
      <c r="H142" s="30">
        <v>0</v>
      </c>
      <c r="I142" s="30">
        <v>87600</v>
      </c>
      <c r="J142" s="30">
        <v>0</v>
      </c>
      <c r="K142" s="30">
        <v>29170.799999999999</v>
      </c>
      <c r="L142" s="30">
        <v>0</v>
      </c>
      <c r="M142" s="30">
        <v>29200</v>
      </c>
      <c r="N142" s="30">
        <v>0</v>
      </c>
      <c r="O142" s="73"/>
      <c r="P142" s="1"/>
    </row>
    <row r="143" spans="1:72" s="9" customFormat="1" ht="12.75" hidden="1">
      <c r="A143" s="91"/>
      <c r="B143" s="88"/>
      <c r="C143" s="47"/>
      <c r="D143" s="43" t="s">
        <v>72</v>
      </c>
      <c r="E143" s="30">
        <v>280765.60000000003</v>
      </c>
      <c r="F143" s="30">
        <v>0</v>
      </c>
      <c r="G143" s="30">
        <v>133701.90000000002</v>
      </c>
      <c r="H143" s="30">
        <v>0</v>
      </c>
      <c r="I143" s="30">
        <v>87600</v>
      </c>
      <c r="J143" s="30">
        <v>0</v>
      </c>
      <c r="K143" s="30">
        <v>30263.7</v>
      </c>
      <c r="L143" s="30">
        <v>0</v>
      </c>
      <c r="M143" s="30">
        <v>29200</v>
      </c>
      <c r="N143" s="30">
        <v>0</v>
      </c>
      <c r="O143" s="73"/>
      <c r="P143" s="1"/>
    </row>
    <row r="144" spans="1:72" s="9" customFormat="1" ht="12.75" hidden="1">
      <c r="A144" s="91"/>
      <c r="B144" s="88"/>
      <c r="C144" s="47"/>
      <c r="D144" s="43" t="s">
        <v>73</v>
      </c>
      <c r="E144" s="30">
        <v>199281.6</v>
      </c>
      <c r="F144" s="30">
        <v>0</v>
      </c>
      <c r="G144" s="30">
        <v>199281.6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73"/>
      <c r="P144" s="1"/>
    </row>
    <row r="145" spans="1:16" s="9" customFormat="1" ht="12.75" hidden="1">
      <c r="A145" s="92"/>
      <c r="B145" s="89"/>
      <c r="C145" s="47"/>
      <c r="D145" s="43" t="s">
        <v>74</v>
      </c>
      <c r="E145" s="30">
        <v>44064.6</v>
      </c>
      <c r="F145" s="30">
        <v>0</v>
      </c>
      <c r="G145" s="30">
        <v>44064.6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74"/>
      <c r="P145" s="1"/>
    </row>
    <row r="146" spans="1:16" s="9" customFormat="1" ht="20.25" hidden="1" customHeight="1">
      <c r="A146" s="90" t="s">
        <v>28</v>
      </c>
      <c r="B146" s="87" t="s">
        <v>45</v>
      </c>
      <c r="C146" s="39"/>
      <c r="D146" s="44" t="s">
        <v>20</v>
      </c>
      <c r="E146" s="29">
        <f>SUM(E147:E157)</f>
        <v>662622.53</v>
      </c>
      <c r="F146" s="29">
        <f t="shared" ref="F146:N146" si="28">SUM(F147:F157)</f>
        <v>226490.6</v>
      </c>
      <c r="G146" s="29">
        <f t="shared" si="28"/>
        <v>662430.13</v>
      </c>
      <c r="H146" s="29">
        <f t="shared" si="28"/>
        <v>226490.6</v>
      </c>
      <c r="I146" s="29">
        <f t="shared" si="28"/>
        <v>0</v>
      </c>
      <c r="J146" s="29">
        <f t="shared" si="28"/>
        <v>0</v>
      </c>
      <c r="K146" s="29">
        <f t="shared" si="28"/>
        <v>192.4</v>
      </c>
      <c r="L146" s="29">
        <f t="shared" si="28"/>
        <v>0</v>
      </c>
      <c r="M146" s="29">
        <f t="shared" si="28"/>
        <v>0</v>
      </c>
      <c r="N146" s="29">
        <f t="shared" si="28"/>
        <v>0</v>
      </c>
      <c r="O146" s="72" t="s">
        <v>55</v>
      </c>
      <c r="P146" s="1"/>
    </row>
    <row r="147" spans="1:16" s="9" customFormat="1" ht="18.75" hidden="1" customHeight="1">
      <c r="A147" s="91"/>
      <c r="B147" s="88"/>
      <c r="C147" s="47"/>
      <c r="D147" s="38" t="s">
        <v>7</v>
      </c>
      <c r="E147" s="30">
        <v>13984.1</v>
      </c>
      <c r="F147" s="30">
        <v>13984.1</v>
      </c>
      <c r="G147" s="31">
        <v>13984.1</v>
      </c>
      <c r="H147" s="31">
        <v>13984.1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73"/>
      <c r="P147" s="1"/>
    </row>
    <row r="148" spans="1:16" s="9" customFormat="1" ht="25.5" hidden="1">
      <c r="A148" s="91"/>
      <c r="B148" s="88"/>
      <c r="C148" s="47" t="s">
        <v>64</v>
      </c>
      <c r="D148" s="38" t="s">
        <v>8</v>
      </c>
      <c r="E148" s="30">
        <v>74641.3</v>
      </c>
      <c r="F148" s="30">
        <v>74641.3</v>
      </c>
      <c r="G148" s="31">
        <v>74641.3</v>
      </c>
      <c r="H148" s="31">
        <v>74641.3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73"/>
      <c r="P148" s="1"/>
    </row>
    <row r="149" spans="1:16" s="9" customFormat="1" ht="21" hidden="1" customHeight="1">
      <c r="A149" s="91"/>
      <c r="B149" s="88"/>
      <c r="C149" s="47"/>
      <c r="D149" s="38" t="s">
        <v>9</v>
      </c>
      <c r="E149" s="30">
        <v>37865.199999999997</v>
      </c>
      <c r="F149" s="30">
        <v>37865.199999999997</v>
      </c>
      <c r="G149" s="31">
        <v>37865.199999999997</v>
      </c>
      <c r="H149" s="31">
        <v>37865.199999999997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73"/>
      <c r="P149" s="1"/>
    </row>
    <row r="150" spans="1:16" s="9" customFormat="1" ht="18" hidden="1" customHeight="1">
      <c r="A150" s="91"/>
      <c r="B150" s="88"/>
      <c r="C150" s="47"/>
      <c r="D150" s="38" t="s">
        <v>10</v>
      </c>
      <c r="E150" s="30">
        <v>100000</v>
      </c>
      <c r="F150" s="30">
        <v>100000</v>
      </c>
      <c r="G150" s="31">
        <v>100000</v>
      </c>
      <c r="H150" s="31">
        <v>100000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73"/>
      <c r="P150" s="1"/>
    </row>
    <row r="151" spans="1:16" s="9" customFormat="1" ht="17.25" hidden="1" customHeight="1">
      <c r="A151" s="91"/>
      <c r="B151" s="88"/>
      <c r="C151" s="47"/>
      <c r="D151" s="38" t="s">
        <v>11</v>
      </c>
      <c r="E151" s="30">
        <v>41800.100000000006</v>
      </c>
      <c r="F151" s="30">
        <v>0</v>
      </c>
      <c r="G151" s="31">
        <v>41800.100000000006</v>
      </c>
      <c r="H151" s="31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73"/>
      <c r="P151" s="1"/>
    </row>
    <row r="152" spans="1:16" s="9" customFormat="1" ht="17.25" hidden="1" customHeight="1">
      <c r="A152" s="91"/>
      <c r="B152" s="88"/>
      <c r="C152" s="47"/>
      <c r="D152" s="38" t="s">
        <v>69</v>
      </c>
      <c r="E152" s="30">
        <v>29851.93</v>
      </c>
      <c r="F152" s="30">
        <v>0</v>
      </c>
      <c r="G152" s="31">
        <v>29851.93</v>
      </c>
      <c r="H152" s="31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73"/>
      <c r="P152" s="1"/>
    </row>
    <row r="153" spans="1:16" s="9" customFormat="1" ht="17.25" hidden="1" customHeight="1">
      <c r="A153" s="91"/>
      <c r="B153" s="88"/>
      <c r="C153" s="47"/>
      <c r="D153" s="38" t="s">
        <v>70</v>
      </c>
      <c r="E153" s="30">
        <v>83600.299999999988</v>
      </c>
      <c r="F153" s="30">
        <v>0</v>
      </c>
      <c r="G153" s="31">
        <v>83407.899999999994</v>
      </c>
      <c r="H153" s="31">
        <v>0</v>
      </c>
      <c r="I153" s="30">
        <v>0</v>
      </c>
      <c r="J153" s="30">
        <v>0</v>
      </c>
      <c r="K153" s="30">
        <v>192.4</v>
      </c>
      <c r="L153" s="30">
        <v>0</v>
      </c>
      <c r="M153" s="30">
        <v>0</v>
      </c>
      <c r="N153" s="30">
        <v>0</v>
      </c>
      <c r="O153" s="73"/>
      <c r="P153" s="1"/>
    </row>
    <row r="154" spans="1:16" s="9" customFormat="1" ht="17.25" hidden="1" customHeight="1">
      <c r="A154" s="91"/>
      <c r="B154" s="88"/>
      <c r="C154" s="47"/>
      <c r="D154" s="38" t="s">
        <v>71</v>
      </c>
      <c r="E154" s="30">
        <v>280879.59999999998</v>
      </c>
      <c r="F154" s="30">
        <v>0</v>
      </c>
      <c r="G154" s="31">
        <v>280879.59999999998</v>
      </c>
      <c r="H154" s="31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73"/>
      <c r="P154" s="1"/>
    </row>
    <row r="155" spans="1:16" s="9" customFormat="1" ht="17.25" hidden="1" customHeight="1">
      <c r="A155" s="91"/>
      <c r="B155" s="88"/>
      <c r="C155" s="47"/>
      <c r="D155" s="38" t="s">
        <v>72</v>
      </c>
      <c r="E155" s="30">
        <v>0</v>
      </c>
      <c r="F155" s="30">
        <v>0</v>
      </c>
      <c r="G155" s="31">
        <v>0</v>
      </c>
      <c r="H155" s="31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73"/>
      <c r="P155" s="1"/>
    </row>
    <row r="156" spans="1:16" s="9" customFormat="1" ht="17.25" hidden="1" customHeight="1">
      <c r="A156" s="91"/>
      <c r="B156" s="88"/>
      <c r="C156" s="47"/>
      <c r="D156" s="38" t="s">
        <v>73</v>
      </c>
      <c r="E156" s="30">
        <v>0</v>
      </c>
      <c r="F156" s="30">
        <v>0</v>
      </c>
      <c r="G156" s="31">
        <v>0</v>
      </c>
      <c r="H156" s="31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73"/>
      <c r="P156" s="1"/>
    </row>
    <row r="157" spans="1:16" s="9" customFormat="1" ht="17.25" hidden="1" customHeight="1">
      <c r="A157" s="92"/>
      <c r="B157" s="89"/>
      <c r="C157" s="48"/>
      <c r="D157" s="38" t="s">
        <v>74</v>
      </c>
      <c r="E157" s="30">
        <v>0</v>
      </c>
      <c r="F157" s="30">
        <v>0</v>
      </c>
      <c r="G157" s="31">
        <v>0</v>
      </c>
      <c r="H157" s="31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74"/>
      <c r="P157" s="1"/>
    </row>
    <row r="158" spans="1:16" s="9" customFormat="1" ht="12.75" hidden="1" customHeight="1">
      <c r="A158" s="90" t="s">
        <v>29</v>
      </c>
      <c r="B158" s="87" t="s">
        <v>46</v>
      </c>
      <c r="C158" s="47"/>
      <c r="D158" s="6" t="s">
        <v>20</v>
      </c>
      <c r="E158" s="29">
        <f>SUM(E159:E169)</f>
        <v>30767.200000000001</v>
      </c>
      <c r="F158" s="29">
        <f t="shared" ref="F158:N158" si="29">SUM(F159:F169)</f>
        <v>10620.2</v>
      </c>
      <c r="G158" s="29">
        <f t="shared" si="29"/>
        <v>30289.800000000003</v>
      </c>
      <c r="H158" s="29">
        <f t="shared" si="29"/>
        <v>10620.2</v>
      </c>
      <c r="I158" s="29">
        <f t="shared" si="29"/>
        <v>0</v>
      </c>
      <c r="J158" s="29">
        <f t="shared" si="29"/>
        <v>0</v>
      </c>
      <c r="K158" s="29">
        <f t="shared" si="29"/>
        <v>477.4</v>
      </c>
      <c r="L158" s="29">
        <f t="shared" si="29"/>
        <v>0</v>
      </c>
      <c r="M158" s="29">
        <f t="shared" si="29"/>
        <v>0</v>
      </c>
      <c r="N158" s="29">
        <f t="shared" si="29"/>
        <v>0</v>
      </c>
      <c r="O158" s="72" t="s">
        <v>33</v>
      </c>
    </row>
    <row r="159" spans="1:16" s="9" customFormat="1" ht="12.75" hidden="1">
      <c r="A159" s="91"/>
      <c r="B159" s="88"/>
      <c r="C159" s="47"/>
      <c r="D159" s="5" t="s">
        <v>7</v>
      </c>
      <c r="E159" s="64">
        <v>10620.2</v>
      </c>
      <c r="F159" s="64">
        <v>10620.2</v>
      </c>
      <c r="G159" s="29">
        <v>10620.2</v>
      </c>
      <c r="H159" s="29">
        <v>10620.2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73"/>
    </row>
    <row r="160" spans="1:16" s="9" customFormat="1" ht="12.75" hidden="1">
      <c r="A160" s="91"/>
      <c r="B160" s="88"/>
      <c r="C160" s="47"/>
      <c r="D160" s="5" t="s">
        <v>8</v>
      </c>
      <c r="E160" s="64">
        <v>0</v>
      </c>
      <c r="F160" s="64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73"/>
    </row>
    <row r="161" spans="1:71" s="9" customFormat="1" ht="12.75" hidden="1">
      <c r="A161" s="91"/>
      <c r="B161" s="88"/>
      <c r="C161" s="47"/>
      <c r="D161" s="5" t="s">
        <v>9</v>
      </c>
      <c r="E161" s="64">
        <v>0</v>
      </c>
      <c r="F161" s="64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73"/>
    </row>
    <row r="162" spans="1:71" s="9" customFormat="1" ht="12.75" hidden="1">
      <c r="A162" s="91"/>
      <c r="B162" s="88"/>
      <c r="C162" s="47"/>
      <c r="D162" s="5" t="s">
        <v>10</v>
      </c>
      <c r="E162" s="64">
        <v>0</v>
      </c>
      <c r="F162" s="64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73"/>
    </row>
    <row r="163" spans="1:71" s="9" customFormat="1" ht="12.75" hidden="1">
      <c r="A163" s="91"/>
      <c r="B163" s="88"/>
      <c r="C163" s="47"/>
      <c r="D163" s="5" t="s">
        <v>11</v>
      </c>
      <c r="E163" s="64">
        <v>0</v>
      </c>
      <c r="F163" s="64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73"/>
    </row>
    <row r="164" spans="1:71" s="9" customFormat="1" ht="12.75" hidden="1">
      <c r="A164" s="91"/>
      <c r="B164" s="88"/>
      <c r="C164" s="47"/>
      <c r="D164" s="5" t="s">
        <v>69</v>
      </c>
      <c r="E164" s="64">
        <v>360.5</v>
      </c>
      <c r="F164" s="64">
        <v>0</v>
      </c>
      <c r="G164" s="29">
        <v>3.6</v>
      </c>
      <c r="H164" s="29">
        <v>0</v>
      </c>
      <c r="I164" s="29">
        <v>0</v>
      </c>
      <c r="J164" s="29">
        <v>0</v>
      </c>
      <c r="K164" s="29">
        <v>356.9</v>
      </c>
      <c r="L164" s="29">
        <v>0</v>
      </c>
      <c r="M164" s="29">
        <v>0</v>
      </c>
      <c r="N164" s="29">
        <v>0</v>
      </c>
      <c r="O164" s="73"/>
    </row>
    <row r="165" spans="1:71" s="9" customFormat="1" ht="12.75" hidden="1">
      <c r="A165" s="91"/>
      <c r="B165" s="88"/>
      <c r="C165" s="47"/>
      <c r="D165" s="5" t="s">
        <v>70</v>
      </c>
      <c r="E165" s="29">
        <v>2091.6999999999998</v>
      </c>
      <c r="F165" s="29">
        <v>0</v>
      </c>
      <c r="G165" s="29">
        <v>1971.2</v>
      </c>
      <c r="H165" s="29">
        <v>0</v>
      </c>
      <c r="I165" s="29">
        <v>0</v>
      </c>
      <c r="J165" s="29">
        <v>0</v>
      </c>
      <c r="K165" s="29">
        <v>120.5</v>
      </c>
      <c r="L165" s="29">
        <v>0</v>
      </c>
      <c r="M165" s="29">
        <v>0</v>
      </c>
      <c r="N165" s="29">
        <v>0</v>
      </c>
      <c r="O165" s="73"/>
    </row>
    <row r="166" spans="1:71" s="9" customFormat="1" ht="12.75" hidden="1">
      <c r="A166" s="91"/>
      <c r="B166" s="88"/>
      <c r="C166" s="47"/>
      <c r="D166" s="5" t="s">
        <v>71</v>
      </c>
      <c r="E166" s="29">
        <v>17694.8</v>
      </c>
      <c r="F166" s="29">
        <v>0</v>
      </c>
      <c r="G166" s="29">
        <v>17694.8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73"/>
    </row>
    <row r="167" spans="1:71" s="9" customFormat="1" ht="12.75" hidden="1">
      <c r="A167" s="91"/>
      <c r="B167" s="88"/>
      <c r="C167" s="47"/>
      <c r="D167" s="5" t="s">
        <v>72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73"/>
    </row>
    <row r="168" spans="1:71" s="9" customFormat="1" ht="12.75" hidden="1">
      <c r="A168" s="91"/>
      <c r="B168" s="88"/>
      <c r="C168" s="47"/>
      <c r="D168" s="5" t="s">
        <v>73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73"/>
    </row>
    <row r="169" spans="1:71" s="9" customFormat="1" ht="12.75" hidden="1">
      <c r="A169" s="92"/>
      <c r="B169" s="89"/>
      <c r="C169" s="47"/>
      <c r="D169" s="5" t="s">
        <v>74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74"/>
    </row>
    <row r="170" spans="1:71" s="21" customFormat="1" ht="21" customHeight="1">
      <c r="A170" s="90"/>
      <c r="B170" s="85" t="s">
        <v>34</v>
      </c>
      <c r="C170" s="59"/>
      <c r="D170" s="65" t="s">
        <v>20</v>
      </c>
      <c r="E170" s="29">
        <f>SUM(E171:E181)</f>
        <v>3877360.2</v>
      </c>
      <c r="F170" s="29">
        <f>SUM(F171:F181)</f>
        <v>1063272.8999999999</v>
      </c>
      <c r="G170" s="29">
        <f>SUM(G171:G181)</f>
        <v>3302984.4000000004</v>
      </c>
      <c r="H170" s="29">
        <f>SUM(H171:H181)</f>
        <v>942469.2</v>
      </c>
      <c r="I170" s="29">
        <f>SUM(I171:I181)</f>
        <v>203538.7</v>
      </c>
      <c r="J170" s="29">
        <f t="shared" ref="J170:N170" si="30">SUM(J171:J181)</f>
        <v>28338.7</v>
      </c>
      <c r="K170" s="29">
        <f t="shared" si="30"/>
        <v>312437.09999999998</v>
      </c>
      <c r="L170" s="29">
        <f t="shared" si="30"/>
        <v>92465</v>
      </c>
      <c r="M170" s="29">
        <f t="shared" si="30"/>
        <v>58400</v>
      </c>
      <c r="N170" s="29">
        <f t="shared" si="30"/>
        <v>0</v>
      </c>
      <c r="O170" s="94" t="s">
        <v>84</v>
      </c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</row>
    <row r="171" spans="1:71" s="21" customFormat="1" ht="21" customHeight="1">
      <c r="A171" s="91"/>
      <c r="B171" s="86"/>
      <c r="C171" s="61"/>
      <c r="D171" s="46" t="s">
        <v>7</v>
      </c>
      <c r="E171" s="30">
        <v>97615.500000000015</v>
      </c>
      <c r="F171" s="30">
        <v>97615.500000000015</v>
      </c>
      <c r="G171" s="62">
        <v>97615.500000000015</v>
      </c>
      <c r="H171" s="62">
        <v>97615.500000000015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94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</row>
    <row r="172" spans="1:71" s="21" customFormat="1" ht="21" customHeight="1">
      <c r="A172" s="91"/>
      <c r="B172" s="86"/>
      <c r="C172" s="61"/>
      <c r="D172" s="46" t="s">
        <v>8</v>
      </c>
      <c r="E172" s="30">
        <v>237342.7</v>
      </c>
      <c r="F172" s="30">
        <v>237342.7</v>
      </c>
      <c r="G172" s="62">
        <v>237342.7</v>
      </c>
      <c r="H172" s="62">
        <v>237342.7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94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</row>
    <row r="173" spans="1:71" s="21" customFormat="1" ht="21" customHeight="1">
      <c r="A173" s="91"/>
      <c r="B173" s="86"/>
      <c r="C173" s="61"/>
      <c r="D173" s="46" t="s">
        <v>9</v>
      </c>
      <c r="E173" s="30">
        <v>208320.5</v>
      </c>
      <c r="F173" s="30">
        <v>208320.5</v>
      </c>
      <c r="G173" s="62">
        <v>208320.5</v>
      </c>
      <c r="H173" s="62">
        <v>208320.5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94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</row>
    <row r="174" spans="1:71" s="21" customFormat="1" ht="21" customHeight="1">
      <c r="A174" s="91"/>
      <c r="B174" s="86"/>
      <c r="C174" s="61"/>
      <c r="D174" s="46" t="s">
        <v>10</v>
      </c>
      <c r="E174" s="30">
        <v>174818.19999999998</v>
      </c>
      <c r="F174" s="30">
        <v>174818.19999999998</v>
      </c>
      <c r="G174" s="62">
        <v>174818.19999999998</v>
      </c>
      <c r="H174" s="62">
        <v>174818.19999999998</v>
      </c>
      <c r="I174" s="62">
        <v>0</v>
      </c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94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</row>
    <row r="175" spans="1:71" s="21" customFormat="1" ht="21" customHeight="1">
      <c r="A175" s="91"/>
      <c r="B175" s="86"/>
      <c r="C175" s="61"/>
      <c r="D175" s="46" t="s">
        <v>11</v>
      </c>
      <c r="E175" s="30">
        <v>230422.5</v>
      </c>
      <c r="F175" s="30">
        <v>221603.3</v>
      </c>
      <c r="G175" s="62">
        <v>109618.8</v>
      </c>
      <c r="H175" s="62">
        <v>100799.59999999999</v>
      </c>
      <c r="I175" s="62">
        <v>28338.7</v>
      </c>
      <c r="J175" s="62">
        <v>28338.7</v>
      </c>
      <c r="K175" s="62">
        <v>92465</v>
      </c>
      <c r="L175" s="62">
        <v>92465</v>
      </c>
      <c r="M175" s="62">
        <v>0</v>
      </c>
      <c r="N175" s="62">
        <v>0</v>
      </c>
      <c r="O175" s="94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</row>
    <row r="176" spans="1:71" s="21" customFormat="1" ht="21" customHeight="1">
      <c r="A176" s="91"/>
      <c r="B176" s="86"/>
      <c r="C176" s="61"/>
      <c r="D176" s="46" t="s">
        <v>69</v>
      </c>
      <c r="E176" s="30">
        <v>380894.60000000003</v>
      </c>
      <c r="F176" s="30">
        <v>113972.70000000001</v>
      </c>
      <c r="G176" s="70">
        <v>331481.8</v>
      </c>
      <c r="H176" s="62">
        <v>113972.70000000001</v>
      </c>
      <c r="I176" s="62">
        <v>0</v>
      </c>
      <c r="J176" s="62">
        <v>0</v>
      </c>
      <c r="K176" s="62">
        <v>49412.800000000003</v>
      </c>
      <c r="L176" s="62">
        <v>0</v>
      </c>
      <c r="M176" s="62">
        <v>0</v>
      </c>
      <c r="N176" s="62">
        <v>0</v>
      </c>
      <c r="O176" s="94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</row>
    <row r="177" spans="1:72" s="21" customFormat="1" ht="21" customHeight="1">
      <c r="A177" s="91"/>
      <c r="B177" s="86"/>
      <c r="C177" s="61"/>
      <c r="D177" s="46" t="s">
        <v>70</v>
      </c>
      <c r="E177" s="30">
        <v>212548.80000000002</v>
      </c>
      <c r="F177" s="30">
        <v>0</v>
      </c>
      <c r="G177" s="70">
        <v>158232.40000000002</v>
      </c>
      <c r="H177" s="62">
        <v>0</v>
      </c>
      <c r="I177" s="62">
        <v>0</v>
      </c>
      <c r="J177" s="62">
        <v>0</v>
      </c>
      <c r="K177" s="62">
        <v>54316.4</v>
      </c>
      <c r="L177" s="62">
        <v>0</v>
      </c>
      <c r="M177" s="62">
        <v>0</v>
      </c>
      <c r="N177" s="62">
        <v>0</v>
      </c>
      <c r="O177" s="94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</row>
    <row r="178" spans="1:72" s="21" customFormat="1" ht="21" customHeight="1">
      <c r="A178" s="91"/>
      <c r="B178" s="86"/>
      <c r="C178" s="61"/>
      <c r="D178" s="46" t="s">
        <v>71</v>
      </c>
      <c r="E178" s="30">
        <v>48596.9</v>
      </c>
      <c r="F178" s="30">
        <v>9600</v>
      </c>
      <c r="G178" s="70">
        <v>48596.9</v>
      </c>
      <c r="H178" s="62">
        <v>9600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94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</row>
    <row r="179" spans="1:72" s="21" customFormat="1" ht="21" customHeight="1">
      <c r="A179" s="91"/>
      <c r="B179" s="86"/>
      <c r="C179" s="61"/>
      <c r="D179" s="46" t="s">
        <v>72</v>
      </c>
      <c r="E179" s="30">
        <v>392106.30000000005</v>
      </c>
      <c r="F179" s="30">
        <v>0</v>
      </c>
      <c r="G179" s="62">
        <v>334205.00000000006</v>
      </c>
      <c r="H179" s="62">
        <v>0</v>
      </c>
      <c r="I179" s="62">
        <v>0</v>
      </c>
      <c r="J179" s="62">
        <v>0</v>
      </c>
      <c r="K179" s="62">
        <v>57901.3</v>
      </c>
      <c r="L179" s="62">
        <v>0</v>
      </c>
      <c r="M179" s="62">
        <v>0</v>
      </c>
      <c r="N179" s="62">
        <v>0</v>
      </c>
      <c r="O179" s="94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</row>
    <row r="180" spans="1:72" s="21" customFormat="1" ht="21" customHeight="1">
      <c r="A180" s="91"/>
      <c r="B180" s="86"/>
      <c r="C180" s="61"/>
      <c r="D180" s="46" t="s">
        <v>73</v>
      </c>
      <c r="E180" s="30">
        <v>1583585.2000000002</v>
      </c>
      <c r="F180" s="30">
        <v>0</v>
      </c>
      <c r="G180" s="62">
        <v>1437614.4000000001</v>
      </c>
      <c r="H180" s="62">
        <v>0</v>
      </c>
      <c r="I180" s="62">
        <v>87600</v>
      </c>
      <c r="J180" s="62">
        <v>0</v>
      </c>
      <c r="K180" s="62">
        <v>29170.799999999999</v>
      </c>
      <c r="L180" s="62">
        <v>0</v>
      </c>
      <c r="M180" s="62">
        <v>29200</v>
      </c>
      <c r="N180" s="62">
        <v>0</v>
      </c>
      <c r="O180" s="94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</row>
    <row r="181" spans="1:72" s="21" customFormat="1" ht="21" customHeight="1">
      <c r="A181" s="92"/>
      <c r="B181" s="93"/>
      <c r="C181" s="63"/>
      <c r="D181" s="46" t="s">
        <v>74</v>
      </c>
      <c r="E181" s="30">
        <v>311109</v>
      </c>
      <c r="F181" s="30">
        <v>0</v>
      </c>
      <c r="G181" s="62">
        <v>165138.20000000001</v>
      </c>
      <c r="H181" s="62">
        <v>0</v>
      </c>
      <c r="I181" s="62">
        <v>87600</v>
      </c>
      <c r="J181" s="62">
        <v>0</v>
      </c>
      <c r="K181" s="62">
        <v>29170.799999999999</v>
      </c>
      <c r="L181" s="62">
        <v>0</v>
      </c>
      <c r="M181" s="62">
        <v>29200</v>
      </c>
      <c r="N181" s="62">
        <v>0</v>
      </c>
      <c r="O181" s="94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</row>
    <row r="182" spans="1:72" ht="15.75">
      <c r="A182" s="50" t="s">
        <v>22</v>
      </c>
      <c r="B182" s="102" t="s">
        <v>24</v>
      </c>
      <c r="C182" s="11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4"/>
    </row>
    <row r="183" spans="1:72" s="8" customFormat="1" ht="12.75">
      <c r="B183" s="96" t="s">
        <v>78</v>
      </c>
      <c r="C183" s="115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90" t="s">
        <v>17</v>
      </c>
      <c r="B184" s="87" t="s">
        <v>53</v>
      </c>
      <c r="C184" s="39"/>
      <c r="D184" s="44" t="s">
        <v>6</v>
      </c>
      <c r="E184" s="29">
        <f>SUM(E185:E195)</f>
        <v>1924071.9</v>
      </c>
      <c r="F184" s="29">
        <f t="shared" ref="F184:N184" si="31">SUM(F185:F195)</f>
        <v>210044.2</v>
      </c>
      <c r="G184" s="29">
        <f t="shared" si="31"/>
        <v>97924.299999999988</v>
      </c>
      <c r="H184" s="29">
        <f t="shared" si="31"/>
        <v>38017.1</v>
      </c>
      <c r="I184" s="29">
        <f t="shared" si="31"/>
        <v>0</v>
      </c>
      <c r="J184" s="29">
        <f t="shared" si="31"/>
        <v>0</v>
      </c>
      <c r="K184" s="29">
        <f t="shared" si="31"/>
        <v>653698.1</v>
      </c>
      <c r="L184" s="29">
        <f t="shared" si="31"/>
        <v>172027.1</v>
      </c>
      <c r="M184" s="29">
        <f t="shared" si="31"/>
        <v>1172449.5</v>
      </c>
      <c r="N184" s="29">
        <f t="shared" si="31"/>
        <v>0</v>
      </c>
      <c r="O184" s="72" t="s">
        <v>55</v>
      </c>
    </row>
    <row r="185" spans="1:72" s="9" customFormat="1" ht="24.75" hidden="1" customHeight="1">
      <c r="A185" s="91"/>
      <c r="B185" s="88"/>
      <c r="C185" s="66"/>
      <c r="D185" s="38" t="s">
        <v>7</v>
      </c>
      <c r="E185" s="30">
        <v>114280</v>
      </c>
      <c r="F185" s="30">
        <v>114264.1</v>
      </c>
      <c r="G185" s="31">
        <v>4274.7</v>
      </c>
      <c r="H185" s="31">
        <v>4258.8</v>
      </c>
      <c r="I185" s="31">
        <v>0</v>
      </c>
      <c r="J185" s="31">
        <v>0</v>
      </c>
      <c r="K185" s="31">
        <v>110005.3</v>
      </c>
      <c r="L185" s="31">
        <v>110005.3</v>
      </c>
      <c r="M185" s="31">
        <v>0</v>
      </c>
      <c r="N185" s="31">
        <v>0</v>
      </c>
      <c r="O185" s="73"/>
    </row>
    <row r="186" spans="1:72" s="9" customFormat="1" ht="38.25" hidden="1">
      <c r="A186" s="91"/>
      <c r="B186" s="88"/>
      <c r="C186" s="45" t="s">
        <v>65</v>
      </c>
      <c r="D186" s="38" t="s">
        <v>8</v>
      </c>
      <c r="E186" s="30">
        <v>50480.6</v>
      </c>
      <c r="F186" s="30">
        <v>50480.6</v>
      </c>
      <c r="G186" s="31">
        <v>1230.4000000000001</v>
      </c>
      <c r="H186" s="31">
        <v>1230.4000000000001</v>
      </c>
      <c r="I186" s="31">
        <v>0</v>
      </c>
      <c r="J186" s="31">
        <v>0</v>
      </c>
      <c r="K186" s="31">
        <v>49250.2</v>
      </c>
      <c r="L186" s="31">
        <v>49250.2</v>
      </c>
      <c r="M186" s="31">
        <v>0</v>
      </c>
      <c r="N186" s="31">
        <v>0</v>
      </c>
      <c r="O186" s="73"/>
    </row>
    <row r="187" spans="1:72" s="9" customFormat="1" hidden="1">
      <c r="A187" s="91"/>
      <c r="B187" s="88"/>
      <c r="C187" s="66"/>
      <c r="D187" s="38" t="s">
        <v>9</v>
      </c>
      <c r="E187" s="30">
        <v>14079.4</v>
      </c>
      <c r="F187" s="30">
        <v>14079.4</v>
      </c>
      <c r="G187" s="31">
        <v>1307.8</v>
      </c>
      <c r="H187" s="31">
        <v>1307.8</v>
      </c>
      <c r="I187" s="31">
        <v>0</v>
      </c>
      <c r="J187" s="31">
        <v>0</v>
      </c>
      <c r="K187" s="31">
        <v>12771.6</v>
      </c>
      <c r="L187" s="31">
        <v>12771.6</v>
      </c>
      <c r="M187" s="31">
        <v>0</v>
      </c>
      <c r="N187" s="31">
        <v>0</v>
      </c>
      <c r="O187" s="73"/>
    </row>
    <row r="188" spans="1:72" s="9" customFormat="1" hidden="1">
      <c r="A188" s="91"/>
      <c r="B188" s="88"/>
      <c r="C188" s="66"/>
      <c r="D188" s="38" t="s">
        <v>10</v>
      </c>
      <c r="E188" s="30">
        <v>124880.6</v>
      </c>
      <c r="F188" s="30">
        <v>31220.1</v>
      </c>
      <c r="G188" s="31">
        <v>31220.1</v>
      </c>
      <c r="H188" s="31">
        <v>31220.1</v>
      </c>
      <c r="I188" s="31">
        <v>0</v>
      </c>
      <c r="J188" s="31">
        <v>0</v>
      </c>
      <c r="K188" s="31">
        <v>93660.5</v>
      </c>
      <c r="L188" s="31">
        <v>0</v>
      </c>
      <c r="M188" s="31">
        <v>0</v>
      </c>
      <c r="N188" s="31">
        <v>0</v>
      </c>
      <c r="O188" s="73"/>
    </row>
    <row r="189" spans="1:72" s="9" customFormat="1" hidden="1">
      <c r="A189" s="91"/>
      <c r="B189" s="88"/>
      <c r="C189" s="66"/>
      <c r="D189" s="38" t="s">
        <v>11</v>
      </c>
      <c r="E189" s="30">
        <v>390751</v>
      </c>
      <c r="F189" s="30">
        <v>0</v>
      </c>
      <c r="G189" s="30">
        <v>52487.4</v>
      </c>
      <c r="H189" s="30">
        <v>0</v>
      </c>
      <c r="I189" s="30">
        <v>0</v>
      </c>
      <c r="J189" s="30">
        <v>0</v>
      </c>
      <c r="K189" s="30">
        <v>217350.1</v>
      </c>
      <c r="L189" s="30">
        <v>0</v>
      </c>
      <c r="M189" s="30">
        <v>120913.5</v>
      </c>
      <c r="N189" s="30">
        <v>0</v>
      </c>
      <c r="O189" s="73"/>
    </row>
    <row r="190" spans="1:72" s="9" customFormat="1" hidden="1">
      <c r="A190" s="91"/>
      <c r="B190" s="88"/>
      <c r="C190" s="66"/>
      <c r="D190" s="38" t="s">
        <v>69</v>
      </c>
      <c r="E190" s="30">
        <v>335328.3</v>
      </c>
      <c r="F190" s="30">
        <v>0</v>
      </c>
      <c r="G190" s="30">
        <v>7403.9</v>
      </c>
      <c r="H190" s="30">
        <v>0</v>
      </c>
      <c r="I190" s="30">
        <v>0</v>
      </c>
      <c r="J190" s="30">
        <v>0</v>
      </c>
      <c r="K190" s="30">
        <v>170660.4</v>
      </c>
      <c r="L190" s="30">
        <v>0</v>
      </c>
      <c r="M190" s="30">
        <v>157264</v>
      </c>
      <c r="N190" s="30">
        <v>0</v>
      </c>
      <c r="O190" s="73"/>
    </row>
    <row r="191" spans="1:72" s="9" customFormat="1" hidden="1">
      <c r="A191" s="91"/>
      <c r="B191" s="88"/>
      <c r="C191" s="66"/>
      <c r="D191" s="38" t="s">
        <v>70</v>
      </c>
      <c r="E191" s="30">
        <v>161492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161492</v>
      </c>
      <c r="N191" s="30">
        <v>0</v>
      </c>
      <c r="O191" s="73"/>
    </row>
    <row r="192" spans="1:72" s="9" customFormat="1" hidden="1">
      <c r="A192" s="91"/>
      <c r="B192" s="88"/>
      <c r="C192" s="66"/>
      <c r="D192" s="38" t="s">
        <v>71</v>
      </c>
      <c r="E192" s="30">
        <v>172925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172925</v>
      </c>
      <c r="N192" s="30">
        <v>0</v>
      </c>
      <c r="O192" s="73"/>
    </row>
    <row r="193" spans="1:71" s="9" customFormat="1" hidden="1">
      <c r="A193" s="91"/>
      <c r="B193" s="88"/>
      <c r="C193" s="66"/>
      <c r="D193" s="38" t="s">
        <v>72</v>
      </c>
      <c r="E193" s="30">
        <v>206635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206635</v>
      </c>
      <c r="N193" s="30">
        <v>0</v>
      </c>
      <c r="O193" s="73"/>
    </row>
    <row r="194" spans="1:71" s="9" customFormat="1" hidden="1">
      <c r="A194" s="91"/>
      <c r="B194" s="88"/>
      <c r="C194" s="66"/>
      <c r="D194" s="38" t="s">
        <v>73</v>
      </c>
      <c r="E194" s="30">
        <v>175614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175614</v>
      </c>
      <c r="N194" s="30">
        <v>0</v>
      </c>
      <c r="O194" s="73"/>
    </row>
    <row r="195" spans="1:71" s="9" customFormat="1" hidden="1">
      <c r="A195" s="92"/>
      <c r="B195" s="89"/>
      <c r="C195" s="66"/>
      <c r="D195" s="38" t="s">
        <v>74</v>
      </c>
      <c r="E195" s="30">
        <v>177606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177606</v>
      </c>
      <c r="N195" s="30">
        <v>0</v>
      </c>
      <c r="O195" s="74"/>
    </row>
    <row r="196" spans="1:71" s="21" customFormat="1">
      <c r="A196" s="95"/>
      <c r="B196" s="75" t="s">
        <v>35</v>
      </c>
      <c r="C196" s="85"/>
      <c r="D196" s="55" t="s">
        <v>6</v>
      </c>
      <c r="E196" s="29">
        <f>SUM(E197:E207)</f>
        <v>2946147.5999999996</v>
      </c>
      <c r="F196" s="29">
        <f>SUM(F197:F207)</f>
        <v>462943.1</v>
      </c>
      <c r="G196" s="29">
        <f t="shared" ref="G196:N196" si="32">SUM(G197:G207)</f>
        <v>143159.4</v>
      </c>
      <c r="H196" s="29">
        <f t="shared" si="32"/>
        <v>65513.299999999996</v>
      </c>
      <c r="I196" s="29">
        <f t="shared" si="32"/>
        <v>0</v>
      </c>
      <c r="J196" s="29">
        <f t="shared" si="32"/>
        <v>0</v>
      </c>
      <c r="K196" s="29">
        <f t="shared" si="32"/>
        <v>543963.20000000007</v>
      </c>
      <c r="L196" s="29">
        <f t="shared" si="32"/>
        <v>245141</v>
      </c>
      <c r="M196" s="29">
        <f t="shared" si="32"/>
        <v>2259025</v>
      </c>
      <c r="N196" s="29">
        <f t="shared" si="32"/>
        <v>152288.79999999999</v>
      </c>
      <c r="O196" s="94" t="s">
        <v>83</v>
      </c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</row>
    <row r="197" spans="1:71" s="21" customFormat="1">
      <c r="A197" s="95"/>
      <c r="B197" s="75"/>
      <c r="C197" s="86"/>
      <c r="D197" s="10" t="s">
        <v>7</v>
      </c>
      <c r="E197" s="30">
        <v>114280</v>
      </c>
      <c r="F197" s="30">
        <v>114264.1</v>
      </c>
      <c r="G197" s="30">
        <v>4274.7</v>
      </c>
      <c r="H197" s="30">
        <v>4258.8</v>
      </c>
      <c r="I197" s="30">
        <v>0</v>
      </c>
      <c r="J197" s="30">
        <v>0</v>
      </c>
      <c r="K197" s="30">
        <v>110005.3</v>
      </c>
      <c r="L197" s="30">
        <v>110005.3</v>
      </c>
      <c r="M197" s="30">
        <v>0</v>
      </c>
      <c r="N197" s="30">
        <v>0</v>
      </c>
      <c r="O197" s="94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</row>
    <row r="198" spans="1:71" s="21" customFormat="1">
      <c r="A198" s="95"/>
      <c r="B198" s="75"/>
      <c r="C198" s="86"/>
      <c r="D198" s="10" t="s">
        <v>8</v>
      </c>
      <c r="E198" s="30">
        <v>50480.6</v>
      </c>
      <c r="F198" s="30">
        <v>50480.6</v>
      </c>
      <c r="G198" s="30">
        <v>1230.4000000000001</v>
      </c>
      <c r="H198" s="30">
        <v>1230.4000000000001</v>
      </c>
      <c r="I198" s="30">
        <v>0</v>
      </c>
      <c r="J198" s="30">
        <v>0</v>
      </c>
      <c r="K198" s="30">
        <v>49250.2</v>
      </c>
      <c r="L198" s="30">
        <v>49250.2</v>
      </c>
      <c r="M198" s="30">
        <v>0</v>
      </c>
      <c r="N198" s="30">
        <v>0</v>
      </c>
      <c r="O198" s="94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</row>
    <row r="199" spans="1:71" s="21" customFormat="1">
      <c r="A199" s="95"/>
      <c r="B199" s="75"/>
      <c r="C199" s="86"/>
      <c r="D199" s="10" t="s">
        <v>9</v>
      </c>
      <c r="E199" s="30">
        <v>14079.4</v>
      </c>
      <c r="F199" s="30">
        <v>14079.4</v>
      </c>
      <c r="G199" s="30">
        <v>1307.8</v>
      </c>
      <c r="H199" s="30">
        <v>1307.8</v>
      </c>
      <c r="I199" s="30">
        <v>0</v>
      </c>
      <c r="J199" s="30">
        <v>0</v>
      </c>
      <c r="K199" s="30">
        <v>12771.6</v>
      </c>
      <c r="L199" s="30">
        <v>12771.6</v>
      </c>
      <c r="M199" s="30">
        <v>0</v>
      </c>
      <c r="N199" s="30">
        <v>0</v>
      </c>
      <c r="O199" s="94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</row>
    <row r="200" spans="1:71" s="21" customFormat="1">
      <c r="A200" s="95"/>
      <c r="B200" s="75"/>
      <c r="C200" s="86"/>
      <c r="D200" s="10" t="s">
        <v>10</v>
      </c>
      <c r="E200" s="30">
        <v>80717.7</v>
      </c>
      <c r="F200" s="30">
        <v>80717.7</v>
      </c>
      <c r="G200" s="30">
        <v>6462.7</v>
      </c>
      <c r="H200" s="30">
        <v>6462.7</v>
      </c>
      <c r="I200" s="30">
        <v>0</v>
      </c>
      <c r="J200" s="30">
        <v>0</v>
      </c>
      <c r="K200" s="30">
        <v>20664.5</v>
      </c>
      <c r="L200" s="30">
        <v>20664.5</v>
      </c>
      <c r="M200" s="30">
        <v>53590.5</v>
      </c>
      <c r="N200" s="30">
        <v>53590.5</v>
      </c>
      <c r="O200" s="94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</row>
    <row r="201" spans="1:71" s="21" customFormat="1">
      <c r="A201" s="95"/>
      <c r="B201" s="75"/>
      <c r="C201" s="86"/>
      <c r="D201" s="10" t="s">
        <v>11</v>
      </c>
      <c r="E201" s="30">
        <v>164114.4</v>
      </c>
      <c r="F201" s="30">
        <v>151147.70000000001</v>
      </c>
      <c r="G201" s="30">
        <v>28371.5</v>
      </c>
      <c r="H201" s="30">
        <v>20000</v>
      </c>
      <c r="I201" s="30">
        <v>0</v>
      </c>
      <c r="J201" s="30">
        <v>0</v>
      </c>
      <c r="K201" s="30">
        <v>37044.6</v>
      </c>
      <c r="L201" s="30">
        <v>32449.4</v>
      </c>
      <c r="M201" s="30">
        <v>98698.3</v>
      </c>
      <c r="N201" s="30">
        <v>98698.3</v>
      </c>
      <c r="O201" s="94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</row>
    <row r="202" spans="1:71" s="21" customFormat="1">
      <c r="A202" s="95"/>
      <c r="B202" s="75"/>
      <c r="C202" s="86"/>
      <c r="D202" s="10" t="s">
        <v>69</v>
      </c>
      <c r="E202" s="30">
        <v>175087.3</v>
      </c>
      <c r="F202" s="30">
        <v>52253.599999999999</v>
      </c>
      <c r="G202" s="71">
        <v>56919.199999999997</v>
      </c>
      <c r="H202" s="30">
        <v>32253.599999999999</v>
      </c>
      <c r="I202" s="30">
        <v>0</v>
      </c>
      <c r="J202" s="30">
        <v>0</v>
      </c>
      <c r="K202" s="30">
        <v>118168.1</v>
      </c>
      <c r="L202" s="30">
        <v>20000</v>
      </c>
      <c r="M202" s="30">
        <v>0</v>
      </c>
      <c r="N202" s="30">
        <v>0</v>
      </c>
      <c r="O202" s="94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</row>
    <row r="203" spans="1:71" s="21" customFormat="1">
      <c r="A203" s="95"/>
      <c r="B203" s="75"/>
      <c r="C203" s="86"/>
      <c r="D203" s="10" t="s">
        <v>70</v>
      </c>
      <c r="E203" s="30">
        <v>155201.79999999999</v>
      </c>
      <c r="F203" s="30">
        <v>0</v>
      </c>
      <c r="G203" s="71">
        <v>38800.5</v>
      </c>
      <c r="H203" s="30">
        <v>0</v>
      </c>
      <c r="I203" s="30">
        <v>0</v>
      </c>
      <c r="J203" s="30">
        <v>0</v>
      </c>
      <c r="K203" s="30">
        <v>116401.3</v>
      </c>
      <c r="L203" s="30">
        <v>0</v>
      </c>
      <c r="M203" s="30">
        <v>0</v>
      </c>
      <c r="N203" s="30">
        <v>0</v>
      </c>
      <c r="O203" s="94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</row>
    <row r="204" spans="1:71" s="21" customFormat="1">
      <c r="A204" s="95"/>
      <c r="B204" s="75"/>
      <c r="C204" s="86"/>
      <c r="D204" s="10" t="s">
        <v>71</v>
      </c>
      <c r="E204" s="30">
        <v>204757</v>
      </c>
      <c r="F204" s="30">
        <v>0</v>
      </c>
      <c r="G204" s="71">
        <v>5792.6</v>
      </c>
      <c r="H204" s="30">
        <v>0</v>
      </c>
      <c r="I204" s="30">
        <v>0</v>
      </c>
      <c r="J204" s="30">
        <v>0</v>
      </c>
      <c r="K204" s="30">
        <v>79657.600000000006</v>
      </c>
      <c r="L204" s="30">
        <v>0</v>
      </c>
      <c r="M204" s="30">
        <v>119306.8</v>
      </c>
      <c r="N204" s="30">
        <v>0</v>
      </c>
      <c r="O204" s="94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</row>
    <row r="205" spans="1:71" s="21" customFormat="1">
      <c r="A205" s="95"/>
      <c r="B205" s="75"/>
      <c r="C205" s="86"/>
      <c r="D205" s="10" t="s">
        <v>72</v>
      </c>
      <c r="E205" s="30">
        <v>670800.9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670800.9</v>
      </c>
      <c r="N205" s="30">
        <v>0</v>
      </c>
      <c r="O205" s="94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</row>
    <row r="206" spans="1:71" s="21" customFormat="1">
      <c r="A206" s="95"/>
      <c r="B206" s="75"/>
      <c r="C206" s="86"/>
      <c r="D206" s="10" t="s">
        <v>73</v>
      </c>
      <c r="E206" s="30">
        <v>797087.2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797087.2</v>
      </c>
      <c r="N206" s="30">
        <v>0</v>
      </c>
      <c r="O206" s="94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</row>
    <row r="207" spans="1:71" s="21" customFormat="1">
      <c r="A207" s="95"/>
      <c r="B207" s="75"/>
      <c r="C207" s="93"/>
      <c r="D207" s="10" t="s">
        <v>74</v>
      </c>
      <c r="E207" s="30">
        <v>519541.3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519541.3</v>
      </c>
      <c r="N207" s="30">
        <v>0</v>
      </c>
      <c r="O207" s="94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</row>
    <row r="208" spans="1:71" ht="21" customHeight="1">
      <c r="A208" s="51" t="s">
        <v>23</v>
      </c>
      <c r="B208" s="112" t="s">
        <v>52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4"/>
    </row>
    <row r="209" spans="1:72" s="8" customFormat="1" ht="12.75">
      <c r="B209" s="96" t="s">
        <v>87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90" t="s">
        <v>17</v>
      </c>
      <c r="B210" s="87" t="s">
        <v>47</v>
      </c>
      <c r="C210" s="39"/>
      <c r="D210" s="44" t="s">
        <v>6</v>
      </c>
      <c r="E210" s="29">
        <f>SUM(E211:E221)</f>
        <v>787883.61</v>
      </c>
      <c r="F210" s="29">
        <f t="shared" ref="F210:N210" si="33">SUM(F211:F221)</f>
        <v>261115.8</v>
      </c>
      <c r="G210" s="29">
        <f t="shared" si="33"/>
        <v>258449.31</v>
      </c>
      <c r="H210" s="29">
        <f t="shared" si="33"/>
        <v>9030.2000000000007</v>
      </c>
      <c r="I210" s="29">
        <f t="shared" si="33"/>
        <v>155734.5</v>
      </c>
      <c r="J210" s="29">
        <f t="shared" si="33"/>
        <v>155734.5</v>
      </c>
      <c r="K210" s="29">
        <f t="shared" si="33"/>
        <v>373699.8</v>
      </c>
      <c r="L210" s="29">
        <f t="shared" si="33"/>
        <v>96351.1</v>
      </c>
      <c r="M210" s="29">
        <f t="shared" si="33"/>
        <v>0</v>
      </c>
      <c r="N210" s="29">
        <f t="shared" si="33"/>
        <v>0</v>
      </c>
      <c r="O210" s="72" t="s">
        <v>33</v>
      </c>
    </row>
    <row r="211" spans="1:72" s="9" customFormat="1" ht="12.75" hidden="1">
      <c r="A211" s="91"/>
      <c r="B211" s="88"/>
      <c r="C211" s="47"/>
      <c r="D211" s="46" t="s">
        <v>7</v>
      </c>
      <c r="E211" s="30">
        <v>201081.1</v>
      </c>
      <c r="F211" s="30">
        <v>201081.1</v>
      </c>
      <c r="G211" s="31">
        <v>1140.1000000000008</v>
      </c>
      <c r="H211" s="31">
        <v>1140.1000000000008</v>
      </c>
      <c r="I211" s="31">
        <v>155734.5</v>
      </c>
      <c r="J211" s="31">
        <v>155734.5</v>
      </c>
      <c r="K211" s="31">
        <v>44206.499999999993</v>
      </c>
      <c r="L211" s="31">
        <v>44206.499999999993</v>
      </c>
      <c r="M211" s="32">
        <v>0</v>
      </c>
      <c r="N211" s="31">
        <v>0</v>
      </c>
      <c r="O211" s="73"/>
    </row>
    <row r="212" spans="1:72" s="9" customFormat="1" ht="25.5" hidden="1">
      <c r="A212" s="91"/>
      <c r="B212" s="88"/>
      <c r="C212" s="47" t="s">
        <v>66</v>
      </c>
      <c r="D212" s="46" t="s">
        <v>8</v>
      </c>
      <c r="E212" s="30">
        <v>34024</v>
      </c>
      <c r="F212" s="30">
        <v>34024</v>
      </c>
      <c r="G212" s="31">
        <v>4364.7999999999993</v>
      </c>
      <c r="H212" s="31">
        <v>4364.7999999999993</v>
      </c>
      <c r="I212" s="31">
        <v>0</v>
      </c>
      <c r="J212" s="31">
        <v>0</v>
      </c>
      <c r="K212" s="31">
        <v>29659.200000000001</v>
      </c>
      <c r="L212" s="31">
        <v>29659.200000000001</v>
      </c>
      <c r="M212" s="32">
        <v>0</v>
      </c>
      <c r="N212" s="31">
        <v>0</v>
      </c>
      <c r="O212" s="73"/>
    </row>
    <row r="213" spans="1:72" s="9" customFormat="1" ht="12.75" hidden="1">
      <c r="A213" s="91"/>
      <c r="B213" s="88"/>
      <c r="C213" s="47"/>
      <c r="D213" s="46" t="s">
        <v>9</v>
      </c>
      <c r="E213" s="30">
        <v>22930.400000000001</v>
      </c>
      <c r="F213" s="30">
        <v>22930.400000000001</v>
      </c>
      <c r="G213" s="31">
        <v>445</v>
      </c>
      <c r="H213" s="31">
        <v>445</v>
      </c>
      <c r="I213" s="31">
        <v>0</v>
      </c>
      <c r="J213" s="31">
        <v>0</v>
      </c>
      <c r="K213" s="31">
        <v>22485.4</v>
      </c>
      <c r="L213" s="31">
        <v>22485.4</v>
      </c>
      <c r="M213" s="32">
        <v>0</v>
      </c>
      <c r="N213" s="31">
        <v>0</v>
      </c>
      <c r="O213" s="73"/>
    </row>
    <row r="214" spans="1:72" s="9" customFormat="1" ht="12.75" hidden="1">
      <c r="A214" s="91"/>
      <c r="B214" s="88"/>
      <c r="C214" s="47"/>
      <c r="D214" s="46" t="s">
        <v>10</v>
      </c>
      <c r="E214" s="30">
        <v>3080.3</v>
      </c>
      <c r="F214" s="30">
        <v>3080.3</v>
      </c>
      <c r="G214" s="31">
        <v>3080.3</v>
      </c>
      <c r="H214" s="31">
        <v>3080.3</v>
      </c>
      <c r="I214" s="31">
        <v>0</v>
      </c>
      <c r="J214" s="31">
        <v>0</v>
      </c>
      <c r="K214" s="31">
        <v>0</v>
      </c>
      <c r="L214" s="31">
        <v>0</v>
      </c>
      <c r="M214" s="32">
        <v>0</v>
      </c>
      <c r="N214" s="31">
        <v>0</v>
      </c>
      <c r="O214" s="73"/>
    </row>
    <row r="215" spans="1:72" s="9" customFormat="1" ht="12.75" hidden="1">
      <c r="A215" s="91"/>
      <c r="B215" s="88"/>
      <c r="C215" s="47"/>
      <c r="D215" s="46" t="s">
        <v>11</v>
      </c>
      <c r="E215" s="30">
        <v>276592.41000000003</v>
      </c>
      <c r="F215" s="30">
        <v>0</v>
      </c>
      <c r="G215" s="31">
        <v>110318.41</v>
      </c>
      <c r="H215" s="31">
        <v>0</v>
      </c>
      <c r="I215" s="31">
        <v>0</v>
      </c>
      <c r="J215" s="31">
        <v>0</v>
      </c>
      <c r="K215" s="31">
        <v>166274</v>
      </c>
      <c r="L215" s="31">
        <v>0</v>
      </c>
      <c r="M215" s="32">
        <v>0</v>
      </c>
      <c r="N215" s="31">
        <v>0</v>
      </c>
      <c r="O215" s="73"/>
    </row>
    <row r="216" spans="1:72" s="9" customFormat="1" ht="12.75" hidden="1">
      <c r="A216" s="91"/>
      <c r="B216" s="88"/>
      <c r="C216" s="47"/>
      <c r="D216" s="46" t="s">
        <v>69</v>
      </c>
      <c r="E216" s="30">
        <v>250175.40000000002</v>
      </c>
      <c r="F216" s="30">
        <v>0</v>
      </c>
      <c r="G216" s="31">
        <v>139100.70000000001</v>
      </c>
      <c r="H216" s="31">
        <v>0</v>
      </c>
      <c r="I216" s="31">
        <v>0</v>
      </c>
      <c r="J216" s="31">
        <v>0</v>
      </c>
      <c r="K216" s="31">
        <v>111074.70000000001</v>
      </c>
      <c r="L216" s="31">
        <v>0</v>
      </c>
      <c r="M216" s="32">
        <v>0</v>
      </c>
      <c r="N216" s="31">
        <v>0</v>
      </c>
      <c r="O216" s="73"/>
    </row>
    <row r="217" spans="1:72" s="9" customFormat="1" ht="12.75" hidden="1">
      <c r="A217" s="91"/>
      <c r="B217" s="88"/>
      <c r="C217" s="47"/>
      <c r="D217" s="46" t="s">
        <v>70</v>
      </c>
      <c r="E217" s="30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2">
        <v>0</v>
      </c>
      <c r="N217" s="31">
        <v>0</v>
      </c>
      <c r="O217" s="73"/>
    </row>
    <row r="218" spans="1:72" s="9" customFormat="1" ht="12.75" hidden="1">
      <c r="A218" s="91"/>
      <c r="B218" s="88"/>
      <c r="C218" s="47"/>
      <c r="D218" s="46" t="s">
        <v>71</v>
      </c>
      <c r="E218" s="30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2">
        <v>0</v>
      </c>
      <c r="N218" s="31">
        <v>0</v>
      </c>
      <c r="O218" s="73"/>
    </row>
    <row r="219" spans="1:72" s="9" customFormat="1" ht="12.75" hidden="1">
      <c r="A219" s="91"/>
      <c r="B219" s="88"/>
      <c r="C219" s="47"/>
      <c r="D219" s="46" t="s">
        <v>72</v>
      </c>
      <c r="E219" s="30">
        <v>0</v>
      </c>
      <c r="F219" s="30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2">
        <v>0</v>
      </c>
      <c r="N219" s="31">
        <v>0</v>
      </c>
      <c r="O219" s="73"/>
    </row>
    <row r="220" spans="1:72" s="9" customFormat="1" ht="12.75" hidden="1">
      <c r="A220" s="91"/>
      <c r="B220" s="88"/>
      <c r="C220" s="47"/>
      <c r="D220" s="46" t="s">
        <v>73</v>
      </c>
      <c r="E220" s="30">
        <v>0</v>
      </c>
      <c r="F220" s="30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2">
        <v>0</v>
      </c>
      <c r="N220" s="31">
        <v>0</v>
      </c>
      <c r="O220" s="73"/>
    </row>
    <row r="221" spans="1:72" s="9" customFormat="1" ht="12.75" hidden="1">
      <c r="A221" s="92"/>
      <c r="B221" s="89"/>
      <c r="C221" s="48"/>
      <c r="D221" s="46" t="s">
        <v>74</v>
      </c>
      <c r="E221" s="30">
        <v>0</v>
      </c>
      <c r="F221" s="30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2">
        <v>0</v>
      </c>
      <c r="N221" s="31">
        <v>0</v>
      </c>
      <c r="O221" s="74"/>
    </row>
    <row r="222" spans="1:72" s="9" customFormat="1" ht="12.75" hidden="1" customHeight="1">
      <c r="A222" s="90" t="s">
        <v>28</v>
      </c>
      <c r="B222" s="87" t="s">
        <v>48</v>
      </c>
      <c r="C222" s="47"/>
      <c r="D222" s="6" t="s">
        <v>6</v>
      </c>
      <c r="E222" s="29">
        <f>SUM(E223:E233)</f>
        <v>852806.8</v>
      </c>
      <c r="F222" s="29">
        <f t="shared" ref="F222:N222" si="34">SUM(F223:F233)</f>
        <v>0</v>
      </c>
      <c r="G222" s="29">
        <f t="shared" si="34"/>
        <v>852806.8</v>
      </c>
      <c r="H222" s="29">
        <f t="shared" si="34"/>
        <v>0</v>
      </c>
      <c r="I222" s="29">
        <f t="shared" si="34"/>
        <v>0</v>
      </c>
      <c r="J222" s="29">
        <f t="shared" si="34"/>
        <v>0</v>
      </c>
      <c r="K222" s="29">
        <f t="shared" si="34"/>
        <v>0</v>
      </c>
      <c r="L222" s="29">
        <f t="shared" si="34"/>
        <v>0</v>
      </c>
      <c r="M222" s="29">
        <f t="shared" si="34"/>
        <v>0</v>
      </c>
      <c r="N222" s="29">
        <f t="shared" si="34"/>
        <v>0</v>
      </c>
      <c r="O222" s="72" t="s">
        <v>33</v>
      </c>
    </row>
    <row r="223" spans="1:72" s="9" customFormat="1" ht="12.75" hidden="1">
      <c r="A223" s="91"/>
      <c r="B223" s="88"/>
      <c r="C223" s="47"/>
      <c r="D223" s="10" t="s">
        <v>7</v>
      </c>
      <c r="E223" s="30">
        <v>0</v>
      </c>
      <c r="F223" s="30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73"/>
    </row>
    <row r="224" spans="1:72" s="9" customFormat="1" ht="12.75" hidden="1">
      <c r="A224" s="91"/>
      <c r="B224" s="88"/>
      <c r="C224" s="47"/>
      <c r="D224" s="10" t="s">
        <v>8</v>
      </c>
      <c r="E224" s="30">
        <v>0</v>
      </c>
      <c r="F224" s="30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73"/>
    </row>
    <row r="225" spans="1:71" s="9" customFormat="1" ht="12.75" hidden="1">
      <c r="A225" s="91"/>
      <c r="B225" s="88"/>
      <c r="C225" s="47"/>
      <c r="D225" s="10" t="s">
        <v>9</v>
      </c>
      <c r="E225" s="30">
        <v>0</v>
      </c>
      <c r="F225" s="30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73"/>
    </row>
    <row r="226" spans="1:71" s="9" customFormat="1" ht="12.75" hidden="1">
      <c r="A226" s="91"/>
      <c r="B226" s="88"/>
      <c r="C226" s="47"/>
      <c r="D226" s="10" t="s">
        <v>10</v>
      </c>
      <c r="E226" s="30">
        <v>0</v>
      </c>
      <c r="F226" s="30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73"/>
    </row>
    <row r="227" spans="1:71" s="9" customFormat="1" ht="12.75" hidden="1">
      <c r="A227" s="91"/>
      <c r="B227" s="88"/>
      <c r="C227" s="47"/>
      <c r="D227" s="10" t="s">
        <v>11</v>
      </c>
      <c r="E227" s="30">
        <v>29038.400000000001</v>
      </c>
      <c r="F227" s="30">
        <v>0</v>
      </c>
      <c r="G227" s="31">
        <v>29038.400000000001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73"/>
    </row>
    <row r="228" spans="1:71" s="9" customFormat="1" ht="12.75" hidden="1">
      <c r="A228" s="91"/>
      <c r="B228" s="88"/>
      <c r="C228" s="47"/>
      <c r="D228" s="10" t="s">
        <v>69</v>
      </c>
      <c r="E228" s="30">
        <v>823768.4</v>
      </c>
      <c r="F228" s="30">
        <v>0</v>
      </c>
      <c r="G228" s="31">
        <v>823768.4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73"/>
    </row>
    <row r="229" spans="1:71" s="9" customFormat="1" ht="12.75" hidden="1">
      <c r="A229" s="91"/>
      <c r="B229" s="88"/>
      <c r="C229" s="47"/>
      <c r="D229" s="10" t="s">
        <v>70</v>
      </c>
      <c r="E229" s="30">
        <v>0</v>
      </c>
      <c r="F229" s="30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73"/>
    </row>
    <row r="230" spans="1:71" s="9" customFormat="1" ht="12.75" hidden="1">
      <c r="A230" s="91"/>
      <c r="B230" s="88"/>
      <c r="C230" s="47"/>
      <c r="D230" s="10" t="s">
        <v>71</v>
      </c>
      <c r="E230" s="30">
        <v>0</v>
      </c>
      <c r="F230" s="30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73"/>
    </row>
    <row r="231" spans="1:71" s="9" customFormat="1" ht="12.75" hidden="1">
      <c r="A231" s="91"/>
      <c r="B231" s="88"/>
      <c r="C231" s="47"/>
      <c r="D231" s="10" t="s">
        <v>72</v>
      </c>
      <c r="E231" s="30">
        <v>0</v>
      </c>
      <c r="F231" s="30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73"/>
    </row>
    <row r="232" spans="1:71" s="9" customFormat="1" ht="12.75" hidden="1">
      <c r="A232" s="91"/>
      <c r="B232" s="88"/>
      <c r="C232" s="47"/>
      <c r="D232" s="10" t="s">
        <v>73</v>
      </c>
      <c r="E232" s="30">
        <v>0</v>
      </c>
      <c r="F232" s="30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73"/>
    </row>
    <row r="233" spans="1:71" s="9" customFormat="1" ht="12.75" hidden="1">
      <c r="A233" s="92"/>
      <c r="B233" s="89"/>
      <c r="C233" s="47"/>
      <c r="D233" s="10" t="s">
        <v>74</v>
      </c>
      <c r="E233" s="30">
        <v>0</v>
      </c>
      <c r="F233" s="30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74"/>
    </row>
    <row r="234" spans="1:71" s="21" customFormat="1" ht="15" customHeight="1">
      <c r="A234" s="90"/>
      <c r="B234" s="85" t="s">
        <v>36</v>
      </c>
      <c r="C234" s="85"/>
      <c r="D234" s="65" t="s">
        <v>6</v>
      </c>
      <c r="E234" s="29">
        <f>SUM(E235:E245)</f>
        <v>1548861.5</v>
      </c>
      <c r="F234" s="29">
        <f t="shared" ref="F234:N234" si="35">SUM(F235:F245)</f>
        <v>304592.59999999998</v>
      </c>
      <c r="G234" s="29">
        <f t="shared" si="35"/>
        <v>1296775.8999999999</v>
      </c>
      <c r="H234" s="29">
        <f t="shared" si="35"/>
        <v>52507</v>
      </c>
      <c r="I234" s="29">
        <f t="shared" si="35"/>
        <v>155734.5</v>
      </c>
      <c r="J234" s="29">
        <f t="shared" si="35"/>
        <v>155734.5</v>
      </c>
      <c r="K234" s="29">
        <f t="shared" si="35"/>
        <v>96351.1</v>
      </c>
      <c r="L234" s="29">
        <f t="shared" si="35"/>
        <v>96351.1</v>
      </c>
      <c r="M234" s="29">
        <f t="shared" si="35"/>
        <v>0</v>
      </c>
      <c r="N234" s="29">
        <f t="shared" si="35"/>
        <v>0</v>
      </c>
      <c r="O234" s="72" t="s">
        <v>33</v>
      </c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</row>
    <row r="235" spans="1:71" s="21" customFormat="1">
      <c r="A235" s="91"/>
      <c r="B235" s="86"/>
      <c r="C235" s="86"/>
      <c r="D235" s="46" t="s">
        <v>7</v>
      </c>
      <c r="E235" s="30">
        <v>201081.1</v>
      </c>
      <c r="F235" s="30">
        <v>201081.1</v>
      </c>
      <c r="G235" s="30">
        <v>1140.1000000000008</v>
      </c>
      <c r="H235" s="30">
        <v>1140.1000000000008</v>
      </c>
      <c r="I235" s="30">
        <v>155734.5</v>
      </c>
      <c r="J235" s="30">
        <v>155734.5</v>
      </c>
      <c r="K235" s="30">
        <v>44206.499999999993</v>
      </c>
      <c r="L235" s="30">
        <v>44206.499999999993</v>
      </c>
      <c r="M235" s="30">
        <v>0</v>
      </c>
      <c r="N235" s="30">
        <v>0</v>
      </c>
      <c r="O235" s="73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</row>
    <row r="236" spans="1:71" s="21" customFormat="1">
      <c r="A236" s="91"/>
      <c r="B236" s="86"/>
      <c r="C236" s="86"/>
      <c r="D236" s="46" t="s">
        <v>8</v>
      </c>
      <c r="E236" s="30">
        <v>34024</v>
      </c>
      <c r="F236" s="30">
        <v>34024</v>
      </c>
      <c r="G236" s="30">
        <v>4364.7999999999993</v>
      </c>
      <c r="H236" s="30">
        <v>4364.7999999999993</v>
      </c>
      <c r="I236" s="30">
        <v>0</v>
      </c>
      <c r="J236" s="30">
        <v>0</v>
      </c>
      <c r="K236" s="30">
        <v>29659.200000000001</v>
      </c>
      <c r="L236" s="30">
        <v>29659.200000000001</v>
      </c>
      <c r="M236" s="30">
        <v>0</v>
      </c>
      <c r="N236" s="30">
        <v>0</v>
      </c>
      <c r="O236" s="73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</row>
    <row r="237" spans="1:71" s="21" customFormat="1">
      <c r="A237" s="91"/>
      <c r="B237" s="86"/>
      <c r="C237" s="86"/>
      <c r="D237" s="46" t="s">
        <v>9</v>
      </c>
      <c r="E237" s="30">
        <v>22930.400000000001</v>
      </c>
      <c r="F237" s="30">
        <v>22930.400000000001</v>
      </c>
      <c r="G237" s="30">
        <v>445</v>
      </c>
      <c r="H237" s="30">
        <v>445</v>
      </c>
      <c r="I237" s="30">
        <v>0</v>
      </c>
      <c r="J237" s="30">
        <v>0</v>
      </c>
      <c r="K237" s="30">
        <v>22485.4</v>
      </c>
      <c r="L237" s="30">
        <v>22485.4</v>
      </c>
      <c r="M237" s="30">
        <v>0</v>
      </c>
      <c r="N237" s="30">
        <v>0</v>
      </c>
      <c r="O237" s="73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</row>
    <row r="238" spans="1:71" s="21" customFormat="1">
      <c r="A238" s="91"/>
      <c r="B238" s="86"/>
      <c r="C238" s="86"/>
      <c r="D238" s="46" t="s">
        <v>10</v>
      </c>
      <c r="E238" s="30">
        <v>199.6</v>
      </c>
      <c r="F238" s="30">
        <v>199.6</v>
      </c>
      <c r="G238" s="30">
        <v>199.6</v>
      </c>
      <c r="H238" s="30">
        <v>199.6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73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</row>
    <row r="239" spans="1:71" s="21" customFormat="1">
      <c r="A239" s="91"/>
      <c r="B239" s="86"/>
      <c r="C239" s="86"/>
      <c r="D239" s="10" t="s">
        <v>11</v>
      </c>
      <c r="E239" s="30">
        <v>32156.799999999999</v>
      </c>
      <c r="F239" s="30">
        <v>21992</v>
      </c>
      <c r="G239" s="30">
        <v>32156.799999999999</v>
      </c>
      <c r="H239" s="30">
        <v>21992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73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</row>
    <row r="240" spans="1:71" s="21" customFormat="1">
      <c r="A240" s="91"/>
      <c r="B240" s="86"/>
      <c r="C240" s="67"/>
      <c r="D240" s="46" t="s">
        <v>69</v>
      </c>
      <c r="E240" s="30">
        <v>181215.1</v>
      </c>
      <c r="F240" s="30">
        <v>24365.5</v>
      </c>
      <c r="G240" s="71">
        <v>181215.1</v>
      </c>
      <c r="H240" s="30">
        <v>24365.5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73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</row>
    <row r="241" spans="1:71" s="21" customFormat="1">
      <c r="A241" s="68"/>
      <c r="B241" s="67"/>
      <c r="C241" s="69"/>
      <c r="D241" s="46" t="s">
        <v>70</v>
      </c>
      <c r="E241" s="30">
        <v>152165</v>
      </c>
      <c r="F241" s="30">
        <v>0</v>
      </c>
      <c r="G241" s="71">
        <v>152165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73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</row>
    <row r="242" spans="1:71" s="21" customFormat="1">
      <c r="A242" s="68"/>
      <c r="B242" s="67"/>
      <c r="C242" s="69"/>
      <c r="D242" s="46" t="s">
        <v>71</v>
      </c>
      <c r="E242" s="30">
        <v>76320.100000000006</v>
      </c>
      <c r="F242" s="30">
        <v>0</v>
      </c>
      <c r="G242" s="71">
        <v>76320.100000000006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73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</row>
    <row r="243" spans="1:71" s="21" customFormat="1">
      <c r="A243" s="68"/>
      <c r="B243" s="67"/>
      <c r="C243" s="69"/>
      <c r="D243" s="46" t="s">
        <v>72</v>
      </c>
      <c r="E243" s="30">
        <v>295000</v>
      </c>
      <c r="F243" s="30">
        <v>0</v>
      </c>
      <c r="G243" s="30">
        <v>295000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73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</row>
    <row r="244" spans="1:71" s="21" customFormat="1">
      <c r="A244" s="68"/>
      <c r="B244" s="67"/>
      <c r="C244" s="69"/>
      <c r="D244" s="10" t="s">
        <v>73</v>
      </c>
      <c r="E244" s="30">
        <v>270000</v>
      </c>
      <c r="F244" s="30">
        <v>0</v>
      </c>
      <c r="G244" s="30">
        <v>270000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73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</row>
    <row r="245" spans="1:71" s="21" customFormat="1">
      <c r="A245" s="68"/>
      <c r="B245" s="67"/>
      <c r="C245" s="69"/>
      <c r="D245" s="46" t="s">
        <v>74</v>
      </c>
      <c r="E245" s="30">
        <v>283769.40000000002</v>
      </c>
      <c r="F245" s="30">
        <v>0</v>
      </c>
      <c r="G245" s="30">
        <v>283769.40000000002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74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</row>
    <row r="246" spans="1:71" s="23" customFormat="1" ht="15" customHeight="1">
      <c r="A246" s="76"/>
      <c r="B246" s="75" t="s">
        <v>80</v>
      </c>
      <c r="C246" s="82"/>
      <c r="D246" s="55" t="s">
        <v>6</v>
      </c>
      <c r="E246" s="29">
        <f>SUM(E247:E257)</f>
        <v>10543801.600000001</v>
      </c>
      <c r="F246" s="29">
        <f t="shared" ref="F246:K246" si="36">SUM(F247:F257)</f>
        <v>2677022</v>
      </c>
      <c r="G246" s="29">
        <f t="shared" si="36"/>
        <v>6890483.1000000006</v>
      </c>
      <c r="H246" s="29">
        <f t="shared" si="36"/>
        <v>1883356.9999999998</v>
      </c>
      <c r="I246" s="29">
        <f t="shared" si="36"/>
        <v>359273.2</v>
      </c>
      <c r="J246" s="29">
        <f t="shared" si="36"/>
        <v>184073.2</v>
      </c>
      <c r="K246" s="29">
        <f t="shared" si="36"/>
        <v>976620.30000000016</v>
      </c>
      <c r="L246" s="29">
        <f t="shared" ref="L246:N246" si="37">SUM(L247:L257)</f>
        <v>457303</v>
      </c>
      <c r="M246" s="29">
        <f t="shared" si="37"/>
        <v>2317425</v>
      </c>
      <c r="N246" s="29">
        <f t="shared" si="37"/>
        <v>152288.79999999999</v>
      </c>
      <c r="O246" s="79"/>
      <c r="P246" s="25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</row>
    <row r="247" spans="1:71" s="23" customFormat="1">
      <c r="A247" s="77"/>
      <c r="B247" s="75"/>
      <c r="C247" s="83"/>
      <c r="D247" s="10" t="s">
        <v>7</v>
      </c>
      <c r="E247" s="30">
        <f>G247+I247+K247+M247</f>
        <v>565438</v>
      </c>
      <c r="F247" s="30">
        <f>H247+J247+L247+N247</f>
        <v>490376.39999999991</v>
      </c>
      <c r="G247" s="30">
        <f t="shared" ref="G247:N252" si="38">G47+G121+G171+G197+G235</f>
        <v>250023.30000000002</v>
      </c>
      <c r="H247" s="30">
        <f t="shared" si="38"/>
        <v>174961.69999999998</v>
      </c>
      <c r="I247" s="30">
        <f t="shared" si="38"/>
        <v>155734.5</v>
      </c>
      <c r="J247" s="30">
        <f t="shared" si="38"/>
        <v>155734.5</v>
      </c>
      <c r="K247" s="30">
        <f t="shared" si="38"/>
        <v>159680.19999999998</v>
      </c>
      <c r="L247" s="30">
        <f t="shared" si="38"/>
        <v>159680.19999999998</v>
      </c>
      <c r="M247" s="30">
        <f t="shared" si="38"/>
        <v>0</v>
      </c>
      <c r="N247" s="30">
        <f t="shared" si="38"/>
        <v>0</v>
      </c>
      <c r="O247" s="80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</row>
    <row r="248" spans="1:71" s="23" customFormat="1">
      <c r="A248" s="77"/>
      <c r="B248" s="75"/>
      <c r="C248" s="83"/>
      <c r="D248" s="10" t="s">
        <v>8</v>
      </c>
      <c r="E248" s="30">
        <f>G248+I248+K248+M248</f>
        <v>494639.7</v>
      </c>
      <c r="F248" s="30">
        <f t="shared" ref="F248:F251" si="39">H248+J248+L248+N248</f>
        <v>416995.6</v>
      </c>
      <c r="G248" s="30">
        <f t="shared" si="38"/>
        <v>412058.9</v>
      </c>
      <c r="H248" s="30">
        <f t="shared" si="38"/>
        <v>334414.8</v>
      </c>
      <c r="I248" s="30">
        <f t="shared" si="38"/>
        <v>0</v>
      </c>
      <c r="J248" s="30">
        <f t="shared" si="38"/>
        <v>0</v>
      </c>
      <c r="K248" s="30">
        <f t="shared" si="38"/>
        <v>82580.800000000003</v>
      </c>
      <c r="L248" s="30">
        <f t="shared" si="38"/>
        <v>82580.800000000003</v>
      </c>
      <c r="M248" s="30">
        <f t="shared" si="38"/>
        <v>0</v>
      </c>
      <c r="N248" s="30">
        <f t="shared" si="38"/>
        <v>0</v>
      </c>
      <c r="O248" s="80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</row>
    <row r="249" spans="1:71" s="23" customFormat="1">
      <c r="A249" s="77"/>
      <c r="B249" s="75"/>
      <c r="C249" s="83"/>
      <c r="D249" s="10" t="s">
        <v>9</v>
      </c>
      <c r="E249" s="30">
        <f t="shared" ref="E249:E250" si="40">G249+I249+K249+M249</f>
        <v>422684.9</v>
      </c>
      <c r="F249" s="30">
        <f t="shared" si="39"/>
        <v>328977.09999999998</v>
      </c>
      <c r="G249" s="30">
        <f t="shared" si="38"/>
        <v>384020.8</v>
      </c>
      <c r="H249" s="30">
        <f t="shared" si="38"/>
        <v>290312.99999999994</v>
      </c>
      <c r="I249" s="30">
        <f t="shared" si="38"/>
        <v>0</v>
      </c>
      <c r="J249" s="30">
        <f t="shared" si="38"/>
        <v>0</v>
      </c>
      <c r="K249" s="30">
        <f t="shared" si="38"/>
        <v>38664.100000000006</v>
      </c>
      <c r="L249" s="30">
        <f t="shared" si="38"/>
        <v>38664.100000000006</v>
      </c>
      <c r="M249" s="30">
        <f t="shared" si="38"/>
        <v>0</v>
      </c>
      <c r="N249" s="30">
        <f t="shared" si="38"/>
        <v>0</v>
      </c>
      <c r="O249" s="80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</row>
    <row r="250" spans="1:71" s="23" customFormat="1">
      <c r="A250" s="77"/>
      <c r="B250" s="75"/>
      <c r="C250" s="83"/>
      <c r="D250" s="10" t="s">
        <v>10</v>
      </c>
      <c r="E250" s="30">
        <f t="shared" si="40"/>
        <v>428372.7</v>
      </c>
      <c r="F250" s="30">
        <f>H250+J250+L250+N250</f>
        <v>354571.99999999994</v>
      </c>
      <c r="G250" s="30">
        <f t="shared" si="38"/>
        <v>353594.7</v>
      </c>
      <c r="H250" s="30">
        <f t="shared" si="38"/>
        <v>280316.99999999994</v>
      </c>
      <c r="I250" s="30">
        <f t="shared" si="38"/>
        <v>0</v>
      </c>
      <c r="J250" s="30">
        <f t="shared" si="38"/>
        <v>0</v>
      </c>
      <c r="K250" s="30">
        <f t="shared" si="38"/>
        <v>21187.5</v>
      </c>
      <c r="L250" s="30">
        <f t="shared" si="38"/>
        <v>20664.5</v>
      </c>
      <c r="M250" s="30">
        <f t="shared" si="38"/>
        <v>53590.5</v>
      </c>
      <c r="N250" s="30">
        <f t="shared" si="38"/>
        <v>53590.5</v>
      </c>
      <c r="O250" s="80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</row>
    <row r="251" spans="1:71" s="23" customFormat="1">
      <c r="A251" s="77"/>
      <c r="B251" s="75"/>
      <c r="C251" s="83"/>
      <c r="D251" s="10" t="s">
        <v>11</v>
      </c>
      <c r="E251" s="30">
        <f>G251+I251+K251+M251</f>
        <v>624156.20000000007</v>
      </c>
      <c r="F251" s="30">
        <f t="shared" si="39"/>
        <v>538956.30000000005</v>
      </c>
      <c r="G251" s="30">
        <f t="shared" si="38"/>
        <v>356810.6</v>
      </c>
      <c r="H251" s="30">
        <f t="shared" si="38"/>
        <v>276205.89999999997</v>
      </c>
      <c r="I251" s="30">
        <f t="shared" si="38"/>
        <v>28338.7</v>
      </c>
      <c r="J251" s="30">
        <f t="shared" si="38"/>
        <v>28338.7</v>
      </c>
      <c r="K251" s="30">
        <f t="shared" si="38"/>
        <v>140308.6</v>
      </c>
      <c r="L251" s="30">
        <f t="shared" si="38"/>
        <v>135713.4</v>
      </c>
      <c r="M251" s="30">
        <f t="shared" si="38"/>
        <v>98698.3</v>
      </c>
      <c r="N251" s="30">
        <f t="shared" si="38"/>
        <v>98698.3</v>
      </c>
      <c r="O251" s="80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</row>
    <row r="252" spans="1:71" s="23" customFormat="1">
      <c r="A252" s="77"/>
      <c r="B252" s="75"/>
      <c r="C252" s="83"/>
      <c r="D252" s="10" t="s">
        <v>69</v>
      </c>
      <c r="E252" s="30">
        <f>G252+I252+K252+M252</f>
        <v>971024.59999999986</v>
      </c>
      <c r="F252" s="30">
        <f>H252+J252+L252+N252</f>
        <v>313168.2</v>
      </c>
      <c r="G252" s="71">
        <f>G52+G126+G176+G202+G240</f>
        <v>803443.69999999984</v>
      </c>
      <c r="H252" s="30">
        <f t="shared" si="38"/>
        <v>293168.2</v>
      </c>
      <c r="I252" s="30">
        <f t="shared" si="38"/>
        <v>0</v>
      </c>
      <c r="J252" s="30">
        <f t="shared" si="38"/>
        <v>0</v>
      </c>
      <c r="K252" s="30">
        <f t="shared" si="38"/>
        <v>167580.90000000002</v>
      </c>
      <c r="L252" s="30">
        <f t="shared" si="38"/>
        <v>20000</v>
      </c>
      <c r="M252" s="30">
        <f t="shared" si="38"/>
        <v>0</v>
      </c>
      <c r="N252" s="30">
        <f t="shared" si="38"/>
        <v>0</v>
      </c>
      <c r="O252" s="80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</row>
    <row r="253" spans="1:71" s="23" customFormat="1">
      <c r="A253" s="77"/>
      <c r="B253" s="75"/>
      <c r="C253" s="83"/>
      <c r="D253" s="10" t="s">
        <v>70</v>
      </c>
      <c r="E253" s="30">
        <f t="shared" ref="E253:E257" si="41">G253+I253+K253+M253</f>
        <v>739554.5</v>
      </c>
      <c r="F253" s="30">
        <f t="shared" ref="F253:F257" si="42">H253+J253+L253+N253</f>
        <v>122576.4</v>
      </c>
      <c r="G253" s="71">
        <f t="shared" ref="G253:N253" si="43">G53+G127+G177+G203+G241</f>
        <v>568836.80000000005</v>
      </c>
      <c r="H253" s="30">
        <f t="shared" si="43"/>
        <v>122576.4</v>
      </c>
      <c r="I253" s="30">
        <f t="shared" si="43"/>
        <v>0</v>
      </c>
      <c r="J253" s="30">
        <f t="shared" si="43"/>
        <v>0</v>
      </c>
      <c r="K253" s="30">
        <f t="shared" si="43"/>
        <v>170717.7</v>
      </c>
      <c r="L253" s="30">
        <f t="shared" si="43"/>
        <v>0</v>
      </c>
      <c r="M253" s="30">
        <f t="shared" si="43"/>
        <v>0</v>
      </c>
      <c r="N253" s="30">
        <f t="shared" si="43"/>
        <v>0</v>
      </c>
      <c r="O253" s="80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</row>
    <row r="254" spans="1:71" s="23" customFormat="1">
      <c r="A254" s="77"/>
      <c r="B254" s="75"/>
      <c r="C254" s="83"/>
      <c r="D254" s="10" t="s">
        <v>71</v>
      </c>
      <c r="E254" s="30">
        <f t="shared" si="41"/>
        <v>538988.4</v>
      </c>
      <c r="F254" s="30">
        <f t="shared" si="42"/>
        <v>111400</v>
      </c>
      <c r="G254" s="71">
        <f t="shared" ref="G254:N254" si="44">G54+G128+G178+G204+G242</f>
        <v>340024</v>
      </c>
      <c r="H254" s="30">
        <f t="shared" si="44"/>
        <v>111400</v>
      </c>
      <c r="I254" s="30">
        <f t="shared" si="44"/>
        <v>0</v>
      </c>
      <c r="J254" s="30">
        <f t="shared" si="44"/>
        <v>0</v>
      </c>
      <c r="K254" s="30">
        <f t="shared" si="44"/>
        <v>79657.600000000006</v>
      </c>
      <c r="L254" s="30">
        <f t="shared" si="44"/>
        <v>0</v>
      </c>
      <c r="M254" s="30">
        <f t="shared" si="44"/>
        <v>119306.8</v>
      </c>
      <c r="N254" s="30">
        <f t="shared" si="44"/>
        <v>0</v>
      </c>
      <c r="O254" s="80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</row>
    <row r="255" spans="1:71" s="23" customFormat="1">
      <c r="A255" s="77"/>
      <c r="B255" s="75"/>
      <c r="C255" s="83"/>
      <c r="D255" s="10" t="s">
        <v>72</v>
      </c>
      <c r="E255" s="30">
        <f t="shared" si="41"/>
        <v>1569888.3000000003</v>
      </c>
      <c r="F255" s="30">
        <f t="shared" si="42"/>
        <v>0</v>
      </c>
      <c r="G255" s="30">
        <f>G55+G129+G179+G205+G243</f>
        <v>841186.10000000009</v>
      </c>
      <c r="H255" s="30">
        <f t="shared" ref="H255:N255" si="45">H55+H129+H179+H205+H243</f>
        <v>0</v>
      </c>
      <c r="I255" s="30">
        <f t="shared" si="45"/>
        <v>0</v>
      </c>
      <c r="J255" s="30">
        <f t="shared" si="45"/>
        <v>0</v>
      </c>
      <c r="K255" s="30">
        <f t="shared" si="45"/>
        <v>57901.3</v>
      </c>
      <c r="L255" s="30">
        <f t="shared" si="45"/>
        <v>0</v>
      </c>
      <c r="M255" s="30">
        <f t="shared" si="45"/>
        <v>670800.9</v>
      </c>
      <c r="N255" s="30">
        <f t="shared" si="45"/>
        <v>0</v>
      </c>
      <c r="O255" s="80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</row>
    <row r="256" spans="1:71" s="23" customFormat="1">
      <c r="A256" s="77"/>
      <c r="B256" s="75"/>
      <c r="C256" s="83"/>
      <c r="D256" s="10" t="s">
        <v>73</v>
      </c>
      <c r="E256" s="30">
        <f t="shared" si="41"/>
        <v>2862653.5</v>
      </c>
      <c r="F256" s="30">
        <f t="shared" si="42"/>
        <v>0</v>
      </c>
      <c r="G256" s="30">
        <f t="shared" ref="G256:N256" si="46">G56+G130+G180+G206+G244</f>
        <v>1919595.5000000002</v>
      </c>
      <c r="H256" s="30">
        <f t="shared" si="46"/>
        <v>0</v>
      </c>
      <c r="I256" s="30">
        <f t="shared" si="46"/>
        <v>87600</v>
      </c>
      <c r="J256" s="30">
        <f t="shared" si="46"/>
        <v>0</v>
      </c>
      <c r="K256" s="30">
        <f t="shared" si="46"/>
        <v>29170.799999999999</v>
      </c>
      <c r="L256" s="30">
        <f t="shared" si="46"/>
        <v>0</v>
      </c>
      <c r="M256" s="30">
        <f t="shared" si="46"/>
        <v>826287.2</v>
      </c>
      <c r="N256" s="30">
        <f t="shared" si="46"/>
        <v>0</v>
      </c>
      <c r="O256" s="80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</row>
    <row r="257" spans="1:71" s="23" customFormat="1">
      <c r="A257" s="78"/>
      <c r="B257" s="75"/>
      <c r="C257" s="84"/>
      <c r="D257" s="10" t="s">
        <v>74</v>
      </c>
      <c r="E257" s="30">
        <f t="shared" si="41"/>
        <v>1326400.8000000003</v>
      </c>
      <c r="F257" s="30">
        <f t="shared" si="42"/>
        <v>0</v>
      </c>
      <c r="G257" s="30">
        <f t="shared" ref="G257:N257" si="47">G57+G131+G181+G207+G245</f>
        <v>660888.70000000007</v>
      </c>
      <c r="H257" s="30">
        <f t="shared" si="47"/>
        <v>0</v>
      </c>
      <c r="I257" s="30">
        <f t="shared" si="47"/>
        <v>87600</v>
      </c>
      <c r="J257" s="30">
        <f t="shared" si="47"/>
        <v>0</v>
      </c>
      <c r="K257" s="30">
        <f t="shared" si="47"/>
        <v>29170.799999999999</v>
      </c>
      <c r="L257" s="30">
        <f t="shared" si="47"/>
        <v>0</v>
      </c>
      <c r="M257" s="30">
        <f t="shared" si="47"/>
        <v>548741.30000000005</v>
      </c>
      <c r="N257" s="30">
        <f t="shared" si="47"/>
        <v>0</v>
      </c>
      <c r="O257" s="81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</row>
    <row r="258" spans="1:71">
      <c r="A258" s="108"/>
      <c r="B258" s="109"/>
      <c r="C258" s="110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11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B234:B240"/>
    <mergeCell ref="A234:A240"/>
    <mergeCell ref="O84:O95"/>
    <mergeCell ref="O96:O107"/>
    <mergeCell ref="O108:O119"/>
    <mergeCell ref="B120:B131"/>
    <mergeCell ref="B134:B145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9:O9"/>
    <mergeCell ref="O22:O33"/>
    <mergeCell ref="O34:O45"/>
    <mergeCell ref="B7:O7"/>
    <mergeCell ref="B8:O8"/>
    <mergeCell ref="B10:B21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60:O71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O46:O57"/>
    <mergeCell ref="A134:A145"/>
    <mergeCell ref="O134:O145"/>
    <mergeCell ref="O146:O157"/>
    <mergeCell ref="B146:B157"/>
    <mergeCell ref="A146:A157"/>
    <mergeCell ref="B210:B221"/>
    <mergeCell ref="A210:A221"/>
    <mergeCell ref="O210:O221"/>
    <mergeCell ref="O222:O233"/>
    <mergeCell ref="B222:B233"/>
    <mergeCell ref="O158:O169"/>
    <mergeCell ref="B158:B169"/>
    <mergeCell ref="A158:A169"/>
    <mergeCell ref="B170:B181"/>
    <mergeCell ref="A170:A181"/>
    <mergeCell ref="O170:O181"/>
    <mergeCell ref="O234:O245"/>
    <mergeCell ref="B246:B257"/>
    <mergeCell ref="A246:A257"/>
    <mergeCell ref="O246:O257"/>
    <mergeCell ref="C246:C257"/>
    <mergeCell ref="C234:C239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aksinenko</cp:lastModifiedBy>
  <cp:lastPrinted>2019-09-04T02:41:22Z</cp:lastPrinted>
  <dcterms:created xsi:type="dcterms:W3CDTF">2014-08-20T07:30:27Z</dcterms:created>
  <dcterms:modified xsi:type="dcterms:W3CDTF">2019-09-13T03:18:14Z</dcterms:modified>
</cp:coreProperties>
</file>