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/>
  </bookViews>
  <sheets>
    <sheet name="Паспорт подпрограммы" sheetId="3" r:id="rId1"/>
    <sheet name="Перечень мероприятий" sheetId="5" r:id="rId2"/>
  </sheets>
  <definedNames>
    <definedName name="_xlnm.Print_Area" localSheetId="0">'Паспорт подпрограммы'!$A$1:$X$60</definedName>
    <definedName name="_xlnm.Print_Area" localSheetId="1">'Перечень мероприятий'!$A$1:$O$70</definedName>
  </definedNames>
  <calcPr calcId="145621"/>
</workbook>
</file>

<file path=xl/calcChain.xml><?xml version="1.0" encoding="utf-8"?>
<calcChain xmlns="http://schemas.openxmlformats.org/spreadsheetml/2006/main">
  <c r="L38" i="5" l="1"/>
  <c r="K38" i="5"/>
  <c r="F38" i="5"/>
  <c r="G38" i="5"/>
  <c r="H38" i="5"/>
  <c r="E38" i="5"/>
  <c r="H14" i="5" l="1"/>
  <c r="F14" i="5"/>
  <c r="G14" i="5"/>
  <c r="F45" i="3" l="1"/>
  <c r="J69" i="5" l="1"/>
  <c r="N53" i="3" s="1"/>
  <c r="I69" i="5"/>
  <c r="L53" i="3" s="1"/>
  <c r="J68" i="5"/>
  <c r="N52" i="3" s="1"/>
  <c r="I68" i="5"/>
  <c r="L52" i="3" s="1"/>
  <c r="J67" i="5"/>
  <c r="N51" i="3" s="1"/>
  <c r="I67" i="5"/>
  <c r="L51" i="3" s="1"/>
  <c r="J66" i="5"/>
  <c r="N50" i="3" s="1"/>
  <c r="I66" i="5"/>
  <c r="L50" i="3" s="1"/>
  <c r="J65" i="5"/>
  <c r="N49" i="3" s="1"/>
  <c r="I65" i="5"/>
  <c r="L49" i="3" s="1"/>
  <c r="J64" i="5"/>
  <c r="N48" i="3" s="1"/>
  <c r="I64" i="5"/>
  <c r="L48" i="3" s="1"/>
  <c r="J63" i="5"/>
  <c r="N47" i="3" s="1"/>
  <c r="I63" i="5"/>
  <c r="L47" i="3" s="1"/>
  <c r="J62" i="5"/>
  <c r="N46" i="3" s="1"/>
  <c r="I62" i="5"/>
  <c r="L46" i="3" s="1"/>
  <c r="J61" i="5"/>
  <c r="N45" i="3" s="1"/>
  <c r="I61" i="5"/>
  <c r="L45" i="3" s="1"/>
  <c r="N54" i="3" l="1"/>
  <c r="L54" i="3"/>
  <c r="K50" i="5" l="1"/>
  <c r="H66" i="5"/>
  <c r="J50" i="3" s="1"/>
  <c r="H65" i="5"/>
  <c r="J49" i="3" s="1"/>
  <c r="G65" i="5"/>
  <c r="H49" i="3" s="1"/>
  <c r="F66" i="5"/>
  <c r="G50" i="3" s="1"/>
  <c r="F65" i="5"/>
  <c r="G49" i="3" s="1"/>
  <c r="L69" i="5"/>
  <c r="R53" i="3" s="1"/>
  <c r="L68" i="5"/>
  <c r="R52" i="3" s="1"/>
  <c r="L67" i="5"/>
  <c r="R51" i="3" s="1"/>
  <c r="L66" i="5"/>
  <c r="R50" i="3" s="1"/>
  <c r="L65" i="5"/>
  <c r="R49" i="3" s="1"/>
  <c r="L64" i="5"/>
  <c r="R48" i="3" s="1"/>
  <c r="L63" i="5"/>
  <c r="R47" i="3" s="1"/>
  <c r="L62" i="5"/>
  <c r="R46" i="3" s="1"/>
  <c r="L61" i="5"/>
  <c r="K61" i="5"/>
  <c r="G66" i="5"/>
  <c r="H50" i="3" s="1"/>
  <c r="K62" i="5" l="1"/>
  <c r="P46" i="3" s="1"/>
  <c r="K64" i="5"/>
  <c r="P48" i="3" s="1"/>
  <c r="K66" i="5"/>
  <c r="P50" i="3" s="1"/>
  <c r="K68" i="5"/>
  <c r="P52" i="3" s="1"/>
  <c r="K63" i="5"/>
  <c r="P47" i="3" s="1"/>
  <c r="K65" i="5"/>
  <c r="P49" i="3" s="1"/>
  <c r="K67" i="5"/>
  <c r="P51" i="3" s="1"/>
  <c r="K69" i="5"/>
  <c r="P53" i="3" s="1"/>
  <c r="G62" i="5"/>
  <c r="H46" i="3" s="1"/>
  <c r="G64" i="5"/>
  <c r="H48" i="3" s="1"/>
  <c r="G68" i="5"/>
  <c r="H52" i="3" s="1"/>
  <c r="H63" i="5"/>
  <c r="J47" i="3" s="1"/>
  <c r="H67" i="5"/>
  <c r="J51" i="3" s="1"/>
  <c r="H69" i="5"/>
  <c r="J53" i="3" s="1"/>
  <c r="G63" i="5"/>
  <c r="H47" i="3" s="1"/>
  <c r="G67" i="5"/>
  <c r="H51" i="3" s="1"/>
  <c r="G69" i="5"/>
  <c r="H53" i="3" s="1"/>
  <c r="H62" i="5"/>
  <c r="J46" i="3" s="1"/>
  <c r="H64" i="5"/>
  <c r="J48" i="3" s="1"/>
  <c r="H68" i="5"/>
  <c r="J52" i="3" s="1"/>
  <c r="L60" i="5"/>
  <c r="R45" i="3"/>
  <c r="R54" i="3" s="1"/>
  <c r="P45" i="3"/>
  <c r="L50" i="5"/>
  <c r="G61" i="5"/>
  <c r="K60" i="5" l="1"/>
  <c r="P54" i="3"/>
  <c r="H45" i="3"/>
  <c r="H54" i="3" s="1"/>
  <c r="G60" i="5"/>
  <c r="E62" i="5"/>
  <c r="E64" i="5"/>
  <c r="F48" i="3" s="1"/>
  <c r="E66" i="5"/>
  <c r="F50" i="3" s="1"/>
  <c r="E68" i="5"/>
  <c r="F52" i="3" s="1"/>
  <c r="F63" i="5"/>
  <c r="G47" i="3" s="1"/>
  <c r="F67" i="5"/>
  <c r="G51" i="3" s="1"/>
  <c r="F69" i="5"/>
  <c r="G53" i="3" s="1"/>
  <c r="E63" i="5"/>
  <c r="F47" i="3" s="1"/>
  <c r="E65" i="5"/>
  <c r="F49" i="3" s="1"/>
  <c r="E67" i="5"/>
  <c r="F51" i="3" s="1"/>
  <c r="E69" i="5"/>
  <c r="F53" i="3" s="1"/>
  <c r="F62" i="5"/>
  <c r="G46" i="3" s="1"/>
  <c r="F64" i="5"/>
  <c r="G48" i="3" s="1"/>
  <c r="F68" i="5"/>
  <c r="G52" i="3" s="1"/>
  <c r="E60" i="5" l="1"/>
  <c r="F46" i="3"/>
  <c r="F54" i="3" s="1"/>
  <c r="E50" i="5"/>
  <c r="H50" i="5"/>
  <c r="G50" i="5"/>
  <c r="F50" i="5"/>
  <c r="L26" i="5"/>
  <c r="K26" i="5"/>
  <c r="K71" i="5" s="1"/>
  <c r="H26" i="5"/>
  <c r="G26" i="5"/>
  <c r="F26" i="5"/>
  <c r="E26" i="5"/>
  <c r="V54" i="3"/>
  <c r="T54" i="3"/>
  <c r="E14" i="5"/>
  <c r="L71" i="5" l="1"/>
  <c r="E71" i="5"/>
  <c r="G71" i="5"/>
  <c r="H61" i="5" l="1"/>
  <c r="H71" i="5"/>
  <c r="F61" i="5"/>
  <c r="F71" i="5"/>
  <c r="J45" i="3" l="1"/>
  <c r="J54" i="3" s="1"/>
  <c r="H60" i="5"/>
  <c r="F60" i="5"/>
  <c r="G45" i="3"/>
  <c r="G54" i="3" s="1"/>
</calcChain>
</file>

<file path=xl/sharedStrings.xml><?xml version="1.0" encoding="utf-8"?>
<sst xmlns="http://schemas.openxmlformats.org/spreadsheetml/2006/main" count="253" uniqueCount="122">
  <si>
    <t>Таблица 2</t>
  </si>
  <si>
    <t>№ п/п</t>
  </si>
  <si>
    <t>1.1.</t>
  </si>
  <si>
    <t>1.1.1.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</si>
  <si>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</si>
  <si>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</si>
  <si>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</si>
  <si>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</si>
  <si>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</si>
  <si>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</si>
  <si>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</si>
  <si>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</si>
  <si>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</si>
  <si>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Код бюджетной классификации (КЦСР, КВР)</t>
  </si>
  <si>
    <t>не менее 59,0</t>
  </si>
  <si>
    <t>Показатель 3: Количество массовых нарушений общественного порядка, ед.</t>
  </si>
  <si>
    <t>Показатель 4. Количество профилактических лекций, бесед, встреч с гражданами и др. на территории Города Томска, шт.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</si>
  <si>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</si>
  <si>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>не менее 90%</t>
  </si>
  <si>
    <t>Показатели задач муниципальной программы, единицы измерения</t>
  </si>
  <si>
    <t>Задача 1: Профилактика правонарушений на территории муниципального образования «Город Томск».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</si>
  <si>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</si>
  <si>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</si>
  <si>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</si>
  <si>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Показатель 1. Доля звукопокрытия территории от общей площади города, %.</t>
  </si>
  <si>
    <t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</si>
  <si>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</si>
  <si>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Объемы и источники финансирования муниципальной программы (с разбивкой по годам, тыс. рублей)</t>
  </si>
  <si>
    <t xml:space="preserve">Сроки реализации муниципальной программы </t>
  </si>
  <si>
    <t xml:space="preserve">Перечень подпрограмм </t>
  </si>
  <si>
    <t>Организация управления муниципальной программой и контроль за её реализацией:</t>
  </si>
  <si>
    <t>управление муниципальной программой осуществляет</t>
  </si>
  <si>
    <t>текущий контроль и мониторинг реализации муниципальной программы осуществляют</t>
  </si>
  <si>
    <t xml:space="preserve"> </t>
  </si>
  <si>
    <t>КОБ</t>
  </si>
  <si>
    <t>1.2.</t>
  </si>
  <si>
    <t>1.2.1.</t>
  </si>
  <si>
    <t>Задача 1 муниципальной программы: Профилактика правонарушений на территории муниципального образования «Город Томск».</t>
  </si>
  <si>
    <t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</si>
  <si>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1.4.</t>
  </si>
  <si>
    <t>1.3.</t>
  </si>
  <si>
    <t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</si>
  <si>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Наименования целей, задач муниципальной программы</t>
  </si>
  <si>
    <t>Цель муниципальной программы: Повышение личной и общественной безопасности</t>
  </si>
  <si>
    <t>Всего по задаче 1</t>
  </si>
  <si>
    <t xml:space="preserve">1510199990,
244
1510110360,
330
1510140010,
412
</t>
  </si>
  <si>
    <t>Всего по задаче 2:</t>
  </si>
  <si>
    <t xml:space="preserve">1520120040,
1520140970
243
612
622
</t>
  </si>
  <si>
    <t>1.3.1.</t>
  </si>
  <si>
    <t>Всего по задаче 3:</t>
  </si>
  <si>
    <t xml:space="preserve">МКУ «ОДС 
г. Томска»
</t>
  </si>
  <si>
    <t>Всего по задаче 4:</t>
  </si>
  <si>
    <t xml:space="preserve">1540199990
244
</t>
  </si>
  <si>
    <t xml:space="preserve">1530199990
224
</t>
  </si>
  <si>
    <t>ИТОГО ПО МУНИЦИПАЛЬНОЙ ПРОГРАММЕ:</t>
  </si>
  <si>
    <t>Проверка суммы</t>
  </si>
  <si>
    <t>(далее - муниципальная программа)</t>
  </si>
  <si>
    <t>I. ПАСПОРТ МУНИЦИПАЛЬНОЙ ПРОГРАММЫ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</si>
  <si>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</si>
  <si>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</si>
  <si>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</si>
  <si>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>Куратор муниципальной программы</t>
  </si>
  <si>
    <t>Ответственный исполнитель муниципальной программы</t>
  </si>
  <si>
    <t>Наименование стратегической цели (целевого вектора) развития Города Томска</t>
  </si>
  <si>
    <t>Экологичная и безопасная среда жизнедеятельности.</t>
  </si>
  <si>
    <t>Наименование стратегической задачи развития Города Томска</t>
  </si>
  <si>
    <t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</si>
  <si>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</si>
  <si>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>Цель: Повышение личной и общественной безопасности.</t>
  </si>
  <si>
    <t>Показатели цели муниципальной программы, единицы измерения</t>
  </si>
  <si>
    <t>Цель: Повышение личной и общественной безопасности</t>
  </si>
  <si>
    <t>Показатель 1. Количество зарегистрированных преступлений на 1000 жителей, ед.</t>
  </si>
  <si>
    <t>не более 17,5</t>
  </si>
  <si>
    <t>Показатель 2. Доля раскрытых преступлений в общем количестве зарегистрированных преступлений, %.</t>
  </si>
  <si>
    <t>администрации Города Томска</t>
  </si>
  <si>
    <t>Соисполнители</t>
  </si>
  <si>
    <t>Участники</t>
  </si>
  <si>
    <t>в соответствии с потребностью</t>
  </si>
  <si>
    <t>в соответствии с утвержд. финансированием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</si>
  <si>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</si>
  <si>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</si>
  <si>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</si>
  <si>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</si>
  <si>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</si>
  <si>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</si>
  <si>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</si>
  <si>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</si>
  <si>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</si>
  <si>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</si>
  <si>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Наименование подпрограммы 1: «Профилактика правонарушений» на 2017-2025 годы</t>
  </si>
  <si>
    <t>Наименование подпрограммы 2: «Безопасное детство в Безопасном Городе» на 2017-2025 годы</t>
  </si>
  <si>
    <t>Наименование подпрограммы 4: «Профилактика терроризма и экстремистской деятельности» на 2017-2025 годы</t>
  </si>
  <si>
    <t>МУНИЦИПАЛЬНАЯ ПРОГРАММА «БЕЗОПАСНЫЙ ГОРОД» НА 2017-2025 ГОДЫ»</t>
  </si>
  <si>
    <t>«Безопасный Город» на 2017-2025 годы»</t>
  </si>
  <si>
    <t>не менее 5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</si>
  <si>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</si>
  <si>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не менее 1800</t>
  </si>
  <si>
    <t>не более 17,0</t>
  </si>
  <si>
    <t>не менее 60</t>
  </si>
  <si>
    <t>не менее 59</t>
  </si>
  <si>
    <t>Заместитель Мэра Города Томска по безопасности и общим вопросам.</t>
  </si>
  <si>
    <t>Администрация Города Томска (Комитет общественной безопасности), далее - КОБ.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</si>
  <si>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</si>
  <si>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</si>
  <si>
    <t>РЕСУРСНОЕ ОБЕСПЕЧЕНИЕ МУНИЦИПАЛЬНОЙ ПРОГРАММЫ</t>
  </si>
  <si>
    <t>не менее 100%</t>
  </si>
  <si>
    <t>не менее 420</t>
  </si>
  <si>
    <t>не менее 400</t>
  </si>
  <si>
    <t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</si>
  <si>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ДКС, ДО,
УК,
УФКиС,
КОБ</t>
  </si>
  <si>
    <t>КОБ, УИПиОС;
Администрация Ленинского района Города Томска
Администрация Кировского района Города Томска
Администрация Советского района Города Томска
Администрация Октябрьского района Города Томска</t>
  </si>
  <si>
    <t>КОБ, Администрация
Ленинского
района Города
Томска, Администрация
Советского
района Города
Томска,
УИиМУ</t>
  </si>
  <si>
    <t>КОБ, УИиМУ, УИПиОС;
Администрация Ленинского района Города Томска, Администрация
Советского района Города Томска, ДКС, ДО,
УК, УФКиС, МКУ «ОДС г. Томска».</t>
  </si>
  <si>
    <t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</si>
  <si>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 xml:space="preserve">Задача 2 муниципальной программы: Совершенствование благоприятных условий жизнедеятельности детей на объектах муниципальных учреждений муниципального образования «Город Томск».
</t>
  </si>
  <si>
    <t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</si>
  <si>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Наименование подпрограммы 3: «Создание комплексной системы экстренного оповещения населения (КСЭОН) об угрозе возникновения или о возникновении чрезвычайных ситуаций» на 2017-2021 годы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</si>
  <si>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2017-2021 годы;
4) «Профилактика терроризма и экстремистской деятельности» на 2017-2025 годы.
</t>
  </si>
  <si>
    <t>2017-2025 гг.</t>
  </si>
  <si>
    <t xml:space="preserve">«Безопасный Город на 2017-2025 годы»
</t>
  </si>
  <si>
    <t>Приложение 1 к постановлению</t>
  </si>
  <si>
    <t>от 21.10.2019 № 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</si>
</sst>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0" xfId="0" applyFont="1"/>
    <xf numFmtId="16" fontId="5" fillId="0" borderId="3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12" fillId="0" borderId="3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2" xfId="0" applyFont="1" applyBorder="1"/>
    <xf numFmtId="0" fontId="15" fillId="0" borderId="0" xfId="0" applyFont="1"/>
    <xf numFmtId="2" fontId="18" fillId="0" borderId="9" xfId="0" applyNumberFormat="1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2" fontId="18" fillId="0" borderId="2" xfId="0" applyNumberFormat="1" applyFont="1" applyBorder="1" applyAlignment="1">
      <alignment horizontal="right" vertical="center"/>
    </xf>
    <xf numFmtId="2" fontId="18" fillId="0" borderId="9" xfId="0" applyNumberFormat="1" applyFont="1" applyBorder="1" applyAlignment="1">
      <alignment horizontal="right" vertical="center"/>
    </xf>
    <xf numFmtId="2" fontId="18" fillId="3" borderId="22" xfId="0" applyNumberFormat="1" applyFont="1" applyFill="1" applyBorder="1" applyAlignment="1">
      <alignment horizontal="center" vertical="center" wrapText="1"/>
    </xf>
    <xf numFmtId="2" fontId="18" fillId="3" borderId="12" xfId="0" applyNumberFormat="1" applyFont="1" applyFill="1" applyBorder="1" applyAlignment="1">
      <alignment vertical="center" wrapText="1"/>
    </xf>
    <xf numFmtId="2" fontId="18" fillId="0" borderId="15" xfId="0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right" vertical="center" wrapText="1"/>
    </xf>
    <xf numFmtId="2" fontId="18" fillId="0" borderId="3" xfId="0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right" vertical="center"/>
    </xf>
    <xf numFmtId="2" fontId="18" fillId="3" borderId="23" xfId="0" applyNumberFormat="1" applyFont="1" applyFill="1" applyBorder="1" applyAlignment="1">
      <alignment vertical="center" wrapText="1"/>
    </xf>
    <xf numFmtId="2" fontId="18" fillId="3" borderId="1" xfId="0" applyNumberFormat="1" applyFont="1" applyFill="1" applyBorder="1" applyAlignment="1">
      <alignment vertical="center" wrapText="1"/>
    </xf>
    <xf numFmtId="2" fontId="18" fillId="0" borderId="13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 wrapText="1"/>
    </xf>
    <xf numFmtId="2" fontId="19" fillId="0" borderId="12" xfId="0" applyNumberFormat="1" applyFont="1" applyBorder="1" applyAlignment="1">
      <alignment horizontal="right" vertical="center" wrapText="1"/>
    </xf>
    <xf numFmtId="2" fontId="19" fillId="0" borderId="2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top" wrapText="1"/>
    </xf>
    <xf numFmtId="2" fontId="18" fillId="0" borderId="4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vertical="top" wrapText="1"/>
    </xf>
    <xf numFmtId="0" fontId="0" fillId="0" borderId="0" xfId="0" applyFill="1"/>
    <xf numFmtId="0" fontId="0" fillId="0" borderId="0" xfId="0" applyFill="1" applyAlignment="1"/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12" xfId="0" applyFont="1" applyFill="1" applyBorder="1"/>
    <xf numFmtId="0" fontId="1" fillId="0" borderId="0" xfId="0" applyFont="1" applyFill="1"/>
    <xf numFmtId="0" fontId="5" fillId="0" borderId="2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justify"/>
    </xf>
    <xf numFmtId="2" fontId="18" fillId="0" borderId="3" xfId="0" applyNumberFormat="1" applyFont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Border="1"/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1" fillId="0" borderId="4" xfId="0" applyFont="1" applyBorder="1"/>
    <xf numFmtId="0" fontId="1" fillId="0" borderId="9" xfId="0" applyFont="1" applyBorder="1"/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2" fontId="12" fillId="0" borderId="4" xfId="0" applyNumberFormat="1" applyFont="1" applyBorder="1" applyAlignment="1">
      <alignment horizontal="right" vertical="center" wrapText="1"/>
    </xf>
    <xf numFmtId="2" fontId="12" fillId="0" borderId="9" xfId="0" applyNumberFormat="1" applyFont="1" applyBorder="1" applyAlignment="1">
      <alignment horizontal="right" vertical="center" wrapText="1"/>
    </xf>
    <xf numFmtId="2" fontId="1" fillId="0" borderId="2" xfId="0" applyNumberFormat="1" applyFont="1" applyBorder="1"/>
    <xf numFmtId="2" fontId="12" fillId="0" borderId="4" xfId="0" applyNumberFormat="1" applyFont="1" applyFill="1" applyBorder="1" applyAlignment="1">
      <alignment horizontal="right" vertical="center" wrapText="1"/>
    </xf>
    <xf numFmtId="2" fontId="12" fillId="0" borderId="9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 vertical="justify" wrapText="1"/>
    </xf>
    <xf numFmtId="0" fontId="1" fillId="0" borderId="4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4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9"/>
  <sheetViews>
    <sheetView tabSelected="1" view="pageBreakPreview" topLeftCell="B1" zoomScale="75" zoomScaleNormal="100" zoomScaleSheetLayoutView="75" workbookViewId="0">
      <selection activeCell="S4" sqref="S4:V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.77734375" customWidth="1"/>
    <col min="5" max="5" width="12.109375" customWidth="1"/>
    <col min="6" max="6" width="15.33203125" customWidth="1"/>
    <col min="7" max="7" width="16.6640625" customWidth="1"/>
    <col min="8" max="13" width="12.109375" customWidth="1"/>
    <col min="14" max="17" width="12.109375" style="77" customWidth="1"/>
    <col min="18" max="23" width="12.109375" customWidth="1"/>
  </cols>
  <sheetData>
    <row r="2" spans="1:23" ht="15" customHeight="1" x14ac:dyDescent="0.3">
      <c r="D2" s="2"/>
      <c r="E2" s="2"/>
      <c r="F2" s="2"/>
      <c r="G2" s="2"/>
      <c r="H2" s="2"/>
      <c r="I2" s="2"/>
      <c r="J2" s="2"/>
      <c r="K2" s="2"/>
      <c r="S2" s="177" t="s">
        <v>120</v>
      </c>
      <c r="T2" s="177"/>
      <c r="U2" s="177"/>
      <c r="V2" s="177"/>
      <c r="W2" s="1"/>
    </row>
    <row r="3" spans="1:23" ht="1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177" t="s">
        <v>74</v>
      </c>
      <c r="T3" s="177"/>
      <c r="U3" s="177"/>
      <c r="V3" s="177"/>
      <c r="W3" s="1"/>
    </row>
    <row r="4" spans="1:23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S4" s="174" t="s">
        <v>121</v>
      </c>
      <c r="T4" s="174"/>
      <c r="U4" s="174"/>
      <c r="V4" s="174"/>
      <c r="W4" s="1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S5" s="94"/>
      <c r="T5" s="94"/>
      <c r="U5" s="94"/>
      <c r="V5" s="94"/>
      <c r="W5" s="1"/>
    </row>
    <row r="6" spans="1:23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S6" s="174"/>
      <c r="T6" s="174"/>
      <c r="U6" s="174"/>
      <c r="V6" s="174"/>
      <c r="W6" s="1"/>
    </row>
    <row r="7" spans="1:23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S7" s="175"/>
      <c r="T7" s="175"/>
      <c r="U7" s="175"/>
      <c r="V7" s="175"/>
      <c r="W7" s="1"/>
    </row>
    <row r="8" spans="1:23" ht="15.6" x14ac:dyDescent="0.3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8"/>
      <c r="O8" s="78"/>
      <c r="P8" s="78"/>
      <c r="S8" s="176"/>
      <c r="T8" s="176"/>
      <c r="U8" s="176"/>
      <c r="V8" s="176"/>
    </row>
    <row r="9" spans="1:23" ht="36.75" customHeight="1" x14ac:dyDescent="0.3">
      <c r="A9" s="185" t="s">
        <v>92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</row>
    <row r="10" spans="1:23" ht="15.6" x14ac:dyDescent="0.3">
      <c r="A10" s="184" t="s">
        <v>56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ht="15.6" x14ac:dyDescent="0.3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8"/>
      <c r="O11" s="78"/>
      <c r="P11" s="78"/>
    </row>
    <row r="12" spans="1:23" s="53" customFormat="1" ht="15.6" x14ac:dyDescent="0.3">
      <c r="A12" s="186" t="s">
        <v>57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23" s="53" customFormat="1" ht="17.25" customHeight="1" x14ac:dyDescent="0.3">
      <c r="A13" s="186" t="s">
        <v>93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</row>
    <row r="14" spans="1:23" ht="15.6" x14ac:dyDescent="0.3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</row>
    <row r="15" spans="1:23" ht="16.2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8"/>
      <c r="O15" s="78"/>
      <c r="P15" s="78"/>
    </row>
    <row r="16" spans="1:23" ht="34.799999999999997" customHeight="1" thickBot="1" x14ac:dyDescent="0.35">
      <c r="A16" s="178" t="s">
        <v>58</v>
      </c>
      <c r="B16" s="179"/>
      <c r="C16" s="179"/>
      <c r="D16" s="180"/>
      <c r="E16" s="181" t="s">
        <v>59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3"/>
    </row>
    <row r="17" spans="1:23" s="13" customFormat="1" ht="24" customHeight="1" thickBot="1" x14ac:dyDescent="0.35">
      <c r="A17" s="98" t="s">
        <v>61</v>
      </c>
      <c r="B17" s="99"/>
      <c r="C17" s="99"/>
      <c r="D17" s="132"/>
      <c r="E17" s="102" t="s">
        <v>100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4"/>
    </row>
    <row r="18" spans="1:23" s="13" customFormat="1" ht="24" customHeight="1" thickBot="1" x14ac:dyDescent="0.35">
      <c r="A18" s="98" t="s">
        <v>62</v>
      </c>
      <c r="B18" s="99"/>
      <c r="C18" s="99"/>
      <c r="D18" s="132"/>
      <c r="E18" s="102" t="s">
        <v>101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s="13" customFormat="1" ht="195" customHeight="1" thickBot="1" x14ac:dyDescent="0.35">
      <c r="A19" s="102" t="s">
        <v>75</v>
      </c>
      <c r="B19" s="103"/>
      <c r="C19" s="103"/>
      <c r="D19" s="104"/>
      <c r="E19" s="98" t="s">
        <v>102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32"/>
    </row>
    <row r="20" spans="1:23" s="13" customFormat="1" ht="52.2" customHeight="1" thickBot="1" x14ac:dyDescent="0.35">
      <c r="A20" s="98" t="s">
        <v>76</v>
      </c>
      <c r="B20" s="99"/>
      <c r="C20" s="99"/>
      <c r="D20" s="132"/>
      <c r="E20" s="137" t="s">
        <v>60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</row>
    <row r="21" spans="1:23" s="13" customFormat="1" ht="33" customHeight="1" thickBot="1" x14ac:dyDescent="0.35">
      <c r="A21" s="168" t="s">
        <v>63</v>
      </c>
      <c r="B21" s="168"/>
      <c r="C21" s="168"/>
      <c r="D21" s="169"/>
      <c r="E21" s="170" t="s">
        <v>64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</row>
    <row r="22" spans="1:23" s="13" customFormat="1" ht="19.2" customHeight="1" thickBot="1" x14ac:dyDescent="0.35">
      <c r="A22" s="171" t="s">
        <v>65</v>
      </c>
      <c r="B22" s="171"/>
      <c r="C22" s="171"/>
      <c r="D22" s="172"/>
      <c r="E22" s="173" t="s">
        <v>66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/>
    </row>
    <row r="23" spans="1:23" s="13" customFormat="1" ht="19.2" customHeight="1" x14ac:dyDescent="0.3">
      <c r="A23" s="157" t="s">
        <v>67</v>
      </c>
      <c r="B23" s="158"/>
      <c r="C23" s="158"/>
      <c r="D23" s="159"/>
      <c r="E23" s="113" t="s">
        <v>68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40"/>
    </row>
    <row r="24" spans="1:23" s="13" customFormat="1" ht="87.75" customHeight="1" thickBot="1" x14ac:dyDescent="0.35">
      <c r="A24" s="160"/>
      <c r="B24" s="161"/>
      <c r="C24" s="161"/>
      <c r="D24" s="162"/>
      <c r="E24" s="115" t="s">
        <v>113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36"/>
    </row>
    <row r="25" spans="1:23" s="18" customFormat="1" ht="24" customHeight="1" x14ac:dyDescent="0.3">
      <c r="A25" s="113" t="s">
        <v>69</v>
      </c>
      <c r="B25" s="114"/>
      <c r="C25" s="114"/>
      <c r="D25" s="140"/>
      <c r="E25" s="14">
        <v>2016</v>
      </c>
      <c r="F25" s="141">
        <v>2017</v>
      </c>
      <c r="G25" s="141"/>
      <c r="H25" s="141">
        <v>2018</v>
      </c>
      <c r="I25" s="141"/>
      <c r="J25" s="141">
        <v>2019</v>
      </c>
      <c r="K25" s="141"/>
      <c r="L25" s="142">
        <v>2020</v>
      </c>
      <c r="M25" s="142"/>
      <c r="N25" s="133">
        <v>2021</v>
      </c>
      <c r="O25" s="133"/>
      <c r="P25" s="133">
        <v>2022</v>
      </c>
      <c r="Q25" s="133"/>
      <c r="R25" s="141">
        <v>2023</v>
      </c>
      <c r="S25" s="141"/>
      <c r="T25" s="142">
        <v>2024</v>
      </c>
      <c r="U25" s="142"/>
      <c r="V25" s="142">
        <v>2025</v>
      </c>
      <c r="W25" s="143"/>
    </row>
    <row r="26" spans="1:23" s="18" customFormat="1" ht="125.25" customHeight="1" thickBot="1" x14ac:dyDescent="0.35">
      <c r="A26" s="117"/>
      <c r="B26" s="118"/>
      <c r="C26" s="118"/>
      <c r="D26" s="163"/>
      <c r="E26" s="15"/>
      <c r="F26" s="16" t="s">
        <v>77</v>
      </c>
      <c r="G26" s="16" t="s">
        <v>78</v>
      </c>
      <c r="H26" s="16" t="s">
        <v>77</v>
      </c>
      <c r="I26" s="16" t="s">
        <v>78</v>
      </c>
      <c r="J26" s="16" t="s">
        <v>77</v>
      </c>
      <c r="K26" s="16" t="s">
        <v>78</v>
      </c>
      <c r="L26" s="16" t="s">
        <v>77</v>
      </c>
      <c r="M26" s="16" t="s">
        <v>78</v>
      </c>
      <c r="N26" s="79" t="s">
        <v>77</v>
      </c>
      <c r="O26" s="79" t="s">
        <v>78</v>
      </c>
      <c r="P26" s="79" t="s">
        <v>77</v>
      </c>
      <c r="Q26" s="79" t="s">
        <v>78</v>
      </c>
      <c r="R26" s="16" t="s">
        <v>77</v>
      </c>
      <c r="S26" s="16" t="s">
        <v>78</v>
      </c>
      <c r="T26" s="16" t="s">
        <v>77</v>
      </c>
      <c r="U26" s="16" t="s">
        <v>78</v>
      </c>
      <c r="V26" s="16" t="s">
        <v>77</v>
      </c>
      <c r="W26" s="17" t="s">
        <v>78</v>
      </c>
    </row>
    <row r="27" spans="1:23" s="13" customFormat="1" ht="24" customHeight="1" thickBot="1" x14ac:dyDescent="0.35">
      <c r="A27" s="121" t="s">
        <v>70</v>
      </c>
      <c r="B27" s="122"/>
      <c r="C27" s="122"/>
      <c r="D27" s="122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6"/>
    </row>
    <row r="28" spans="1:23" s="13" customFormat="1" ht="35.25" customHeight="1" thickBot="1" x14ac:dyDescent="0.35">
      <c r="A28" s="117" t="s">
        <v>71</v>
      </c>
      <c r="B28" s="118"/>
      <c r="C28" s="118"/>
      <c r="D28" s="118"/>
      <c r="E28" s="34">
        <v>18.600000000000001</v>
      </c>
      <c r="F28" s="35" t="s">
        <v>72</v>
      </c>
      <c r="G28" s="35" t="s">
        <v>72</v>
      </c>
      <c r="H28" s="35" t="s">
        <v>72</v>
      </c>
      <c r="I28" s="35" t="s">
        <v>72</v>
      </c>
      <c r="J28" s="35" t="s">
        <v>72</v>
      </c>
      <c r="K28" s="35" t="s">
        <v>72</v>
      </c>
      <c r="L28" s="35" t="s">
        <v>97</v>
      </c>
      <c r="M28" s="35" t="s">
        <v>97</v>
      </c>
      <c r="N28" s="80" t="s">
        <v>97</v>
      </c>
      <c r="O28" s="80" t="s">
        <v>97</v>
      </c>
      <c r="P28" s="80" t="s">
        <v>97</v>
      </c>
      <c r="Q28" s="80" t="s">
        <v>97</v>
      </c>
      <c r="R28" s="35" t="s">
        <v>97</v>
      </c>
      <c r="S28" s="35"/>
      <c r="T28" s="35" t="s">
        <v>97</v>
      </c>
      <c r="U28" s="35"/>
      <c r="V28" s="35" t="s">
        <v>97</v>
      </c>
      <c r="W28" s="35"/>
    </row>
    <row r="29" spans="1:23" s="13" customFormat="1" ht="39.75" customHeight="1" thickBot="1" x14ac:dyDescent="0.35">
      <c r="A29" s="117" t="s">
        <v>73</v>
      </c>
      <c r="B29" s="118"/>
      <c r="C29" s="118"/>
      <c r="D29" s="118"/>
      <c r="E29" s="34">
        <v>44.8</v>
      </c>
      <c r="F29" s="73" t="s">
        <v>14</v>
      </c>
      <c r="G29" s="73" t="s">
        <v>14</v>
      </c>
      <c r="H29" s="73" t="s">
        <v>14</v>
      </c>
      <c r="I29" s="73" t="s">
        <v>14</v>
      </c>
      <c r="J29" s="35" t="s">
        <v>99</v>
      </c>
      <c r="K29" s="35" t="s">
        <v>99</v>
      </c>
      <c r="L29" s="35" t="s">
        <v>98</v>
      </c>
      <c r="M29" s="35" t="s">
        <v>98</v>
      </c>
      <c r="N29" s="80" t="s">
        <v>98</v>
      </c>
      <c r="O29" s="80" t="s">
        <v>98</v>
      </c>
      <c r="P29" s="80" t="s">
        <v>98</v>
      </c>
      <c r="Q29" s="80" t="s">
        <v>98</v>
      </c>
      <c r="R29" s="35" t="s">
        <v>98</v>
      </c>
      <c r="S29" s="35"/>
      <c r="T29" s="35" t="s">
        <v>98</v>
      </c>
      <c r="U29" s="35"/>
      <c r="V29" s="35" t="s">
        <v>98</v>
      </c>
      <c r="W29" s="33"/>
    </row>
    <row r="30" spans="1:23" s="13" customFormat="1" ht="34.5" customHeight="1" thickBot="1" x14ac:dyDescent="0.35">
      <c r="A30" s="117" t="s">
        <v>15</v>
      </c>
      <c r="B30" s="118"/>
      <c r="C30" s="118"/>
      <c r="D30" s="118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81">
        <v>0</v>
      </c>
      <c r="O30" s="81">
        <v>0</v>
      </c>
      <c r="P30" s="81">
        <v>0</v>
      </c>
      <c r="Q30" s="81">
        <v>0</v>
      </c>
      <c r="R30" s="34">
        <v>0</v>
      </c>
      <c r="S30" s="34"/>
      <c r="T30" s="34">
        <v>0</v>
      </c>
      <c r="U30" s="34"/>
      <c r="V30" s="34">
        <v>0</v>
      </c>
      <c r="W30" s="34"/>
    </row>
    <row r="31" spans="1:23" s="86" customFormat="1" ht="33.75" customHeight="1" thickBot="1" x14ac:dyDescent="0.35">
      <c r="A31" s="164" t="s">
        <v>16</v>
      </c>
      <c r="B31" s="165"/>
      <c r="C31" s="165"/>
      <c r="D31" s="165"/>
      <c r="E31" s="81">
        <v>1800</v>
      </c>
      <c r="F31" s="80" t="s">
        <v>96</v>
      </c>
      <c r="G31" s="80" t="s">
        <v>96</v>
      </c>
      <c r="H31" s="80" t="s">
        <v>96</v>
      </c>
      <c r="I31" s="80" t="s">
        <v>96</v>
      </c>
      <c r="J31" s="80" t="s">
        <v>96</v>
      </c>
      <c r="K31" s="80" t="s">
        <v>96</v>
      </c>
      <c r="L31" s="80" t="s">
        <v>96</v>
      </c>
      <c r="M31" s="80" t="s">
        <v>96</v>
      </c>
      <c r="N31" s="80" t="s">
        <v>96</v>
      </c>
      <c r="O31" s="80" t="s">
        <v>96</v>
      </c>
      <c r="P31" s="80" t="s">
        <v>96</v>
      </c>
      <c r="Q31" s="80" t="s">
        <v>96</v>
      </c>
      <c r="R31" s="80" t="s">
        <v>96</v>
      </c>
      <c r="S31" s="80" t="s">
        <v>33</v>
      </c>
      <c r="T31" s="80" t="s">
        <v>96</v>
      </c>
      <c r="U31" s="80" t="s">
        <v>33</v>
      </c>
      <c r="V31" s="80" t="s">
        <v>96</v>
      </c>
      <c r="W31" s="80" t="s">
        <v>33</v>
      </c>
    </row>
    <row r="32" spans="1:23" s="13" customFormat="1" ht="51" customHeight="1" thickBot="1" x14ac:dyDescent="0.35">
      <c r="A32" s="117" t="s">
        <v>17</v>
      </c>
      <c r="B32" s="118"/>
      <c r="C32" s="118"/>
      <c r="D32" s="118"/>
      <c r="E32" s="39">
        <v>1</v>
      </c>
      <c r="F32" s="35" t="s">
        <v>18</v>
      </c>
      <c r="G32" s="35" t="s">
        <v>18</v>
      </c>
      <c r="H32" s="39" t="s">
        <v>105</v>
      </c>
      <c r="I32" s="39" t="s">
        <v>18</v>
      </c>
      <c r="J32" s="39" t="s">
        <v>105</v>
      </c>
      <c r="K32" s="39" t="s">
        <v>18</v>
      </c>
      <c r="L32" s="39" t="s">
        <v>105</v>
      </c>
      <c r="M32" s="39" t="s">
        <v>18</v>
      </c>
      <c r="N32" s="39" t="s">
        <v>105</v>
      </c>
      <c r="O32" s="39" t="s">
        <v>18</v>
      </c>
      <c r="P32" s="39" t="s">
        <v>105</v>
      </c>
      <c r="Q32" s="39" t="s">
        <v>18</v>
      </c>
      <c r="R32" s="39" t="s">
        <v>105</v>
      </c>
      <c r="S32" s="39"/>
      <c r="T32" s="39" t="s">
        <v>105</v>
      </c>
      <c r="U32" s="39"/>
      <c r="V32" s="39" t="s">
        <v>105</v>
      </c>
      <c r="W32" s="39"/>
    </row>
    <row r="33" spans="1:23" s="13" customFormat="1" ht="18.600000000000001" customHeight="1" thickBot="1" x14ac:dyDescent="0.35">
      <c r="A33" s="121" t="s">
        <v>19</v>
      </c>
      <c r="B33" s="122"/>
      <c r="C33" s="122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</row>
    <row r="34" spans="1:23" s="13" customFormat="1" ht="18.600000000000001" customHeight="1" thickBot="1" x14ac:dyDescent="0.35">
      <c r="A34" s="121" t="s">
        <v>20</v>
      </c>
      <c r="B34" s="122"/>
      <c r="C34" s="12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4"/>
    </row>
    <row r="35" spans="1:23" s="13" customFormat="1" ht="52.5" customHeight="1" thickBot="1" x14ac:dyDescent="0.35">
      <c r="A35" s="98" t="s">
        <v>108</v>
      </c>
      <c r="B35" s="99"/>
      <c r="C35" s="99"/>
      <c r="D35" s="99"/>
      <c r="E35" s="34">
        <v>415</v>
      </c>
      <c r="F35" s="35">
        <v>250</v>
      </c>
      <c r="G35" s="35">
        <v>250</v>
      </c>
      <c r="H35" s="35" t="s">
        <v>106</v>
      </c>
      <c r="I35" s="35" t="s">
        <v>107</v>
      </c>
      <c r="J35" s="35" t="s">
        <v>106</v>
      </c>
      <c r="K35" s="35" t="s">
        <v>107</v>
      </c>
      <c r="L35" s="35" t="s">
        <v>106</v>
      </c>
      <c r="M35" s="35" t="s">
        <v>107</v>
      </c>
      <c r="N35" s="35" t="s">
        <v>106</v>
      </c>
      <c r="O35" s="35" t="s">
        <v>107</v>
      </c>
      <c r="P35" s="35" t="s">
        <v>106</v>
      </c>
      <c r="Q35" s="35" t="s">
        <v>107</v>
      </c>
      <c r="R35" s="35" t="s">
        <v>106</v>
      </c>
      <c r="S35" s="33"/>
      <c r="T35" s="35" t="s">
        <v>106</v>
      </c>
      <c r="U35" s="33"/>
      <c r="V35" s="35" t="s">
        <v>106</v>
      </c>
      <c r="W35" s="33"/>
    </row>
    <row r="36" spans="1:23" s="13" customFormat="1" ht="52.5" customHeight="1" thickBot="1" x14ac:dyDescent="0.35">
      <c r="A36" s="102" t="s">
        <v>21</v>
      </c>
      <c r="B36" s="103"/>
      <c r="C36" s="103"/>
      <c r="D36" s="104"/>
      <c r="E36" s="34">
        <v>51</v>
      </c>
      <c r="F36" s="35">
        <v>50</v>
      </c>
      <c r="G36" s="35">
        <v>50</v>
      </c>
      <c r="H36" s="35">
        <v>60</v>
      </c>
      <c r="I36" s="35">
        <v>60</v>
      </c>
      <c r="J36" s="35">
        <v>70</v>
      </c>
      <c r="K36" s="35">
        <v>70</v>
      </c>
      <c r="L36" s="35">
        <v>80</v>
      </c>
      <c r="M36" s="35">
        <v>80</v>
      </c>
      <c r="N36" s="82">
        <v>85</v>
      </c>
      <c r="O36" s="82">
        <v>85</v>
      </c>
      <c r="P36" s="82">
        <v>90</v>
      </c>
      <c r="Q36" s="82">
        <v>90</v>
      </c>
      <c r="R36" s="33">
        <v>95</v>
      </c>
      <c r="S36" s="33"/>
      <c r="T36" s="33">
        <v>100</v>
      </c>
      <c r="U36" s="33"/>
      <c r="V36" s="33">
        <v>105</v>
      </c>
      <c r="W36" s="33"/>
    </row>
    <row r="37" spans="1:23" s="13" customFormat="1" ht="19.2" customHeight="1" thickBot="1" x14ac:dyDescent="0.35">
      <c r="A37" s="121" t="s">
        <v>115</v>
      </c>
      <c r="B37" s="122"/>
      <c r="C37" s="122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</row>
    <row r="38" spans="1:23" s="13" customFormat="1" ht="68.25" customHeight="1" thickBot="1" x14ac:dyDescent="0.35">
      <c r="A38" s="102" t="s">
        <v>22</v>
      </c>
      <c r="B38" s="103"/>
      <c r="C38" s="103"/>
      <c r="D38" s="104"/>
      <c r="E38" s="48">
        <v>8</v>
      </c>
      <c r="F38" s="49" t="s">
        <v>94</v>
      </c>
      <c r="G38" s="49" t="s">
        <v>94</v>
      </c>
      <c r="H38" s="49" t="s">
        <v>94</v>
      </c>
      <c r="I38" s="49" t="s">
        <v>94</v>
      </c>
      <c r="J38" s="49" t="s">
        <v>94</v>
      </c>
      <c r="K38" s="49" t="s">
        <v>94</v>
      </c>
      <c r="L38" s="49" t="s">
        <v>94</v>
      </c>
      <c r="M38" s="49" t="s">
        <v>94</v>
      </c>
      <c r="N38" s="83" t="s">
        <v>94</v>
      </c>
      <c r="O38" s="83" t="s">
        <v>94</v>
      </c>
      <c r="P38" s="83" t="s">
        <v>94</v>
      </c>
      <c r="Q38" s="83" t="s">
        <v>94</v>
      </c>
      <c r="R38" s="49" t="s">
        <v>94</v>
      </c>
      <c r="S38" s="50"/>
      <c r="T38" s="49" t="s">
        <v>94</v>
      </c>
      <c r="U38" s="50"/>
      <c r="V38" s="49" t="s">
        <v>94</v>
      </c>
      <c r="W38" s="50"/>
    </row>
    <row r="39" spans="1:23" s="13" customFormat="1" ht="19.8" customHeight="1" thickBot="1" x14ac:dyDescent="0.35">
      <c r="A39" s="121" t="s">
        <v>23</v>
      </c>
      <c r="B39" s="122"/>
      <c r="C39" s="122"/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</row>
    <row r="40" spans="1:23" s="13" customFormat="1" ht="27.6" customHeight="1" thickBot="1" x14ac:dyDescent="0.35">
      <c r="A40" s="105" t="s">
        <v>24</v>
      </c>
      <c r="B40" s="106"/>
      <c r="C40" s="106"/>
      <c r="D40" s="107"/>
      <c r="E40" s="88">
        <v>0</v>
      </c>
      <c r="F40" s="89">
        <v>25</v>
      </c>
      <c r="G40" s="90">
        <v>0</v>
      </c>
      <c r="H40" s="91">
        <v>25</v>
      </c>
      <c r="I40" s="89">
        <v>0</v>
      </c>
      <c r="J40" s="91">
        <v>35</v>
      </c>
      <c r="K40" s="89">
        <v>1</v>
      </c>
      <c r="L40" s="91">
        <v>70</v>
      </c>
      <c r="M40" s="89">
        <v>2</v>
      </c>
      <c r="N40" s="92">
        <v>100</v>
      </c>
      <c r="O40" s="90">
        <v>3</v>
      </c>
      <c r="P40" s="85"/>
      <c r="Q40" s="84"/>
      <c r="R40" s="51"/>
      <c r="S40" s="52"/>
      <c r="T40" s="51"/>
      <c r="U40" s="52"/>
      <c r="V40" s="51"/>
      <c r="W40" s="52"/>
    </row>
    <row r="41" spans="1:23" s="13" customFormat="1" ht="19.8" customHeight="1" thickBot="1" x14ac:dyDescent="0.35">
      <c r="A41" s="121" t="s">
        <v>25</v>
      </c>
      <c r="B41" s="122"/>
      <c r="C41" s="122"/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4"/>
    </row>
    <row r="42" spans="1:23" s="86" customFormat="1" ht="34.200000000000003" customHeight="1" thickBot="1" x14ac:dyDescent="0.35">
      <c r="A42" s="109" t="s">
        <v>95</v>
      </c>
      <c r="B42" s="110"/>
      <c r="C42" s="110"/>
      <c r="D42" s="110"/>
      <c r="E42" s="81">
        <v>12</v>
      </c>
      <c r="F42" s="80" t="s">
        <v>26</v>
      </c>
      <c r="G42" s="80" t="s">
        <v>26</v>
      </c>
      <c r="H42" s="80" t="s">
        <v>26</v>
      </c>
      <c r="I42" s="80" t="s">
        <v>26</v>
      </c>
      <c r="J42" s="80" t="s">
        <v>26</v>
      </c>
      <c r="K42" s="80" t="s">
        <v>26</v>
      </c>
      <c r="L42" s="80" t="s">
        <v>26</v>
      </c>
      <c r="M42" s="80" t="s">
        <v>26</v>
      </c>
      <c r="N42" s="80" t="s">
        <v>26</v>
      </c>
      <c r="O42" s="80" t="s">
        <v>26</v>
      </c>
      <c r="P42" s="80" t="s">
        <v>26</v>
      </c>
      <c r="Q42" s="80" t="s">
        <v>26</v>
      </c>
      <c r="R42" s="80" t="s">
        <v>26</v>
      </c>
      <c r="S42" s="82"/>
      <c r="T42" s="80" t="s">
        <v>26</v>
      </c>
      <c r="U42" s="82"/>
      <c r="V42" s="80" t="s">
        <v>26</v>
      </c>
      <c r="W42" s="82"/>
    </row>
    <row r="43" spans="1:23" s="13" customFormat="1" ht="24" customHeight="1" thickBot="1" x14ac:dyDescent="0.35">
      <c r="A43" s="113" t="s">
        <v>27</v>
      </c>
      <c r="B43" s="114"/>
      <c r="C43" s="114"/>
      <c r="D43" s="114"/>
      <c r="E43" s="134" t="s">
        <v>79</v>
      </c>
      <c r="F43" s="100" t="s">
        <v>80</v>
      </c>
      <c r="G43" s="101"/>
      <c r="H43" s="100" t="s">
        <v>81</v>
      </c>
      <c r="I43" s="125"/>
      <c r="J43" s="125"/>
      <c r="K43" s="101"/>
      <c r="L43" s="100" t="s">
        <v>82</v>
      </c>
      <c r="M43" s="125"/>
      <c r="N43" s="125"/>
      <c r="O43" s="101"/>
      <c r="P43" s="100" t="s">
        <v>83</v>
      </c>
      <c r="Q43" s="125"/>
      <c r="R43" s="125"/>
      <c r="S43" s="101"/>
      <c r="T43" s="100" t="s">
        <v>84</v>
      </c>
      <c r="U43" s="125"/>
      <c r="V43" s="125"/>
      <c r="W43" s="101"/>
    </row>
    <row r="44" spans="1:23" s="13" customFormat="1" ht="98.4" customHeight="1" thickBot="1" x14ac:dyDescent="0.35">
      <c r="A44" s="115"/>
      <c r="B44" s="116"/>
      <c r="C44" s="116"/>
      <c r="D44" s="116"/>
      <c r="E44" s="135"/>
      <c r="F44" s="31" t="s">
        <v>77</v>
      </c>
      <c r="G44" s="31" t="s">
        <v>78</v>
      </c>
      <c r="H44" s="119" t="s">
        <v>77</v>
      </c>
      <c r="I44" s="120"/>
      <c r="J44" s="119" t="s">
        <v>78</v>
      </c>
      <c r="K44" s="120"/>
      <c r="L44" s="119" t="s">
        <v>77</v>
      </c>
      <c r="M44" s="120"/>
      <c r="N44" s="166" t="s">
        <v>78</v>
      </c>
      <c r="O44" s="167"/>
      <c r="P44" s="166" t="s">
        <v>77</v>
      </c>
      <c r="Q44" s="167"/>
      <c r="R44" s="119" t="s">
        <v>78</v>
      </c>
      <c r="S44" s="120"/>
      <c r="T44" s="119" t="s">
        <v>77</v>
      </c>
      <c r="U44" s="120"/>
      <c r="V44" s="119" t="s">
        <v>87</v>
      </c>
      <c r="W44" s="120"/>
    </row>
    <row r="45" spans="1:23" s="13" customFormat="1" ht="16.95" customHeight="1" thickBot="1" x14ac:dyDescent="0.35">
      <c r="A45" s="115"/>
      <c r="B45" s="116"/>
      <c r="C45" s="116"/>
      <c r="D45" s="116"/>
      <c r="E45" s="19">
        <v>2017</v>
      </c>
      <c r="F45" s="71">
        <f>'Перечень мероприятий'!E61</f>
        <v>84343.8</v>
      </c>
      <c r="G45" s="72">
        <f>'Перечень мероприятий'!F61</f>
        <v>23320.43</v>
      </c>
      <c r="H45" s="96">
        <f>'Перечень мероприятий'!G61</f>
        <v>83822</v>
      </c>
      <c r="I45" s="97"/>
      <c r="J45" s="96">
        <f>'Перечень мероприятий'!H61</f>
        <v>22798.63</v>
      </c>
      <c r="K45" s="97"/>
      <c r="L45" s="96">
        <f>'Перечень мероприятий'!I61</f>
        <v>0</v>
      </c>
      <c r="M45" s="97"/>
      <c r="N45" s="126">
        <f>'Перечень мероприятий'!J61</f>
        <v>0</v>
      </c>
      <c r="O45" s="127"/>
      <c r="P45" s="126">
        <f>'Перечень мероприятий'!K61</f>
        <v>521.79999999999995</v>
      </c>
      <c r="Q45" s="127"/>
      <c r="R45" s="111">
        <f>'Перечень мероприятий'!L61</f>
        <v>521.79999999999995</v>
      </c>
      <c r="S45" s="112"/>
      <c r="T45" s="100"/>
      <c r="U45" s="101"/>
      <c r="V45" s="128"/>
      <c r="W45" s="129"/>
    </row>
    <row r="46" spans="1:23" s="13" customFormat="1" ht="16.95" customHeight="1" thickBot="1" x14ac:dyDescent="0.35">
      <c r="A46" s="115"/>
      <c r="B46" s="116"/>
      <c r="C46" s="116"/>
      <c r="D46" s="116"/>
      <c r="E46" s="19">
        <v>2018</v>
      </c>
      <c r="F46" s="71">
        <f>'Перечень мероприятий'!E62</f>
        <v>111660</v>
      </c>
      <c r="G46" s="72">
        <f>'Перечень мероприятий'!F62</f>
        <v>53150.7</v>
      </c>
      <c r="H46" s="96">
        <f>'Перечень мероприятий'!G62</f>
        <v>75773.3</v>
      </c>
      <c r="I46" s="97"/>
      <c r="J46" s="96">
        <f>'Перечень мероприятий'!H62</f>
        <v>53150.7</v>
      </c>
      <c r="K46" s="97"/>
      <c r="L46" s="96">
        <f>'Перечень мероприятий'!I62</f>
        <v>0</v>
      </c>
      <c r="M46" s="97"/>
      <c r="N46" s="126">
        <f>'Перечень мероприятий'!J62</f>
        <v>0</v>
      </c>
      <c r="O46" s="127"/>
      <c r="P46" s="126">
        <f>'Перечень мероприятий'!K62</f>
        <v>35886.699999999997</v>
      </c>
      <c r="Q46" s="127"/>
      <c r="R46" s="111">
        <f>'Перечень мероприятий'!L62</f>
        <v>0</v>
      </c>
      <c r="S46" s="112"/>
      <c r="T46" s="100"/>
      <c r="U46" s="101"/>
      <c r="V46" s="108"/>
      <c r="W46" s="108"/>
    </row>
    <row r="47" spans="1:23" s="13" customFormat="1" ht="15" customHeight="1" thickBot="1" x14ac:dyDescent="0.35">
      <c r="A47" s="115"/>
      <c r="B47" s="116"/>
      <c r="C47" s="116"/>
      <c r="D47" s="116"/>
      <c r="E47" s="19">
        <v>2019</v>
      </c>
      <c r="F47" s="71">
        <f>'Перечень мероприятий'!E63</f>
        <v>137400.04999999999</v>
      </c>
      <c r="G47" s="72">
        <f>'Перечень мероприятий'!F63</f>
        <v>56137.2</v>
      </c>
      <c r="H47" s="96">
        <f>'Перечень мероприятий'!G63</f>
        <v>87177.51999999999</v>
      </c>
      <c r="I47" s="97"/>
      <c r="J47" s="96">
        <f>'Перечень мероприятий'!H63</f>
        <v>56137.2</v>
      </c>
      <c r="K47" s="97"/>
      <c r="L47" s="96">
        <f>'Перечень мероприятий'!I63</f>
        <v>0</v>
      </c>
      <c r="M47" s="97"/>
      <c r="N47" s="126">
        <f>'Перечень мероприятий'!J63</f>
        <v>0</v>
      </c>
      <c r="O47" s="127"/>
      <c r="P47" s="126">
        <f>'Перечень мероприятий'!K63</f>
        <v>50222.53</v>
      </c>
      <c r="Q47" s="127"/>
      <c r="R47" s="111">
        <f>'Перечень мероприятий'!L63</f>
        <v>0</v>
      </c>
      <c r="S47" s="112"/>
      <c r="T47" s="100"/>
      <c r="U47" s="101"/>
      <c r="V47" s="108"/>
      <c r="W47" s="108"/>
    </row>
    <row r="48" spans="1:23" s="13" customFormat="1" ht="16.2" customHeight="1" thickBot="1" x14ac:dyDescent="0.35">
      <c r="A48" s="115"/>
      <c r="B48" s="116"/>
      <c r="C48" s="116"/>
      <c r="D48" s="116"/>
      <c r="E48" s="19">
        <v>2020</v>
      </c>
      <c r="F48" s="71">
        <f>'Перечень мероприятий'!E64</f>
        <v>236009.16999999998</v>
      </c>
      <c r="G48" s="72">
        <f>'Перечень мероприятий'!F64</f>
        <v>22017</v>
      </c>
      <c r="H48" s="96">
        <f>'Перечень мероприятий'!G64</f>
        <v>187734.54</v>
      </c>
      <c r="I48" s="97"/>
      <c r="J48" s="96">
        <f>'Перечень мероприятий'!H64</f>
        <v>22017</v>
      </c>
      <c r="K48" s="97"/>
      <c r="L48" s="96">
        <f>'Перечень мероприятий'!I64</f>
        <v>0</v>
      </c>
      <c r="M48" s="97"/>
      <c r="N48" s="126">
        <f>'Перечень мероприятий'!J64</f>
        <v>0</v>
      </c>
      <c r="O48" s="127"/>
      <c r="P48" s="126">
        <f>'Перечень мероприятий'!K64</f>
        <v>48274.63</v>
      </c>
      <c r="Q48" s="127"/>
      <c r="R48" s="111">
        <f>'Перечень мероприятий'!L64</f>
        <v>0</v>
      </c>
      <c r="S48" s="112"/>
      <c r="T48" s="100"/>
      <c r="U48" s="101"/>
      <c r="V48" s="108"/>
      <c r="W48" s="108"/>
    </row>
    <row r="49" spans="1:23" s="13" customFormat="1" ht="15" customHeight="1" thickBot="1" x14ac:dyDescent="0.35">
      <c r="A49" s="115"/>
      <c r="B49" s="116"/>
      <c r="C49" s="116"/>
      <c r="D49" s="116"/>
      <c r="E49" s="19">
        <v>2021</v>
      </c>
      <c r="F49" s="71">
        <f>'Перечень мероприятий'!E65</f>
        <v>181697.81</v>
      </c>
      <c r="G49" s="72">
        <f>'Перечень мероприятий'!F65</f>
        <v>2916.7999999999997</v>
      </c>
      <c r="H49" s="96">
        <f>'Перечень мероприятий'!G65</f>
        <v>149142.37</v>
      </c>
      <c r="I49" s="97"/>
      <c r="J49" s="96">
        <f>'Перечень мероприятий'!H65</f>
        <v>2916.7999999999997</v>
      </c>
      <c r="K49" s="97"/>
      <c r="L49" s="96">
        <f>'Перечень мероприятий'!I65</f>
        <v>0</v>
      </c>
      <c r="M49" s="97"/>
      <c r="N49" s="126">
        <f>'Перечень мероприятий'!J65</f>
        <v>0</v>
      </c>
      <c r="O49" s="127"/>
      <c r="P49" s="126">
        <f>'Перечень мероприятий'!K65</f>
        <v>32555.439999999999</v>
      </c>
      <c r="Q49" s="127"/>
      <c r="R49" s="111">
        <f>'Перечень мероприятий'!L65</f>
        <v>0</v>
      </c>
      <c r="S49" s="112"/>
      <c r="T49" s="100"/>
      <c r="U49" s="101"/>
      <c r="V49" s="108"/>
      <c r="W49" s="108"/>
    </row>
    <row r="50" spans="1:23" s="13" customFormat="1" ht="15" customHeight="1" thickBot="1" x14ac:dyDescent="0.35">
      <c r="A50" s="115"/>
      <c r="B50" s="116"/>
      <c r="C50" s="116"/>
      <c r="D50" s="116"/>
      <c r="E50" s="19">
        <v>2022</v>
      </c>
      <c r="F50" s="71">
        <f>'Перечень мероприятий'!E66</f>
        <v>126693.48000000001</v>
      </c>
      <c r="G50" s="72">
        <f>'Перечень мероприятий'!F66</f>
        <v>2600</v>
      </c>
      <c r="H50" s="96">
        <f>'Перечень мероприятий'!G66</f>
        <v>126693.48000000001</v>
      </c>
      <c r="I50" s="97"/>
      <c r="J50" s="96">
        <f>'Перечень мероприятий'!H66</f>
        <v>2600</v>
      </c>
      <c r="K50" s="97"/>
      <c r="L50" s="96">
        <f>'Перечень мероприятий'!I66</f>
        <v>0</v>
      </c>
      <c r="M50" s="97"/>
      <c r="N50" s="126">
        <f>'Перечень мероприятий'!J66</f>
        <v>0</v>
      </c>
      <c r="O50" s="127"/>
      <c r="P50" s="126">
        <f>'Перечень мероприятий'!K66</f>
        <v>0</v>
      </c>
      <c r="Q50" s="127"/>
      <c r="R50" s="111">
        <f>'Перечень мероприятий'!L66</f>
        <v>0</v>
      </c>
      <c r="S50" s="112"/>
      <c r="T50" s="130"/>
      <c r="U50" s="131"/>
      <c r="V50" s="152"/>
      <c r="W50" s="152"/>
    </row>
    <row r="51" spans="1:23" s="13" customFormat="1" ht="15" customHeight="1" thickBot="1" x14ac:dyDescent="0.35">
      <c r="A51" s="115"/>
      <c r="B51" s="116"/>
      <c r="C51" s="116"/>
      <c r="D51" s="116"/>
      <c r="E51" s="19">
        <v>2023</v>
      </c>
      <c r="F51" s="71">
        <f>'Перечень мероприятий'!E67</f>
        <v>23438.67</v>
      </c>
      <c r="G51" s="72">
        <f>'Перечень мероприятий'!F67</f>
        <v>0</v>
      </c>
      <c r="H51" s="96">
        <f>'Перечень мероприятий'!G67</f>
        <v>23438.67</v>
      </c>
      <c r="I51" s="97"/>
      <c r="J51" s="96">
        <f>'Перечень мероприятий'!H67</f>
        <v>0</v>
      </c>
      <c r="K51" s="97"/>
      <c r="L51" s="96">
        <f>'Перечень мероприятий'!I67</f>
        <v>0</v>
      </c>
      <c r="M51" s="97"/>
      <c r="N51" s="126">
        <f>'Перечень мероприятий'!J67</f>
        <v>0</v>
      </c>
      <c r="O51" s="127"/>
      <c r="P51" s="126">
        <f>'Перечень мероприятий'!K67</f>
        <v>0</v>
      </c>
      <c r="Q51" s="127"/>
      <c r="R51" s="111">
        <f>'Перечень мероприятий'!L67</f>
        <v>0</v>
      </c>
      <c r="S51" s="112"/>
      <c r="T51" s="130"/>
      <c r="U51" s="131"/>
      <c r="V51" s="152"/>
      <c r="W51" s="152"/>
    </row>
    <row r="52" spans="1:23" s="13" customFormat="1" ht="15" customHeight="1" thickBot="1" x14ac:dyDescent="0.35">
      <c r="A52" s="115"/>
      <c r="B52" s="116"/>
      <c r="C52" s="116"/>
      <c r="D52" s="116"/>
      <c r="E52" s="19">
        <v>2024</v>
      </c>
      <c r="F52" s="71">
        <f>'Перечень мероприятий'!E68</f>
        <v>24318.059999999998</v>
      </c>
      <c r="G52" s="72">
        <f>'Перечень мероприятий'!F68</f>
        <v>0</v>
      </c>
      <c r="H52" s="96">
        <f>'Перечень мероприятий'!G68</f>
        <v>24318.059999999998</v>
      </c>
      <c r="I52" s="97"/>
      <c r="J52" s="96">
        <f>'Перечень мероприятий'!H68</f>
        <v>0</v>
      </c>
      <c r="K52" s="97"/>
      <c r="L52" s="96">
        <f>'Перечень мероприятий'!I68</f>
        <v>0</v>
      </c>
      <c r="M52" s="97"/>
      <c r="N52" s="126">
        <f>'Перечень мероприятий'!J68</f>
        <v>0</v>
      </c>
      <c r="O52" s="127"/>
      <c r="P52" s="126">
        <f>'Перечень мероприятий'!K68</f>
        <v>0</v>
      </c>
      <c r="Q52" s="127"/>
      <c r="R52" s="111">
        <f>'Перечень мероприятий'!L68</f>
        <v>0</v>
      </c>
      <c r="S52" s="112"/>
      <c r="T52" s="130"/>
      <c r="U52" s="131"/>
      <c r="V52" s="152"/>
      <c r="W52" s="152"/>
    </row>
    <row r="53" spans="1:23" s="13" customFormat="1" ht="15" customHeight="1" thickBot="1" x14ac:dyDescent="0.35">
      <c r="A53" s="115"/>
      <c r="B53" s="116"/>
      <c r="C53" s="116"/>
      <c r="D53" s="116"/>
      <c r="E53" s="19">
        <v>2025</v>
      </c>
      <c r="F53" s="71">
        <f>'Перечень мероприятий'!E69</f>
        <v>14705.5</v>
      </c>
      <c r="G53" s="72">
        <f>'Перечень мероприятий'!F69</f>
        <v>0</v>
      </c>
      <c r="H53" s="96">
        <f>'Перечень мероприятий'!G69</f>
        <v>14705.5</v>
      </c>
      <c r="I53" s="97"/>
      <c r="J53" s="96">
        <f>'Перечень мероприятий'!H69</f>
        <v>0</v>
      </c>
      <c r="K53" s="97"/>
      <c r="L53" s="96">
        <f>'Перечень мероприятий'!I69</f>
        <v>0</v>
      </c>
      <c r="M53" s="97"/>
      <c r="N53" s="126">
        <f>'Перечень мероприятий'!J69</f>
        <v>0</v>
      </c>
      <c r="O53" s="127"/>
      <c r="P53" s="126">
        <f>'Перечень мероприятий'!K69</f>
        <v>0</v>
      </c>
      <c r="Q53" s="127"/>
      <c r="R53" s="111">
        <f>'Перечень мероприятий'!L69</f>
        <v>0</v>
      </c>
      <c r="S53" s="112"/>
      <c r="T53" s="130"/>
      <c r="U53" s="131"/>
      <c r="V53" s="152"/>
      <c r="W53" s="152"/>
    </row>
    <row r="54" spans="1:23" s="13" customFormat="1" ht="24" customHeight="1" thickBot="1" x14ac:dyDescent="0.35">
      <c r="A54" s="117"/>
      <c r="B54" s="118"/>
      <c r="C54" s="118"/>
      <c r="D54" s="118"/>
      <c r="E54" s="19" t="s">
        <v>88</v>
      </c>
      <c r="F54" s="38">
        <f>SUM(F45+F46+F47+F48+F49+F50+F51+F52+F53)</f>
        <v>940266.54</v>
      </c>
      <c r="G54" s="38">
        <f>SUM(G45+G46+G47+G48+G49+G50+G51+G52+G53)</f>
        <v>160142.13</v>
      </c>
      <c r="H54" s="150">
        <f>SUM(H45+H46+H47+H48+H49+H50+H51+H52+H53)</f>
        <v>772805.44</v>
      </c>
      <c r="I54" s="151"/>
      <c r="J54" s="150">
        <f>SUM(J45+J46+J47+J48+J49+J50+J51+J52+J53)</f>
        <v>159620.32999999999</v>
      </c>
      <c r="K54" s="151"/>
      <c r="L54" s="150">
        <f>SUM(L45+L46+L47+L48+L49+L50+L51+L52+L53)</f>
        <v>0</v>
      </c>
      <c r="M54" s="151"/>
      <c r="N54" s="153">
        <f>SUM(N45+N46+N47+N48+N49+N50+N53)</f>
        <v>0</v>
      </c>
      <c r="O54" s="154"/>
      <c r="P54" s="153">
        <f>SUM(P45+P46+P47+P48+P49+P50+P51+P52+P53)</f>
        <v>167461.1</v>
      </c>
      <c r="Q54" s="154"/>
      <c r="R54" s="150">
        <f>SUM(R45+R46+R47+R48+R49+R50+R51+R52+R53)</f>
        <v>521.79999999999995</v>
      </c>
      <c r="S54" s="151"/>
      <c r="T54" s="150">
        <f>SUM(T45:U53)</f>
        <v>0</v>
      </c>
      <c r="U54" s="151"/>
      <c r="V54" s="150">
        <f>SUM(V45:W53)</f>
        <v>0</v>
      </c>
      <c r="W54" s="151"/>
    </row>
    <row r="55" spans="1:23" s="13" customFormat="1" ht="17.399999999999999" customHeight="1" thickBot="1" x14ac:dyDescent="0.35">
      <c r="A55" s="102" t="s">
        <v>28</v>
      </c>
      <c r="B55" s="103"/>
      <c r="C55" s="103"/>
      <c r="D55" s="104"/>
      <c r="E55" s="144" t="s">
        <v>118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6"/>
    </row>
    <row r="56" spans="1:23" s="13" customFormat="1" ht="68.25" customHeight="1" thickBot="1" x14ac:dyDescent="0.35">
      <c r="A56" s="102" t="s">
        <v>29</v>
      </c>
      <c r="B56" s="103"/>
      <c r="C56" s="103"/>
      <c r="D56" s="104"/>
      <c r="E56" s="147" t="s">
        <v>117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9"/>
    </row>
    <row r="57" spans="1:23" s="13" customFormat="1" ht="16.95" customHeight="1" thickBot="1" x14ac:dyDescent="0.35">
      <c r="A57" s="102" t="s">
        <v>30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4"/>
    </row>
    <row r="58" spans="1:23" s="13" customFormat="1" ht="16.95" customHeight="1" thickBot="1" x14ac:dyDescent="0.35">
      <c r="A58" s="102" t="s">
        <v>31</v>
      </c>
      <c r="B58" s="103"/>
      <c r="C58" s="103"/>
      <c r="D58" s="104"/>
      <c r="E58" s="102" t="s">
        <v>34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4"/>
    </row>
    <row r="59" spans="1:23" s="13" customFormat="1" ht="209.25" customHeight="1" thickBot="1" x14ac:dyDescent="0.35">
      <c r="A59" s="102" t="s">
        <v>32</v>
      </c>
      <c r="B59" s="103"/>
      <c r="C59" s="103"/>
      <c r="D59" s="104"/>
      <c r="E59" s="102" t="s">
        <v>103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4"/>
    </row>
  </sheetData>
  <mergeCells count="159">
    <mergeCell ref="S6:V6"/>
    <mergeCell ref="S7:V7"/>
    <mergeCell ref="S8:V8"/>
    <mergeCell ref="S2:V2"/>
    <mergeCell ref="S3:V3"/>
    <mergeCell ref="S4:V4"/>
    <mergeCell ref="A16:D16"/>
    <mergeCell ref="E16:W16"/>
    <mergeCell ref="A14:W14"/>
    <mergeCell ref="A9:W9"/>
    <mergeCell ref="A10:W10"/>
    <mergeCell ref="A12:W12"/>
    <mergeCell ref="A13:W13"/>
    <mergeCell ref="J44:K44"/>
    <mergeCell ref="L44:M44"/>
    <mergeCell ref="N44:O44"/>
    <mergeCell ref="P44:Q44"/>
    <mergeCell ref="L43:O43"/>
    <mergeCell ref="A21:D21"/>
    <mergeCell ref="E21:W21"/>
    <mergeCell ref="A22:D22"/>
    <mergeCell ref="E22:W22"/>
    <mergeCell ref="F43:G43"/>
    <mergeCell ref="A20:D20"/>
    <mergeCell ref="A27:W27"/>
    <mergeCell ref="R25:S25"/>
    <mergeCell ref="A19:D19"/>
    <mergeCell ref="A23:D23"/>
    <mergeCell ref="A24:D24"/>
    <mergeCell ref="A25:D26"/>
    <mergeCell ref="A29:D29"/>
    <mergeCell ref="H47:I47"/>
    <mergeCell ref="A33:W33"/>
    <mergeCell ref="P43:S43"/>
    <mergeCell ref="H44:I44"/>
    <mergeCell ref="H46:I46"/>
    <mergeCell ref="P47:Q47"/>
    <mergeCell ref="R47:S47"/>
    <mergeCell ref="T44:U44"/>
    <mergeCell ref="A28:D28"/>
    <mergeCell ref="J45:K45"/>
    <mergeCell ref="J46:K46"/>
    <mergeCell ref="J47:K47"/>
    <mergeCell ref="A30:D30"/>
    <mergeCell ref="A31:D31"/>
    <mergeCell ref="A32:D32"/>
    <mergeCell ref="A34:W34"/>
    <mergeCell ref="E58:W58"/>
    <mergeCell ref="A55:D55"/>
    <mergeCell ref="A56:D56"/>
    <mergeCell ref="A58:D58"/>
    <mergeCell ref="H54:I54"/>
    <mergeCell ref="N54:O54"/>
    <mergeCell ref="N50:O50"/>
    <mergeCell ref="H53:I53"/>
    <mergeCell ref="N53:O53"/>
    <mergeCell ref="H51:I51"/>
    <mergeCell ref="N51:O51"/>
    <mergeCell ref="H52:I52"/>
    <mergeCell ref="N52:O52"/>
    <mergeCell ref="L53:M53"/>
    <mergeCell ref="J52:K52"/>
    <mergeCell ref="J53:K53"/>
    <mergeCell ref="V53:W53"/>
    <mergeCell ref="V54:W54"/>
    <mergeCell ref="P54:Q54"/>
    <mergeCell ref="R54:S54"/>
    <mergeCell ref="T54:U54"/>
    <mergeCell ref="A59:D59"/>
    <mergeCell ref="P51:Q51"/>
    <mergeCell ref="E55:W55"/>
    <mergeCell ref="E56:W56"/>
    <mergeCell ref="A57:W57"/>
    <mergeCell ref="E59:W59"/>
    <mergeCell ref="R50:S50"/>
    <mergeCell ref="R51:S51"/>
    <mergeCell ref="R52:S52"/>
    <mergeCell ref="H50:I50"/>
    <mergeCell ref="J54:K54"/>
    <mergeCell ref="V50:W50"/>
    <mergeCell ref="V51:W51"/>
    <mergeCell ref="V52:W52"/>
    <mergeCell ref="L54:M54"/>
    <mergeCell ref="L52:M52"/>
    <mergeCell ref="L50:M50"/>
    <mergeCell ref="J50:K50"/>
    <mergeCell ref="L51:M51"/>
    <mergeCell ref="T53:U53"/>
    <mergeCell ref="T50:U50"/>
    <mergeCell ref="T51:U51"/>
    <mergeCell ref="P52:Q52"/>
    <mergeCell ref="P53:Q53"/>
    <mergeCell ref="H48:I48"/>
    <mergeCell ref="N46:O46"/>
    <mergeCell ref="P50:Q50"/>
    <mergeCell ref="R53:S53"/>
    <mergeCell ref="T52:U52"/>
    <mergeCell ref="A17:D17"/>
    <mergeCell ref="A18:D18"/>
    <mergeCell ref="N25:O25"/>
    <mergeCell ref="P25:Q25"/>
    <mergeCell ref="E43:E44"/>
    <mergeCell ref="H43:K43"/>
    <mergeCell ref="E24:W24"/>
    <mergeCell ref="R44:S44"/>
    <mergeCell ref="E17:W17"/>
    <mergeCell ref="E18:W18"/>
    <mergeCell ref="E19:W19"/>
    <mergeCell ref="E20:W20"/>
    <mergeCell ref="E23:W23"/>
    <mergeCell ref="F25:G25"/>
    <mergeCell ref="H25:I25"/>
    <mergeCell ref="J25:K25"/>
    <mergeCell ref="L25:M25"/>
    <mergeCell ref="T25:U25"/>
    <mergeCell ref="V25:W25"/>
    <mergeCell ref="V49:W49"/>
    <mergeCell ref="R48:S48"/>
    <mergeCell ref="N45:O45"/>
    <mergeCell ref="N48:O48"/>
    <mergeCell ref="N49:O49"/>
    <mergeCell ref="R45:S45"/>
    <mergeCell ref="T45:U45"/>
    <mergeCell ref="T46:U46"/>
    <mergeCell ref="T47:U47"/>
    <mergeCell ref="T48:U48"/>
    <mergeCell ref="V48:W48"/>
    <mergeCell ref="N47:O47"/>
    <mergeCell ref="P48:Q48"/>
    <mergeCell ref="P46:Q46"/>
    <mergeCell ref="V45:W45"/>
    <mergeCell ref="V46:W46"/>
    <mergeCell ref="P45:Q45"/>
    <mergeCell ref="R49:S49"/>
    <mergeCell ref="P49:Q49"/>
    <mergeCell ref="J48:K48"/>
    <mergeCell ref="J49:K49"/>
    <mergeCell ref="H45:I45"/>
    <mergeCell ref="L45:M45"/>
    <mergeCell ref="A35:D35"/>
    <mergeCell ref="T49:U49"/>
    <mergeCell ref="A38:D38"/>
    <mergeCell ref="A40:D40"/>
    <mergeCell ref="V47:W47"/>
    <mergeCell ref="A42:D42"/>
    <mergeCell ref="L46:M46"/>
    <mergeCell ref="L47:M47"/>
    <mergeCell ref="R46:S46"/>
    <mergeCell ref="L48:M48"/>
    <mergeCell ref="H49:I49"/>
    <mergeCell ref="A43:D54"/>
    <mergeCell ref="L49:M49"/>
    <mergeCell ref="V44:W44"/>
    <mergeCell ref="A37:W37"/>
    <mergeCell ref="T43:W43"/>
    <mergeCell ref="A39:W39"/>
    <mergeCell ref="A41:W41"/>
    <mergeCell ref="A36:D36"/>
    <mergeCell ref="J51:K51"/>
  </mergeCells>
  <phoneticPr fontId="0" type="noConversion"/>
  <pageMargins left="0.7" right="0.7" top="0.75" bottom="0.75" header="0.3" footer="0.3"/>
  <pageSetup paperSize="9" scale="41" orientation="landscape" horizontalDpi="180" verticalDpi="180" r:id="rId1"/>
  <rowBreaks count="1" manualBreakCount="1">
    <brk id="3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view="pageBreakPreview" zoomScaleNormal="100" zoomScaleSheetLayoutView="100" workbookViewId="0">
      <selection activeCell="L1" sqref="L1:N1"/>
    </sheetView>
  </sheetViews>
  <sheetFormatPr defaultRowHeight="14.4" x14ac:dyDescent="0.3"/>
  <cols>
    <col min="1" max="1" width="5.44140625" customWidth="1"/>
    <col min="2" max="2" width="43.109375" customWidth="1"/>
    <col min="3" max="3" width="12.88671875" customWidth="1"/>
    <col min="4" max="4" width="11.5546875" customWidth="1"/>
    <col min="5" max="5" width="11.6640625" customWidth="1"/>
    <col min="6" max="6" width="11.44140625" customWidth="1"/>
    <col min="7" max="7" width="10.44140625" customWidth="1"/>
    <col min="8" max="8" width="11.6640625" customWidth="1"/>
    <col min="9" max="9" width="12.6640625" customWidth="1"/>
    <col min="10" max="10" width="11.33203125" customWidth="1"/>
    <col min="11" max="11" width="11.6640625" customWidth="1"/>
    <col min="12" max="12" width="10.44140625" customWidth="1"/>
    <col min="13" max="13" width="10.6640625" customWidth="1"/>
    <col min="14" max="14" width="9.33203125" customWidth="1"/>
    <col min="15" max="15" width="20" customWidth="1"/>
  </cols>
  <sheetData>
    <row r="1" spans="1:15" ht="35.25" customHeight="1" x14ac:dyDescent="0.3">
      <c r="L1" s="187"/>
      <c r="M1" s="188"/>
      <c r="N1" s="188"/>
    </row>
    <row r="3" spans="1:15" ht="15.6" x14ac:dyDescent="0.3">
      <c r="A3" s="186" t="s">
        <v>104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6" x14ac:dyDescent="0.3">
      <c r="A4" s="205" t="s">
        <v>119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" thickBot="1" x14ac:dyDescent="0.35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ht="27.75" customHeight="1" thickBot="1" x14ac:dyDescent="0.35">
      <c r="A6" s="192" t="s">
        <v>1</v>
      </c>
      <c r="B6" s="189" t="s">
        <v>42</v>
      </c>
      <c r="C6" s="189" t="s">
        <v>13</v>
      </c>
      <c r="D6" s="189" t="s">
        <v>7</v>
      </c>
      <c r="E6" s="195" t="s">
        <v>8</v>
      </c>
      <c r="F6" s="196"/>
      <c r="G6" s="199" t="s">
        <v>4</v>
      </c>
      <c r="H6" s="200"/>
      <c r="I6" s="200"/>
      <c r="J6" s="200"/>
      <c r="K6" s="200"/>
      <c r="L6" s="200"/>
      <c r="M6" s="200"/>
      <c r="N6" s="201"/>
      <c r="O6" s="189" t="s">
        <v>12</v>
      </c>
    </row>
    <row r="7" spans="1:15" ht="15" customHeight="1" x14ac:dyDescent="0.3">
      <c r="A7" s="193"/>
      <c r="B7" s="190"/>
      <c r="C7" s="190"/>
      <c r="D7" s="190"/>
      <c r="E7" s="207"/>
      <c r="F7" s="208"/>
      <c r="G7" s="195" t="s">
        <v>5</v>
      </c>
      <c r="H7" s="196"/>
      <c r="I7" s="195" t="s">
        <v>9</v>
      </c>
      <c r="J7" s="196"/>
      <c r="K7" s="195" t="s">
        <v>10</v>
      </c>
      <c r="L7" s="196"/>
      <c r="M7" s="195" t="s">
        <v>11</v>
      </c>
      <c r="N7" s="196"/>
      <c r="O7" s="190"/>
    </row>
    <row r="8" spans="1:15" ht="25.5" customHeight="1" thickBot="1" x14ac:dyDescent="0.35">
      <c r="A8" s="193"/>
      <c r="B8" s="190"/>
      <c r="C8" s="190"/>
      <c r="D8" s="190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0"/>
    </row>
    <row r="9" spans="1:15" ht="15" thickBot="1" x14ac:dyDescent="0.35">
      <c r="A9" s="194"/>
      <c r="B9" s="191"/>
      <c r="C9" s="191"/>
      <c r="D9" s="191"/>
      <c r="E9" s="20" t="s">
        <v>85</v>
      </c>
      <c r="F9" s="21" t="s">
        <v>86</v>
      </c>
      <c r="G9" s="21" t="s">
        <v>85</v>
      </c>
      <c r="H9" s="32" t="s">
        <v>86</v>
      </c>
      <c r="I9" s="20" t="s">
        <v>85</v>
      </c>
      <c r="J9" s="20" t="s">
        <v>86</v>
      </c>
      <c r="K9" s="20" t="s">
        <v>85</v>
      </c>
      <c r="L9" s="20" t="s">
        <v>86</v>
      </c>
      <c r="M9" s="20" t="s">
        <v>85</v>
      </c>
      <c r="N9" s="20" t="s">
        <v>87</v>
      </c>
      <c r="O9" s="191"/>
    </row>
    <row r="10" spans="1:15" s="4" customFormat="1" ht="15" thickBot="1" x14ac:dyDescent="0.35">
      <c r="A10" s="7">
        <v>1</v>
      </c>
      <c r="B10" s="5">
        <v>2</v>
      </c>
      <c r="C10" s="5">
        <v>3</v>
      </c>
      <c r="D10" s="5">
        <v>4</v>
      </c>
      <c r="E10" s="5">
        <v>5</v>
      </c>
      <c r="F10" s="8">
        <v>6</v>
      </c>
      <c r="G10" s="8">
        <v>7</v>
      </c>
      <c r="H10" s="6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s="23" customFormat="1" ht="15" thickBot="1" x14ac:dyDescent="0.35">
      <c r="A11" s="22">
        <v>1</v>
      </c>
      <c r="B11" s="209" t="s">
        <v>43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1"/>
    </row>
    <row r="12" spans="1:15" s="23" customFormat="1" ht="13.2" customHeight="1" thickBot="1" x14ac:dyDescent="0.35">
      <c r="A12" s="24" t="s">
        <v>2</v>
      </c>
      <c r="B12" s="209" t="s">
        <v>37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1"/>
    </row>
    <row r="13" spans="1:15" s="23" customFormat="1" ht="15" thickBot="1" x14ac:dyDescent="0.35">
      <c r="A13" s="25"/>
      <c r="B13" s="209" t="s">
        <v>89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</row>
    <row r="14" spans="1:15" ht="15" customHeight="1" thickBot="1" x14ac:dyDescent="0.35">
      <c r="A14" s="189" t="s">
        <v>3</v>
      </c>
      <c r="B14" s="202" t="s">
        <v>44</v>
      </c>
      <c r="C14" s="212" t="s">
        <v>45</v>
      </c>
      <c r="D14" s="29" t="s">
        <v>6</v>
      </c>
      <c r="E14" s="37">
        <f>SUM(E15:E23)</f>
        <v>87087.8</v>
      </c>
      <c r="F14" s="37">
        <f>SUM(F15:F23)</f>
        <v>6122.7999999999993</v>
      </c>
      <c r="G14" s="37">
        <f>SUM(G15:G23)</f>
        <v>87087.8</v>
      </c>
      <c r="H14" s="37">
        <f>SUM(H15:H23)</f>
        <v>6122.7999999999993</v>
      </c>
      <c r="I14" s="27"/>
      <c r="J14" s="28"/>
      <c r="K14" s="26"/>
      <c r="L14" s="9"/>
      <c r="M14" s="10"/>
      <c r="N14" s="10"/>
      <c r="O14" s="189" t="s">
        <v>111</v>
      </c>
    </row>
    <row r="15" spans="1:15" ht="15" thickBot="1" x14ac:dyDescent="0.35">
      <c r="A15" s="190"/>
      <c r="B15" s="203"/>
      <c r="C15" s="213"/>
      <c r="D15" s="30">
        <v>2017</v>
      </c>
      <c r="E15" s="11">
        <v>12334</v>
      </c>
      <c r="F15" s="40">
        <v>874.3</v>
      </c>
      <c r="G15" s="11">
        <v>12334</v>
      </c>
      <c r="H15" s="40">
        <v>874.3</v>
      </c>
      <c r="I15" s="12"/>
      <c r="J15" s="11"/>
      <c r="K15" s="11"/>
      <c r="L15" s="11"/>
      <c r="M15" s="11"/>
      <c r="N15" s="11"/>
      <c r="O15" s="190"/>
    </row>
    <row r="16" spans="1:15" ht="15" thickBot="1" x14ac:dyDescent="0.35">
      <c r="A16" s="190"/>
      <c r="B16" s="203"/>
      <c r="C16" s="213"/>
      <c r="D16" s="30">
        <v>2018</v>
      </c>
      <c r="E16" s="11">
        <v>10167.5</v>
      </c>
      <c r="F16" s="41">
        <v>874.7</v>
      </c>
      <c r="G16" s="11">
        <v>10167.5</v>
      </c>
      <c r="H16" s="41">
        <v>874.7</v>
      </c>
      <c r="I16" s="12"/>
      <c r="J16" s="11"/>
      <c r="K16" s="11"/>
      <c r="L16" s="11"/>
      <c r="M16" s="11"/>
      <c r="N16" s="11"/>
      <c r="O16" s="190"/>
    </row>
    <row r="17" spans="1:15" ht="15" thickBot="1" x14ac:dyDescent="0.35">
      <c r="A17" s="190"/>
      <c r="B17" s="203"/>
      <c r="C17" s="213"/>
      <c r="D17" s="30">
        <v>2019</v>
      </c>
      <c r="E17" s="11">
        <v>7067</v>
      </c>
      <c r="F17" s="41">
        <v>1099.7</v>
      </c>
      <c r="G17" s="11">
        <v>7067</v>
      </c>
      <c r="H17" s="41">
        <v>1099.7</v>
      </c>
      <c r="I17" s="12"/>
      <c r="J17" s="11"/>
      <c r="K17" s="11"/>
      <c r="L17" s="11"/>
      <c r="M17" s="11"/>
      <c r="N17" s="11"/>
      <c r="O17" s="190"/>
    </row>
    <row r="18" spans="1:15" ht="15" thickBot="1" x14ac:dyDescent="0.35">
      <c r="A18" s="190"/>
      <c r="B18" s="203"/>
      <c r="C18" s="213"/>
      <c r="D18" s="30">
        <v>2020</v>
      </c>
      <c r="E18" s="11">
        <v>8241.7999999999993</v>
      </c>
      <c r="F18" s="41">
        <v>1099.7</v>
      </c>
      <c r="G18" s="11">
        <v>8241.7999999999993</v>
      </c>
      <c r="H18" s="41">
        <v>1099.7</v>
      </c>
      <c r="I18" s="12"/>
      <c r="J18" s="11"/>
      <c r="K18" s="11"/>
      <c r="L18" s="11"/>
      <c r="M18" s="11"/>
      <c r="N18" s="11"/>
      <c r="O18" s="190"/>
    </row>
    <row r="19" spans="1:15" ht="15" thickBot="1" x14ac:dyDescent="0.35">
      <c r="A19" s="190"/>
      <c r="B19" s="203"/>
      <c r="C19" s="213"/>
      <c r="D19" s="30">
        <v>2021</v>
      </c>
      <c r="E19" s="11">
        <v>8248.5</v>
      </c>
      <c r="F19" s="41">
        <v>1099.7</v>
      </c>
      <c r="G19" s="11">
        <v>8248.5</v>
      </c>
      <c r="H19" s="41">
        <v>1099.7</v>
      </c>
      <c r="I19" s="12"/>
      <c r="J19" s="11"/>
      <c r="K19" s="11"/>
      <c r="L19" s="11"/>
      <c r="M19" s="11"/>
      <c r="N19" s="11"/>
      <c r="O19" s="190"/>
    </row>
    <row r="20" spans="1:15" ht="15" thickBot="1" x14ac:dyDescent="0.35">
      <c r="A20" s="190"/>
      <c r="B20" s="203"/>
      <c r="C20" s="213"/>
      <c r="D20" s="30">
        <v>2022</v>
      </c>
      <c r="E20" s="11">
        <v>9022</v>
      </c>
      <c r="F20" s="36">
        <v>1074.7</v>
      </c>
      <c r="G20" s="11">
        <v>9022</v>
      </c>
      <c r="H20" s="36">
        <v>1074.7</v>
      </c>
      <c r="I20" s="12"/>
      <c r="J20" s="11"/>
      <c r="K20" s="11"/>
      <c r="L20" s="11"/>
      <c r="M20" s="11"/>
      <c r="N20" s="11"/>
      <c r="O20" s="190"/>
    </row>
    <row r="21" spans="1:15" ht="15" thickBot="1" x14ac:dyDescent="0.35">
      <c r="A21" s="190"/>
      <c r="B21" s="203"/>
      <c r="C21" s="213"/>
      <c r="D21" s="30">
        <v>2023</v>
      </c>
      <c r="E21" s="11">
        <v>9795.5</v>
      </c>
      <c r="F21" s="36"/>
      <c r="G21" s="11">
        <v>9795.5</v>
      </c>
      <c r="H21" s="36"/>
      <c r="I21" s="12"/>
      <c r="J21" s="11"/>
      <c r="K21" s="11"/>
      <c r="L21" s="11"/>
      <c r="M21" s="11"/>
      <c r="N21" s="11"/>
      <c r="O21" s="190"/>
    </row>
    <row r="22" spans="1:15" ht="15" thickBot="1" x14ac:dyDescent="0.35">
      <c r="A22" s="190"/>
      <c r="B22" s="203"/>
      <c r="C22" s="213"/>
      <c r="D22" s="30">
        <v>2024</v>
      </c>
      <c r="E22" s="11">
        <v>10569</v>
      </c>
      <c r="F22" s="36"/>
      <c r="G22" s="11">
        <v>10569</v>
      </c>
      <c r="H22" s="36"/>
      <c r="I22" s="12"/>
      <c r="J22" s="11"/>
      <c r="K22" s="11"/>
      <c r="L22" s="11"/>
      <c r="M22" s="11"/>
      <c r="N22" s="11"/>
      <c r="O22" s="190"/>
    </row>
    <row r="23" spans="1:15" ht="15" thickBot="1" x14ac:dyDescent="0.35">
      <c r="A23" s="191"/>
      <c r="B23" s="204"/>
      <c r="C23" s="214"/>
      <c r="D23" s="30">
        <v>2025</v>
      </c>
      <c r="E23" s="11">
        <v>11642.5</v>
      </c>
      <c r="F23" s="36"/>
      <c r="G23" s="11">
        <v>11642.5</v>
      </c>
      <c r="H23" s="36"/>
      <c r="I23" s="12"/>
      <c r="J23" s="11"/>
      <c r="K23" s="11"/>
      <c r="L23" s="11"/>
      <c r="M23" s="11"/>
      <c r="N23" s="11"/>
      <c r="O23" s="191"/>
    </row>
    <row r="24" spans="1:15" ht="14.25" customHeight="1" thickBot="1" x14ac:dyDescent="0.35">
      <c r="A24" s="42" t="s">
        <v>35</v>
      </c>
      <c r="B24" s="215" t="s">
        <v>114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7"/>
    </row>
    <row r="25" spans="1:15" s="44" customFormat="1" ht="14.25" customHeight="1" thickBot="1" x14ac:dyDescent="0.35">
      <c r="A25" s="87"/>
      <c r="B25" s="218" t="s">
        <v>90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20"/>
    </row>
    <row r="26" spans="1:15" ht="15" customHeight="1" thickBot="1" x14ac:dyDescent="0.35">
      <c r="A26" s="190" t="s">
        <v>36</v>
      </c>
      <c r="B26" s="203" t="s">
        <v>46</v>
      </c>
      <c r="C26" s="213" t="s">
        <v>47</v>
      </c>
      <c r="D26" s="29" t="s">
        <v>6</v>
      </c>
      <c r="E26" s="43">
        <f>SUM(E27:E35)</f>
        <v>530392.29999999993</v>
      </c>
      <c r="F26" s="43">
        <f>SUM(F27:F35)</f>
        <v>150505.43</v>
      </c>
      <c r="G26" s="43">
        <f>SUM(G27:G35)</f>
        <v>529870.5</v>
      </c>
      <c r="H26" s="43">
        <f>SUM(H27:H35)</f>
        <v>149983.63</v>
      </c>
      <c r="I26" s="12"/>
      <c r="J26" s="11"/>
      <c r="K26" s="43">
        <f>SUM(K27:K35)</f>
        <v>521.79999999999995</v>
      </c>
      <c r="L26" s="43">
        <f>SUM(L27:L35)</f>
        <v>521.79999999999995</v>
      </c>
      <c r="M26" s="11"/>
      <c r="N26" s="11"/>
      <c r="O26" s="190" t="s">
        <v>109</v>
      </c>
    </row>
    <row r="27" spans="1:15" ht="15" customHeight="1" thickBot="1" x14ac:dyDescent="0.35">
      <c r="A27" s="190"/>
      <c r="B27" s="203"/>
      <c r="C27" s="213"/>
      <c r="D27" s="30">
        <v>2017</v>
      </c>
      <c r="E27" s="40">
        <v>21802.2</v>
      </c>
      <c r="F27" s="40">
        <v>21802.13</v>
      </c>
      <c r="G27" s="40">
        <v>21280.400000000001</v>
      </c>
      <c r="H27" s="40">
        <v>21280.33</v>
      </c>
      <c r="I27" s="12"/>
      <c r="J27" s="11"/>
      <c r="K27" s="46">
        <v>521.79999999999995</v>
      </c>
      <c r="L27" s="46">
        <v>521.79999999999995</v>
      </c>
      <c r="M27" s="11"/>
      <c r="N27" s="11"/>
      <c r="O27" s="190"/>
    </row>
    <row r="28" spans="1:15" ht="15" customHeight="1" thickBot="1" x14ac:dyDescent="0.35">
      <c r="A28" s="190"/>
      <c r="B28" s="203"/>
      <c r="C28" s="213"/>
      <c r="D28" s="30">
        <v>2018</v>
      </c>
      <c r="E28" s="41">
        <v>52066.8</v>
      </c>
      <c r="F28" s="41">
        <v>52058</v>
      </c>
      <c r="G28" s="41">
        <v>52066.8</v>
      </c>
      <c r="H28" s="41">
        <v>52058</v>
      </c>
      <c r="I28" s="12"/>
      <c r="J28" s="11"/>
      <c r="K28" s="12">
        <v>0</v>
      </c>
      <c r="L28" s="11">
        <v>0</v>
      </c>
      <c r="M28" s="11"/>
      <c r="N28" s="11"/>
      <c r="O28" s="190"/>
    </row>
    <row r="29" spans="1:15" ht="15" customHeight="1" thickBot="1" x14ac:dyDescent="0.35">
      <c r="A29" s="190"/>
      <c r="B29" s="203"/>
      <c r="C29" s="213"/>
      <c r="D29" s="30">
        <v>2019</v>
      </c>
      <c r="E29" s="41">
        <v>61298.400000000001</v>
      </c>
      <c r="F29" s="41">
        <v>54123.4</v>
      </c>
      <c r="G29" s="41">
        <v>61298.400000000001</v>
      </c>
      <c r="H29" s="41">
        <v>54123.4</v>
      </c>
      <c r="I29" s="12"/>
      <c r="J29" s="11"/>
      <c r="K29" s="12">
        <v>0</v>
      </c>
      <c r="L29" s="11">
        <v>0</v>
      </c>
      <c r="M29" s="11"/>
      <c r="N29" s="11"/>
      <c r="O29" s="190"/>
    </row>
    <row r="30" spans="1:15" ht="15" customHeight="1" thickBot="1" x14ac:dyDescent="0.35">
      <c r="A30" s="190"/>
      <c r="B30" s="203"/>
      <c r="C30" s="213"/>
      <c r="D30" s="30">
        <v>2020</v>
      </c>
      <c r="E30" s="41">
        <v>161831.20000000001</v>
      </c>
      <c r="F30" s="41">
        <v>20053.599999999999</v>
      </c>
      <c r="G30" s="41">
        <v>161831.20000000001</v>
      </c>
      <c r="H30" s="41">
        <v>20053.599999999999</v>
      </c>
      <c r="I30" s="12"/>
      <c r="J30" s="11"/>
      <c r="K30" s="12">
        <v>0</v>
      </c>
      <c r="L30" s="11">
        <v>0</v>
      </c>
      <c r="M30" s="11"/>
      <c r="N30" s="11"/>
      <c r="O30" s="190"/>
    </row>
    <row r="31" spans="1:15" ht="15" customHeight="1" thickBot="1" x14ac:dyDescent="0.35">
      <c r="A31" s="190"/>
      <c r="B31" s="203"/>
      <c r="C31" s="213"/>
      <c r="D31" s="30">
        <v>2021</v>
      </c>
      <c r="E31" s="11">
        <v>118513.60000000001</v>
      </c>
      <c r="F31" s="11">
        <v>1163</v>
      </c>
      <c r="G31" s="11">
        <v>118513.60000000001</v>
      </c>
      <c r="H31" s="11">
        <v>1163</v>
      </c>
      <c r="I31" s="12"/>
      <c r="J31" s="11"/>
      <c r="K31" s="12">
        <v>0</v>
      </c>
      <c r="L31" s="11">
        <v>0</v>
      </c>
      <c r="M31" s="11"/>
      <c r="N31" s="11"/>
      <c r="O31" s="190"/>
    </row>
    <row r="32" spans="1:15" ht="15" customHeight="1" thickBot="1" x14ac:dyDescent="0.35">
      <c r="A32" s="190"/>
      <c r="B32" s="203"/>
      <c r="C32" s="213"/>
      <c r="D32" s="30">
        <v>2022</v>
      </c>
      <c r="E32" s="11">
        <v>106351.1</v>
      </c>
      <c r="F32" s="11">
        <v>1305.3</v>
      </c>
      <c r="G32" s="11">
        <v>106351.1</v>
      </c>
      <c r="H32" s="11">
        <v>1305.3</v>
      </c>
      <c r="I32" s="12"/>
      <c r="J32" s="11"/>
      <c r="K32" s="12">
        <v>0</v>
      </c>
      <c r="L32" s="11">
        <v>0</v>
      </c>
      <c r="M32" s="11"/>
      <c r="N32" s="11"/>
      <c r="O32" s="190"/>
    </row>
    <row r="33" spans="1:15" ht="15" customHeight="1" thickBot="1" x14ac:dyDescent="0.35">
      <c r="A33" s="190"/>
      <c r="B33" s="203"/>
      <c r="C33" s="213"/>
      <c r="D33" s="30">
        <v>2023</v>
      </c>
      <c r="E33" s="11">
        <v>2843</v>
      </c>
      <c r="F33" s="11">
        <v>0</v>
      </c>
      <c r="G33" s="11">
        <v>2843</v>
      </c>
      <c r="H33" s="11">
        <v>0</v>
      </c>
      <c r="I33" s="12"/>
      <c r="J33" s="11"/>
      <c r="K33" s="12">
        <v>0</v>
      </c>
      <c r="L33" s="11">
        <v>0</v>
      </c>
      <c r="M33" s="11"/>
      <c r="N33" s="11"/>
      <c r="O33" s="190"/>
    </row>
    <row r="34" spans="1:15" ht="15" customHeight="1" thickBot="1" x14ac:dyDescent="0.35">
      <c r="A34" s="190"/>
      <c r="B34" s="203"/>
      <c r="C34" s="213"/>
      <c r="D34" s="30">
        <v>2024</v>
      </c>
      <c r="E34" s="11">
        <v>2843</v>
      </c>
      <c r="F34" s="11">
        <v>0</v>
      </c>
      <c r="G34" s="11">
        <v>2843</v>
      </c>
      <c r="H34" s="11">
        <v>0</v>
      </c>
      <c r="I34" s="12"/>
      <c r="J34" s="11"/>
      <c r="K34" s="12">
        <v>0</v>
      </c>
      <c r="L34" s="11">
        <v>0</v>
      </c>
      <c r="M34" s="11"/>
      <c r="N34" s="11"/>
      <c r="O34" s="190"/>
    </row>
    <row r="35" spans="1:15" ht="15" customHeight="1" thickBot="1" x14ac:dyDescent="0.35">
      <c r="A35" s="191"/>
      <c r="B35" s="204"/>
      <c r="C35" s="214"/>
      <c r="D35" s="30">
        <v>2025</v>
      </c>
      <c r="E35" s="11">
        <v>2843</v>
      </c>
      <c r="F35" s="11">
        <v>0</v>
      </c>
      <c r="G35" s="11">
        <v>2843</v>
      </c>
      <c r="H35" s="11">
        <v>0</v>
      </c>
      <c r="I35" s="12"/>
      <c r="J35" s="11"/>
      <c r="K35" s="12">
        <v>0</v>
      </c>
      <c r="L35" s="11">
        <v>0</v>
      </c>
      <c r="M35" s="11"/>
      <c r="N35" s="11"/>
      <c r="O35" s="191"/>
    </row>
    <row r="36" spans="1:15" ht="27" customHeight="1" thickBot="1" x14ac:dyDescent="0.35">
      <c r="A36" s="42" t="s">
        <v>40</v>
      </c>
      <c r="B36" s="224" t="s">
        <v>38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  <row r="37" spans="1:15" s="44" customFormat="1" ht="14.25" customHeight="1" thickBot="1" x14ac:dyDescent="0.35">
      <c r="A37" s="45"/>
      <c r="B37" s="218" t="s">
        <v>116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20"/>
    </row>
    <row r="38" spans="1:15" ht="13.8" customHeight="1" thickBot="1" x14ac:dyDescent="0.35">
      <c r="A38" s="189" t="s">
        <v>48</v>
      </c>
      <c r="B38" s="202" t="s">
        <v>49</v>
      </c>
      <c r="C38" s="212" t="s">
        <v>52</v>
      </c>
      <c r="D38" s="29" t="s">
        <v>6</v>
      </c>
      <c r="E38" s="43">
        <f>SUM(E39:E47)</f>
        <v>270886.57</v>
      </c>
      <c r="F38" s="43">
        <f t="shared" ref="F38:H38" si="0">SUM(F39:F47)</f>
        <v>1747.4</v>
      </c>
      <c r="G38" s="43">
        <f t="shared" si="0"/>
        <v>103947.26999999999</v>
      </c>
      <c r="H38" s="43">
        <f t="shared" si="0"/>
        <v>1747.4</v>
      </c>
      <c r="I38" s="12"/>
      <c r="J38" s="11"/>
      <c r="K38" s="43">
        <f t="shared" ref="K38" si="1">SUM(K39:K47)</f>
        <v>166939.29999999999</v>
      </c>
      <c r="L38" s="43">
        <f t="shared" ref="L38" si="2">SUM(L39:L47)</f>
        <v>0</v>
      </c>
      <c r="M38" s="11"/>
      <c r="N38" s="11"/>
      <c r="O38" s="189" t="s">
        <v>50</v>
      </c>
    </row>
    <row r="39" spans="1:15" ht="13.8" customHeight="1" thickBot="1" x14ac:dyDescent="0.35">
      <c r="A39" s="190"/>
      <c r="B39" s="203"/>
      <c r="C39" s="213"/>
      <c r="D39" s="30">
        <v>2017</v>
      </c>
      <c r="E39" s="40">
        <v>47849</v>
      </c>
      <c r="F39" s="11">
        <v>0</v>
      </c>
      <c r="G39" s="40">
        <v>47849</v>
      </c>
      <c r="H39" s="11">
        <v>0</v>
      </c>
      <c r="I39" s="12"/>
      <c r="J39" s="11"/>
      <c r="K39" s="11">
        <v>0</v>
      </c>
      <c r="L39" s="11">
        <v>0</v>
      </c>
      <c r="M39" s="11"/>
      <c r="N39" s="11"/>
      <c r="O39" s="190"/>
    </row>
    <row r="40" spans="1:15" ht="13.8" customHeight="1" thickBot="1" x14ac:dyDescent="0.35">
      <c r="A40" s="190"/>
      <c r="B40" s="203"/>
      <c r="C40" s="213"/>
      <c r="D40" s="30">
        <v>2018</v>
      </c>
      <c r="E40" s="40">
        <v>47849</v>
      </c>
      <c r="F40" s="41">
        <v>0</v>
      </c>
      <c r="G40" s="41">
        <v>11962.3</v>
      </c>
      <c r="H40" s="41">
        <v>0</v>
      </c>
      <c r="I40" s="12"/>
      <c r="J40" s="11"/>
      <c r="K40" s="41">
        <v>35886.699999999997</v>
      </c>
      <c r="L40" s="11">
        <v>0</v>
      </c>
      <c r="M40" s="11"/>
      <c r="N40" s="11"/>
      <c r="O40" s="190"/>
    </row>
    <row r="41" spans="1:15" ht="13.8" customHeight="1" thickBot="1" x14ac:dyDescent="0.35">
      <c r="A41" s="190"/>
      <c r="B41" s="203"/>
      <c r="C41" s="213"/>
      <c r="D41" s="30">
        <v>2019</v>
      </c>
      <c r="E41" s="93">
        <v>67415.149999999994</v>
      </c>
      <c r="F41" s="41">
        <v>669.6</v>
      </c>
      <c r="G41" s="41">
        <v>17192.62</v>
      </c>
      <c r="H41" s="41">
        <v>669.6</v>
      </c>
      <c r="I41" s="12"/>
      <c r="J41" s="11"/>
      <c r="K41" s="41">
        <v>50222.53</v>
      </c>
      <c r="L41" s="11">
        <v>0</v>
      </c>
      <c r="M41" s="11"/>
      <c r="N41" s="11"/>
      <c r="O41" s="190"/>
    </row>
    <row r="42" spans="1:15" ht="13.8" customHeight="1" thickBot="1" x14ac:dyDescent="0.35">
      <c r="A42" s="190"/>
      <c r="B42" s="203"/>
      <c r="C42" s="213"/>
      <c r="D42" s="30">
        <v>2020</v>
      </c>
      <c r="E42" s="41">
        <v>64366.17</v>
      </c>
      <c r="F42" s="41">
        <v>643.70000000000005</v>
      </c>
      <c r="G42" s="41">
        <v>16091.54</v>
      </c>
      <c r="H42" s="41">
        <v>643.70000000000005</v>
      </c>
      <c r="I42" s="12"/>
      <c r="J42" s="11"/>
      <c r="K42" s="41">
        <v>48274.63</v>
      </c>
      <c r="L42" s="11">
        <v>0</v>
      </c>
      <c r="M42" s="11"/>
      <c r="N42" s="11"/>
      <c r="O42" s="190"/>
    </row>
    <row r="43" spans="1:15" ht="13.8" customHeight="1" thickBot="1" x14ac:dyDescent="0.35">
      <c r="A43" s="190"/>
      <c r="B43" s="203"/>
      <c r="C43" s="213"/>
      <c r="D43" s="30">
        <v>2021</v>
      </c>
      <c r="E43" s="11">
        <v>43407.25</v>
      </c>
      <c r="F43" s="11">
        <v>434.1</v>
      </c>
      <c r="G43" s="11">
        <v>10851.81</v>
      </c>
      <c r="H43" s="11">
        <v>434.1</v>
      </c>
      <c r="I43" s="12"/>
      <c r="J43" s="11"/>
      <c r="K43" s="11">
        <v>32555.439999999999</v>
      </c>
      <c r="L43" s="11">
        <v>0</v>
      </c>
      <c r="M43" s="11"/>
      <c r="N43" s="11"/>
      <c r="O43" s="190"/>
    </row>
    <row r="44" spans="1:15" ht="13.8" customHeight="1" thickBot="1" x14ac:dyDescent="0.35">
      <c r="A44" s="190"/>
      <c r="B44" s="203"/>
      <c r="C44" s="213"/>
      <c r="D44" s="30">
        <v>2022</v>
      </c>
      <c r="E44" s="11">
        <v>0</v>
      </c>
      <c r="F44" s="11">
        <v>0</v>
      </c>
      <c r="G44" s="11">
        <v>0</v>
      </c>
      <c r="H44" s="11">
        <v>0</v>
      </c>
      <c r="I44" s="12"/>
      <c r="J44" s="11"/>
      <c r="K44" s="11">
        <v>0</v>
      </c>
      <c r="L44" s="11">
        <v>0</v>
      </c>
      <c r="M44" s="11"/>
      <c r="N44" s="11"/>
      <c r="O44" s="190"/>
    </row>
    <row r="45" spans="1:15" ht="13.8" customHeight="1" thickBot="1" x14ac:dyDescent="0.35">
      <c r="A45" s="190"/>
      <c r="B45" s="203"/>
      <c r="C45" s="213"/>
      <c r="D45" s="30">
        <v>2023</v>
      </c>
      <c r="E45" s="11">
        <v>0</v>
      </c>
      <c r="F45" s="11">
        <v>0</v>
      </c>
      <c r="G45" s="11">
        <v>0</v>
      </c>
      <c r="H45" s="11">
        <v>0</v>
      </c>
      <c r="I45" s="12"/>
      <c r="J45" s="11"/>
      <c r="K45" s="11">
        <v>0</v>
      </c>
      <c r="L45" s="11">
        <v>0</v>
      </c>
      <c r="M45" s="11"/>
      <c r="N45" s="11"/>
      <c r="O45" s="190"/>
    </row>
    <row r="46" spans="1:15" ht="13.8" customHeight="1" thickBot="1" x14ac:dyDescent="0.35">
      <c r="A46" s="190"/>
      <c r="B46" s="203"/>
      <c r="C46" s="213"/>
      <c r="D46" s="30">
        <v>2024</v>
      </c>
      <c r="E46" s="11">
        <v>0</v>
      </c>
      <c r="F46" s="11">
        <v>0</v>
      </c>
      <c r="G46" s="11">
        <v>0</v>
      </c>
      <c r="H46" s="11">
        <v>0</v>
      </c>
      <c r="I46" s="12"/>
      <c r="J46" s="11"/>
      <c r="K46" s="11">
        <v>0</v>
      </c>
      <c r="L46" s="11">
        <v>0</v>
      </c>
      <c r="M46" s="11"/>
      <c r="N46" s="11"/>
      <c r="O46" s="190"/>
    </row>
    <row r="47" spans="1:15" ht="13.8" customHeight="1" thickBot="1" x14ac:dyDescent="0.35">
      <c r="A47" s="191"/>
      <c r="B47" s="204"/>
      <c r="C47" s="214"/>
      <c r="D47" s="30">
        <v>2025</v>
      </c>
      <c r="E47" s="11">
        <v>0</v>
      </c>
      <c r="F47" s="11">
        <v>0</v>
      </c>
      <c r="G47" s="11">
        <v>0</v>
      </c>
      <c r="H47" s="11">
        <v>0</v>
      </c>
      <c r="I47" s="12"/>
      <c r="J47" s="11"/>
      <c r="K47" s="11">
        <v>0</v>
      </c>
      <c r="L47" s="11">
        <v>0</v>
      </c>
      <c r="M47" s="11"/>
      <c r="N47" s="11"/>
      <c r="O47" s="191"/>
    </row>
    <row r="48" spans="1:15" ht="15" customHeight="1" thickBot="1" x14ac:dyDescent="0.35">
      <c r="A48" s="42" t="s">
        <v>39</v>
      </c>
      <c r="B48" s="224" t="s">
        <v>41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7"/>
    </row>
    <row r="49" spans="1:15" s="44" customFormat="1" ht="14.25" customHeight="1" thickBot="1" x14ac:dyDescent="0.35">
      <c r="A49" s="45"/>
      <c r="B49" s="218" t="s">
        <v>91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20"/>
    </row>
    <row r="50" spans="1:15" ht="15.6" customHeight="1" thickBot="1" x14ac:dyDescent="0.35">
      <c r="A50" s="189" t="s">
        <v>48</v>
      </c>
      <c r="B50" s="202" t="s">
        <v>51</v>
      </c>
      <c r="C50" s="212" t="s">
        <v>53</v>
      </c>
      <c r="D50" s="29" t="s">
        <v>6</v>
      </c>
      <c r="E50" s="43">
        <f>SUM(E51:E59)</f>
        <v>51899.869999999995</v>
      </c>
      <c r="F50" s="43">
        <f>SUM(F51:F59)</f>
        <v>1766.5</v>
      </c>
      <c r="G50" s="43">
        <f>SUM(G51:G59)</f>
        <v>51899.869999999995</v>
      </c>
      <c r="H50" s="43">
        <f>SUM(H51:H59)</f>
        <v>1766.5</v>
      </c>
      <c r="I50" s="12"/>
      <c r="J50" s="11"/>
      <c r="K50" s="43">
        <f>SUM(K51:K59)</f>
        <v>0</v>
      </c>
      <c r="L50" s="43">
        <f>SUM(L51:L59)</f>
        <v>0</v>
      </c>
      <c r="M50" s="11"/>
      <c r="N50" s="11"/>
      <c r="O50" s="221" t="s">
        <v>110</v>
      </c>
    </row>
    <row r="51" spans="1:15" ht="15.6" customHeight="1" thickBot="1" x14ac:dyDescent="0.35">
      <c r="A51" s="190"/>
      <c r="B51" s="203"/>
      <c r="C51" s="213"/>
      <c r="D51" s="30">
        <v>2017</v>
      </c>
      <c r="E51" s="54">
        <v>2358.6</v>
      </c>
      <c r="F51" s="55">
        <v>644</v>
      </c>
      <c r="G51" s="56">
        <v>2358.6</v>
      </c>
      <c r="H51" s="57">
        <v>644</v>
      </c>
      <c r="I51" s="58"/>
      <c r="J51" s="59"/>
      <c r="K51" s="56">
        <v>0</v>
      </c>
      <c r="L51" s="60">
        <v>0</v>
      </c>
      <c r="M51" s="11"/>
      <c r="N51" s="11"/>
      <c r="O51" s="222"/>
    </row>
    <row r="52" spans="1:15" ht="15.6" customHeight="1" thickBot="1" x14ac:dyDescent="0.35">
      <c r="A52" s="190"/>
      <c r="B52" s="203"/>
      <c r="C52" s="213"/>
      <c r="D52" s="30">
        <v>2018</v>
      </c>
      <c r="E52" s="61">
        <v>1576.7</v>
      </c>
      <c r="F52" s="62">
        <v>218</v>
      </c>
      <c r="G52" s="63">
        <v>1576.7</v>
      </c>
      <c r="H52" s="64">
        <v>218</v>
      </c>
      <c r="I52" s="65"/>
      <c r="J52" s="66"/>
      <c r="K52" s="64">
        <v>0</v>
      </c>
      <c r="L52" s="57">
        <v>0</v>
      </c>
      <c r="M52" s="11"/>
      <c r="N52" s="11"/>
      <c r="O52" s="222"/>
    </row>
    <row r="53" spans="1:15" ht="15.6" customHeight="1" thickBot="1" x14ac:dyDescent="0.35">
      <c r="A53" s="190"/>
      <c r="B53" s="203"/>
      <c r="C53" s="213"/>
      <c r="D53" s="30">
        <v>2019</v>
      </c>
      <c r="E53" s="61">
        <v>1619.5</v>
      </c>
      <c r="F53" s="62">
        <v>244.5</v>
      </c>
      <c r="G53" s="63">
        <v>1619.5</v>
      </c>
      <c r="H53" s="64">
        <v>244.5</v>
      </c>
      <c r="I53" s="65"/>
      <c r="J53" s="66"/>
      <c r="K53" s="64">
        <v>0</v>
      </c>
      <c r="L53" s="67">
        <v>0</v>
      </c>
      <c r="M53" s="11"/>
      <c r="N53" s="11"/>
      <c r="O53" s="222"/>
    </row>
    <row r="54" spans="1:15" ht="15.6" customHeight="1" thickBot="1" x14ac:dyDescent="0.35">
      <c r="A54" s="190"/>
      <c r="B54" s="203"/>
      <c r="C54" s="213"/>
      <c r="D54" s="30">
        <v>2020</v>
      </c>
      <c r="E54" s="61">
        <v>1570</v>
      </c>
      <c r="F54" s="62">
        <v>220</v>
      </c>
      <c r="G54" s="68">
        <v>1570</v>
      </c>
      <c r="H54" s="64">
        <v>220</v>
      </c>
      <c r="I54" s="65"/>
      <c r="J54" s="66"/>
      <c r="K54" s="64">
        <v>0</v>
      </c>
      <c r="L54" s="57">
        <v>0</v>
      </c>
      <c r="M54" s="11"/>
      <c r="N54" s="11"/>
      <c r="O54" s="222"/>
    </row>
    <row r="55" spans="1:15" ht="15.6" customHeight="1" thickBot="1" x14ac:dyDescent="0.35">
      <c r="A55" s="190"/>
      <c r="B55" s="203"/>
      <c r="C55" s="213"/>
      <c r="D55" s="30">
        <v>2021</v>
      </c>
      <c r="E55" s="61">
        <v>11528.46</v>
      </c>
      <c r="F55" s="62">
        <v>220</v>
      </c>
      <c r="G55" s="68">
        <v>11528.46</v>
      </c>
      <c r="H55" s="64">
        <v>220</v>
      </c>
      <c r="I55" s="65"/>
      <c r="J55" s="66"/>
      <c r="K55" s="67">
        <v>0</v>
      </c>
      <c r="L55" s="67">
        <v>0</v>
      </c>
      <c r="M55" s="11"/>
      <c r="N55" s="11"/>
      <c r="O55" s="222"/>
    </row>
    <row r="56" spans="1:15" ht="15.6" customHeight="1" thickBot="1" x14ac:dyDescent="0.35">
      <c r="A56" s="190"/>
      <c r="B56" s="203"/>
      <c r="C56" s="213"/>
      <c r="D56" s="30">
        <v>2022</v>
      </c>
      <c r="E56" s="61">
        <v>11320.38</v>
      </c>
      <c r="F56" s="62">
        <v>220</v>
      </c>
      <c r="G56" s="95">
        <v>11320.38</v>
      </c>
      <c r="H56" s="64">
        <v>220</v>
      </c>
      <c r="I56" s="65"/>
      <c r="J56" s="66"/>
      <c r="K56" s="57">
        <v>0</v>
      </c>
      <c r="L56" s="57">
        <v>0</v>
      </c>
      <c r="M56" s="11"/>
      <c r="N56" s="11"/>
      <c r="O56" s="222"/>
    </row>
    <row r="57" spans="1:15" ht="15.6" customHeight="1" thickBot="1" x14ac:dyDescent="0.35">
      <c r="A57" s="190"/>
      <c r="B57" s="203"/>
      <c r="C57" s="213"/>
      <c r="D57" s="30">
        <v>2023</v>
      </c>
      <c r="E57" s="61">
        <v>10800.17</v>
      </c>
      <c r="F57" s="62">
        <v>0</v>
      </c>
      <c r="G57" s="95">
        <v>10800.17</v>
      </c>
      <c r="H57" s="64">
        <v>0</v>
      </c>
      <c r="I57" s="65"/>
      <c r="J57" s="66"/>
      <c r="K57" s="67">
        <v>0</v>
      </c>
      <c r="L57" s="67">
        <v>0</v>
      </c>
      <c r="M57" s="11"/>
      <c r="N57" s="11"/>
      <c r="O57" s="222"/>
    </row>
    <row r="58" spans="1:15" ht="15.6" customHeight="1" thickBot="1" x14ac:dyDescent="0.35">
      <c r="A58" s="190"/>
      <c r="B58" s="203"/>
      <c r="C58" s="213"/>
      <c r="D58" s="30">
        <v>2024</v>
      </c>
      <c r="E58" s="61">
        <v>10906.06</v>
      </c>
      <c r="F58" s="62">
        <v>0</v>
      </c>
      <c r="G58" s="95">
        <v>10906.06</v>
      </c>
      <c r="H58" s="64">
        <v>0</v>
      </c>
      <c r="I58" s="65"/>
      <c r="J58" s="66"/>
      <c r="K58" s="57">
        <v>0</v>
      </c>
      <c r="L58" s="57">
        <v>0</v>
      </c>
      <c r="M58" s="11"/>
      <c r="N58" s="11"/>
      <c r="O58" s="222"/>
    </row>
    <row r="59" spans="1:15" ht="15.6" customHeight="1" thickBot="1" x14ac:dyDescent="0.35">
      <c r="A59" s="191"/>
      <c r="B59" s="204"/>
      <c r="C59" s="214"/>
      <c r="D59" s="30">
        <v>2025</v>
      </c>
      <c r="E59" s="61">
        <v>220</v>
      </c>
      <c r="F59" s="62">
        <v>0</v>
      </c>
      <c r="G59" s="95">
        <v>220</v>
      </c>
      <c r="H59" s="64">
        <v>0</v>
      </c>
      <c r="I59" s="65"/>
      <c r="J59" s="66"/>
      <c r="K59" s="67">
        <v>0</v>
      </c>
      <c r="L59" s="67">
        <v>0</v>
      </c>
      <c r="M59" s="11"/>
      <c r="N59" s="11"/>
      <c r="O59" s="223"/>
    </row>
    <row r="60" spans="1:15" ht="13.2" customHeight="1" thickBot="1" x14ac:dyDescent="0.35">
      <c r="A60" s="189"/>
      <c r="B60" s="225" t="s">
        <v>54</v>
      </c>
      <c r="C60" s="212"/>
      <c r="D60" s="29" t="s">
        <v>6</v>
      </c>
      <c r="E60" s="70">
        <f>SUM(E61+E62+E63+E64+E65+E66+E67+E68+E69)</f>
        <v>940266.54</v>
      </c>
      <c r="F60" s="69">
        <f>SUM(F61+F62+F63+F64+F65+F66+F67+F68+F69)</f>
        <v>160142.13</v>
      </c>
      <c r="G60" s="70">
        <f>SUM(G61+G62+G63+G64+G65+G66+G67+G68+G69)</f>
        <v>772805.44</v>
      </c>
      <c r="H60" s="70">
        <f>SUM(H61+H62+H63+H64+H65+H66+H67+H68+H69)</f>
        <v>159620.32999999999</v>
      </c>
      <c r="I60" s="70">
        <v>0</v>
      </c>
      <c r="J60" s="69">
        <v>0</v>
      </c>
      <c r="K60" s="70">
        <f>SUM(K61+K62+K63+K64+K65+K66+K67+K68+K69)</f>
        <v>167461.1</v>
      </c>
      <c r="L60" s="69">
        <f>SUM(L61+L62+L63+L64+L65+L66+L67+L68+L69)</f>
        <v>521.79999999999995</v>
      </c>
      <c r="M60" s="74"/>
      <c r="N60" s="11"/>
      <c r="O60" s="221" t="s">
        <v>112</v>
      </c>
    </row>
    <row r="61" spans="1:15" ht="13.2" customHeight="1" thickBot="1" x14ac:dyDescent="0.35">
      <c r="A61" s="190"/>
      <c r="B61" s="226"/>
      <c r="C61" s="213"/>
      <c r="D61" s="30">
        <v>2017</v>
      </c>
      <c r="E61" s="55">
        <v>84343.8</v>
      </c>
      <c r="F61" s="75">
        <f>SUM(F15+F27+F39+F51)</f>
        <v>23320.43</v>
      </c>
      <c r="G61" s="68">
        <f t="shared" ref="G61:L61" si="3">SUM(G15+G27+G39+G51)</f>
        <v>83822</v>
      </c>
      <c r="H61" s="55">
        <f t="shared" si="3"/>
        <v>22798.63</v>
      </c>
      <c r="I61" s="68">
        <f t="shared" si="3"/>
        <v>0</v>
      </c>
      <c r="J61" s="55">
        <f t="shared" si="3"/>
        <v>0</v>
      </c>
      <c r="K61" s="68">
        <f t="shared" si="3"/>
        <v>521.79999999999995</v>
      </c>
      <c r="L61" s="68">
        <f t="shared" si="3"/>
        <v>521.79999999999995</v>
      </c>
      <c r="M61" s="76"/>
      <c r="N61" s="11"/>
      <c r="O61" s="222"/>
    </row>
    <row r="62" spans="1:15" ht="13.2" customHeight="1" thickBot="1" x14ac:dyDescent="0.35">
      <c r="A62" s="190"/>
      <c r="B62" s="226"/>
      <c r="C62" s="213"/>
      <c r="D62" s="30">
        <v>2018</v>
      </c>
      <c r="E62" s="55">
        <f t="shared" ref="E62:E69" si="4">SUM(E16+E28+E40+E52)</f>
        <v>111660</v>
      </c>
      <c r="F62" s="75">
        <f t="shared" ref="F62:L69" si="5">SUM(F16+F28+F40+F52)</f>
        <v>53150.7</v>
      </c>
      <c r="G62" s="68">
        <f t="shared" si="5"/>
        <v>75773.3</v>
      </c>
      <c r="H62" s="55">
        <f t="shared" si="5"/>
        <v>53150.7</v>
      </c>
      <c r="I62" s="68">
        <f t="shared" si="5"/>
        <v>0</v>
      </c>
      <c r="J62" s="55">
        <f t="shared" si="5"/>
        <v>0</v>
      </c>
      <c r="K62" s="68">
        <f t="shared" si="5"/>
        <v>35886.699999999997</v>
      </c>
      <c r="L62" s="68">
        <f t="shared" si="5"/>
        <v>0</v>
      </c>
      <c r="M62" s="11"/>
      <c r="N62" s="11"/>
      <c r="O62" s="222"/>
    </row>
    <row r="63" spans="1:15" ht="13.2" customHeight="1" thickBot="1" x14ac:dyDescent="0.35">
      <c r="A63" s="190"/>
      <c r="B63" s="226"/>
      <c r="C63" s="213"/>
      <c r="D63" s="30">
        <v>2019</v>
      </c>
      <c r="E63" s="55">
        <f t="shared" si="4"/>
        <v>137400.04999999999</v>
      </c>
      <c r="F63" s="75">
        <f t="shared" si="5"/>
        <v>56137.2</v>
      </c>
      <c r="G63" s="68">
        <f t="shared" si="5"/>
        <v>87177.51999999999</v>
      </c>
      <c r="H63" s="55">
        <f t="shared" si="5"/>
        <v>56137.2</v>
      </c>
      <c r="I63" s="68">
        <f t="shared" si="5"/>
        <v>0</v>
      </c>
      <c r="J63" s="55">
        <f t="shared" si="5"/>
        <v>0</v>
      </c>
      <c r="K63" s="68">
        <f t="shared" si="5"/>
        <v>50222.53</v>
      </c>
      <c r="L63" s="68">
        <f t="shared" si="5"/>
        <v>0</v>
      </c>
      <c r="M63" s="11"/>
      <c r="N63" s="11"/>
      <c r="O63" s="222"/>
    </row>
    <row r="64" spans="1:15" ht="13.2" customHeight="1" thickBot="1" x14ac:dyDescent="0.35">
      <c r="A64" s="190"/>
      <c r="B64" s="226"/>
      <c r="C64" s="213"/>
      <c r="D64" s="30">
        <v>2020</v>
      </c>
      <c r="E64" s="55">
        <f t="shared" si="4"/>
        <v>236009.16999999998</v>
      </c>
      <c r="F64" s="75">
        <f t="shared" si="5"/>
        <v>22017</v>
      </c>
      <c r="G64" s="68">
        <f t="shared" si="5"/>
        <v>187734.54</v>
      </c>
      <c r="H64" s="55">
        <f t="shared" si="5"/>
        <v>22017</v>
      </c>
      <c r="I64" s="68">
        <f t="shared" si="5"/>
        <v>0</v>
      </c>
      <c r="J64" s="55">
        <f t="shared" si="5"/>
        <v>0</v>
      </c>
      <c r="K64" s="68">
        <f t="shared" si="5"/>
        <v>48274.63</v>
      </c>
      <c r="L64" s="68">
        <f t="shared" si="5"/>
        <v>0</v>
      </c>
      <c r="M64" s="11"/>
      <c r="N64" s="11"/>
      <c r="O64" s="222"/>
    </row>
    <row r="65" spans="1:15" ht="13.2" customHeight="1" thickBot="1" x14ac:dyDescent="0.35">
      <c r="A65" s="190"/>
      <c r="B65" s="226"/>
      <c r="C65" s="213"/>
      <c r="D65" s="30">
        <v>2021</v>
      </c>
      <c r="E65" s="55">
        <f t="shared" si="4"/>
        <v>181697.81</v>
      </c>
      <c r="F65" s="75">
        <f t="shared" si="5"/>
        <v>2916.7999999999997</v>
      </c>
      <c r="G65" s="68">
        <f t="shared" si="5"/>
        <v>149142.37</v>
      </c>
      <c r="H65" s="55">
        <f t="shared" si="5"/>
        <v>2916.7999999999997</v>
      </c>
      <c r="I65" s="68">
        <f t="shared" si="5"/>
        <v>0</v>
      </c>
      <c r="J65" s="55">
        <f t="shared" si="5"/>
        <v>0</v>
      </c>
      <c r="K65" s="68">
        <f t="shared" si="5"/>
        <v>32555.439999999999</v>
      </c>
      <c r="L65" s="68">
        <f t="shared" si="5"/>
        <v>0</v>
      </c>
      <c r="M65" s="11"/>
      <c r="N65" s="11"/>
      <c r="O65" s="222"/>
    </row>
    <row r="66" spans="1:15" ht="13.2" customHeight="1" thickBot="1" x14ac:dyDescent="0.35">
      <c r="A66" s="190"/>
      <c r="B66" s="226"/>
      <c r="C66" s="213"/>
      <c r="D66" s="30">
        <v>2022</v>
      </c>
      <c r="E66" s="55">
        <f t="shared" si="4"/>
        <v>126693.48000000001</v>
      </c>
      <c r="F66" s="75">
        <f t="shared" si="5"/>
        <v>2600</v>
      </c>
      <c r="G66" s="68">
        <f t="shared" si="5"/>
        <v>126693.48000000001</v>
      </c>
      <c r="H66" s="55">
        <f t="shared" si="5"/>
        <v>2600</v>
      </c>
      <c r="I66" s="68">
        <f t="shared" si="5"/>
        <v>0</v>
      </c>
      <c r="J66" s="55">
        <f t="shared" si="5"/>
        <v>0</v>
      </c>
      <c r="K66" s="68">
        <f t="shared" si="5"/>
        <v>0</v>
      </c>
      <c r="L66" s="68">
        <f t="shared" si="5"/>
        <v>0</v>
      </c>
      <c r="M66" s="11"/>
      <c r="N66" s="11"/>
      <c r="O66" s="222"/>
    </row>
    <row r="67" spans="1:15" ht="13.2" customHeight="1" thickBot="1" x14ac:dyDescent="0.35">
      <c r="A67" s="190"/>
      <c r="B67" s="226"/>
      <c r="C67" s="213"/>
      <c r="D67" s="30">
        <v>2023</v>
      </c>
      <c r="E67" s="55">
        <f t="shared" si="4"/>
        <v>23438.67</v>
      </c>
      <c r="F67" s="75">
        <f t="shared" si="5"/>
        <v>0</v>
      </c>
      <c r="G67" s="68">
        <f t="shared" si="5"/>
        <v>23438.67</v>
      </c>
      <c r="H67" s="55">
        <f t="shared" si="5"/>
        <v>0</v>
      </c>
      <c r="I67" s="68">
        <f t="shared" si="5"/>
        <v>0</v>
      </c>
      <c r="J67" s="55">
        <f t="shared" si="5"/>
        <v>0</v>
      </c>
      <c r="K67" s="68">
        <f t="shared" si="5"/>
        <v>0</v>
      </c>
      <c r="L67" s="68">
        <f t="shared" si="5"/>
        <v>0</v>
      </c>
      <c r="M67" s="11"/>
      <c r="N67" s="11"/>
      <c r="O67" s="222"/>
    </row>
    <row r="68" spans="1:15" ht="13.2" customHeight="1" thickBot="1" x14ac:dyDescent="0.35">
      <c r="A68" s="190"/>
      <c r="B68" s="226"/>
      <c r="C68" s="213"/>
      <c r="D68" s="30">
        <v>2024</v>
      </c>
      <c r="E68" s="55">
        <f t="shared" si="4"/>
        <v>24318.059999999998</v>
      </c>
      <c r="F68" s="75">
        <f t="shared" si="5"/>
        <v>0</v>
      </c>
      <c r="G68" s="68">
        <f t="shared" si="5"/>
        <v>24318.059999999998</v>
      </c>
      <c r="H68" s="55">
        <f t="shared" si="5"/>
        <v>0</v>
      </c>
      <c r="I68" s="68">
        <f t="shared" si="5"/>
        <v>0</v>
      </c>
      <c r="J68" s="55">
        <f t="shared" si="5"/>
        <v>0</v>
      </c>
      <c r="K68" s="68">
        <f t="shared" si="5"/>
        <v>0</v>
      </c>
      <c r="L68" s="68">
        <f t="shared" si="5"/>
        <v>0</v>
      </c>
      <c r="M68" s="11"/>
      <c r="N68" s="11"/>
      <c r="O68" s="222"/>
    </row>
    <row r="69" spans="1:15" ht="13.2" customHeight="1" thickBot="1" x14ac:dyDescent="0.35">
      <c r="A69" s="191"/>
      <c r="B69" s="227"/>
      <c r="C69" s="214"/>
      <c r="D69" s="30">
        <v>2025</v>
      </c>
      <c r="E69" s="55">
        <f t="shared" si="4"/>
        <v>14705.5</v>
      </c>
      <c r="F69" s="75">
        <f t="shared" si="5"/>
        <v>0</v>
      </c>
      <c r="G69" s="68">
        <f t="shared" si="5"/>
        <v>14705.5</v>
      </c>
      <c r="H69" s="55">
        <f t="shared" si="5"/>
        <v>0</v>
      </c>
      <c r="I69" s="68">
        <f t="shared" si="5"/>
        <v>0</v>
      </c>
      <c r="J69" s="55">
        <f t="shared" si="5"/>
        <v>0</v>
      </c>
      <c r="K69" s="68">
        <f t="shared" si="5"/>
        <v>0</v>
      </c>
      <c r="L69" s="68">
        <f t="shared" si="5"/>
        <v>0</v>
      </c>
      <c r="M69" s="11"/>
      <c r="N69" s="11"/>
      <c r="O69" s="223"/>
    </row>
    <row r="70" spans="1:15" ht="18.75" customHeight="1" x14ac:dyDescent="0.3"/>
    <row r="71" spans="1:15" ht="18.75" customHeight="1" x14ac:dyDescent="0.3">
      <c r="C71" t="s">
        <v>55</v>
      </c>
      <c r="E71" s="47">
        <f>E14+E26+E38+E50</f>
        <v>940266.53999999992</v>
      </c>
      <c r="F71" s="47">
        <f>F14+F26+F38+F50</f>
        <v>160142.12999999998</v>
      </c>
      <c r="G71" s="47">
        <f>G14+G26+G38+G50</f>
        <v>772805.44000000006</v>
      </c>
      <c r="H71" s="47">
        <f>H14+H26+H38+H50</f>
        <v>159620.32999999999</v>
      </c>
      <c r="K71" s="47">
        <f>K14+K26+K38+K50</f>
        <v>167461.09999999998</v>
      </c>
      <c r="L71" s="47">
        <f>L14+L26+L38+L50</f>
        <v>521.79999999999995</v>
      </c>
    </row>
    <row r="72" spans="1:15" ht="18.75" customHeight="1" x14ac:dyDescent="0.3"/>
    <row r="73" spans="1:15" ht="18.75" customHeight="1" x14ac:dyDescent="0.3"/>
    <row r="74" spans="1:15" ht="18.75" customHeight="1" x14ac:dyDescent="0.3"/>
    <row r="75" spans="1:15" ht="18.75" customHeight="1" x14ac:dyDescent="0.3"/>
    <row r="76" spans="1:15" ht="18.75" customHeight="1" x14ac:dyDescent="0.3"/>
    <row r="77" spans="1:15" ht="18.75" customHeight="1" x14ac:dyDescent="0.3"/>
    <row r="78" spans="1:15" ht="18.75" customHeight="1" x14ac:dyDescent="0.3"/>
    <row r="79" spans="1:15" ht="18.75" customHeight="1" x14ac:dyDescent="0.3"/>
    <row r="80" spans="1:15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</sheetData>
  <mergeCells count="44">
    <mergeCell ref="A60:A69"/>
    <mergeCell ref="B60:B69"/>
    <mergeCell ref="C60:C69"/>
    <mergeCell ref="O60:O69"/>
    <mergeCell ref="C26:C35"/>
    <mergeCell ref="O26:O35"/>
    <mergeCell ref="B36:O36"/>
    <mergeCell ref="B37:O37"/>
    <mergeCell ref="A38:A47"/>
    <mergeCell ref="B38:B47"/>
    <mergeCell ref="C38:C47"/>
    <mergeCell ref="O38:O47"/>
    <mergeCell ref="B24:O24"/>
    <mergeCell ref="B25:O25"/>
    <mergeCell ref="A50:A59"/>
    <mergeCell ref="B50:B59"/>
    <mergeCell ref="C50:C59"/>
    <mergeCell ref="O50:O59"/>
    <mergeCell ref="B48:O48"/>
    <mergeCell ref="B49:O49"/>
    <mergeCell ref="A26:A35"/>
    <mergeCell ref="B26:B35"/>
    <mergeCell ref="A14:A23"/>
    <mergeCell ref="B14:B23"/>
    <mergeCell ref="A4:O4"/>
    <mergeCell ref="A5:O5"/>
    <mergeCell ref="I7:J8"/>
    <mergeCell ref="E6:F8"/>
    <mergeCell ref="D6:D9"/>
    <mergeCell ref="M7:N8"/>
    <mergeCell ref="B11:O11"/>
    <mergeCell ref="B12:O12"/>
    <mergeCell ref="B13:O13"/>
    <mergeCell ref="O14:O23"/>
    <mergeCell ref="C14:C23"/>
    <mergeCell ref="L1:N1"/>
    <mergeCell ref="C6:C9"/>
    <mergeCell ref="A6:A9"/>
    <mergeCell ref="K7:L8"/>
    <mergeCell ref="A3:O3"/>
    <mergeCell ref="B6:B9"/>
    <mergeCell ref="G6:N6"/>
    <mergeCell ref="O6:O9"/>
    <mergeCell ref="G7:H8"/>
  </mergeCells>
  <phoneticPr fontId="0" type="noConversion"/>
  <pageMargins left="0.7" right="0.7" top="0.75" bottom="0.75" header="0.3" footer="0.3"/>
  <pageSetup paperSize="9" scale="62" orientation="landscape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подпрограммы</vt:lpstr>
      <vt:lpstr>Перечень мероприятий</vt:lpstr>
      <vt:lpstr>'Паспорт подпрограммы'!Область_печати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2019-10-23T03:42:42Z</dcterms:modified>
</cp:coreProperties>
</file>