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52" windowWidth="9720" windowHeight="7320" activeTab="0"/>
  </bookViews>
  <sheets>
    <sheet name="изъятие " sheetId="1" r:id="rId1"/>
  </sheets>
  <definedNames>
    <definedName name="_xlnm.Print_Area" localSheetId="0">'изъятие '!$A$1:$H$147</definedName>
  </definedNames>
  <calcPr calcMode="manual" fullCalcOnLoad="1"/>
</workbook>
</file>

<file path=xl/sharedStrings.xml><?xml version="1.0" encoding="utf-8"?>
<sst xmlns="http://schemas.openxmlformats.org/spreadsheetml/2006/main" count="262" uniqueCount="211">
  <si>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</si>
  <si>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</si>
  <si>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</si>
  <si>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</si>
  <si>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</si>
  <si>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</si>
  <si>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</si>
  <si>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Итого по району: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</si>
  <si>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</si>
  <si>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</si>
  <si>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</si>
  <si>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</si>
  <si>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</si>
  <si>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</si>
  <si>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</si>
  <si>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</si>
  <si>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</si>
  <si>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</si>
  <si>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</si>
  <si>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</si>
  <si>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</si>
  <si>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</si>
  <si>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</si>
  <si>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</si>
  <si>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</si>
  <si>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</si>
  <si>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</si>
  <si>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</si>
  <si>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</si>
  <si>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</si>
  <si>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</si>
  <si>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</si>
  <si>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</si>
  <si>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</si>
  <si>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</si>
  <si>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</si>
  <si>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</si>
  <si>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</si>
  <si>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</si>
  <si>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</si>
  <si>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</si>
  <si>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</si>
  <si>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</si>
  <si>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</si>
  <si>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</si>
  <si>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</si>
  <si>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</si>
  <si>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</si>
  <si>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</si>
  <si>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</si>
  <si>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</si>
  <si>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</si>
  <si>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</si>
  <si>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</si>
  <si>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</si>
  <si>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</si>
  <si>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</si>
  <si>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</si>
  <si>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</si>
  <si>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</si>
  <si>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</si>
  <si>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</si>
  <si>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</si>
  <si>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</si>
  <si>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</si>
  <si>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>Промышленный пер., 8-5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</si>
  <si>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</si>
  <si>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</si>
  <si>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</si>
  <si>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</si>
  <si>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</si>
  <si>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</si>
  <si>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</si>
  <si>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</si>
  <si>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</si>
  <si>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</si>
  <si>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</si>
  <si>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</si>
  <si>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</si>
  <si>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</si>
  <si>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</si>
  <si>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</si>
  <si>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</si>
  <si>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</si>
  <si>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</si>
  <si>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</si>
  <si>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</si>
  <si>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</si>
  <si>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>Приложение 11 к подпрограмме "Расселение аварийного жилья" на  2017-2025 годы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</si>
  <si>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</si>
  <si>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</si>
  <si>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</si>
  <si>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</si>
  <si>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</si>
  <si>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</si>
  <si>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</si>
  <si>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</si>
  <si>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</si>
  <si>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</si>
  <si>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</si>
  <si>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</si>
  <si>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</si>
  <si>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</si>
  <si>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</si>
  <si>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</si>
  <si>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</si>
  <si>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</si>
  <si>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</si>
  <si>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</si>
  <si>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</si>
  <si>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</si>
  <si>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</si>
  <si>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</si>
  <si>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</si>
  <si>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</si>
  <si>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</si>
  <si>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</si>
  <si>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</si>
  <si>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</si>
  <si>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</si>
  <si>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</si>
  <si>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</si>
  <si>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</si>
  <si>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</si>
  <si>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</si>
  <si>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</si>
  <si>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</si>
  <si>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</si>
  <si>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</si>
  <si>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</si>
  <si>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</si>
  <si>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</si>
  <si>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</si>
  <si>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</si>
  <si>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</si>
  <si>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</si>
  <si>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</si>
  <si>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</si>
  <si>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</si>
  <si>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 xml:space="preserve"> Соляной пер., 2-3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</si>
  <si>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</si>
  <si>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</si>
  <si>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</si>
  <si>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</si>
  <si>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</si>
  <si>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</si>
  <si>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</si>
  <si>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 xml:space="preserve"> Льва Толстого ул., 46а-4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</si>
  <si>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</si>
  <si>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</si>
  <si>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</si>
  <si>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</si>
  <si>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</si>
  <si>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</si>
  <si>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</si>
  <si>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</si>
  <si>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</si>
  <si>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Соляной пер., 28-2</t>
  </si>
  <si>
    <t>№ 831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</si>
  <si>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</si>
  <si>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</si>
  <si>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</si>
  <si>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</si>
  <si>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</si>
  <si>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</si>
  <si>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</si>
  <si>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</t>
  </si>
  <si>
    <t>Сибирская ул., 82-10</t>
  </si>
  <si>
    <t>Сибирская ул., 82-13</t>
  </si>
  <si>
    <t>Сибирская ул., 82-15</t>
  </si>
  <si>
    <t>Промышленный, 4-3</t>
  </si>
  <si>
    <t>Промышленный, 4-4</t>
  </si>
  <si>
    <t>Промышленный пер., 6 -8</t>
  </si>
  <si>
    <t>Вершинина, 58-5</t>
  </si>
  <si>
    <t>пер. Соляной, д. 2-1</t>
  </si>
  <si>
    <t>пер. Соляной, д. 2-2</t>
  </si>
  <si>
    <t>Студенческий городок, 7-14</t>
  </si>
  <si>
    <t>Советская, 106 -22</t>
  </si>
  <si>
    <t>Кулева, 25-8</t>
  </si>
  <si>
    <t>Учительская ул., д. 74 -5</t>
  </si>
  <si>
    <t>Ангарская ул., д. 81-4</t>
  </si>
  <si>
    <t>Алтайская ул., 101 -2б</t>
  </si>
  <si>
    <t>ул. Яковлева, д. 18-5</t>
  </si>
  <si>
    <t>ул. Мечникова, 14-3</t>
  </si>
  <si>
    <t>№749</t>
  </si>
  <si>
    <t>№1917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</si>
  <si>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</si>
  <si>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</si>
  <si>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</si>
  <si>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</si>
  <si>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</si>
  <si>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</si>
  <si>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</si>
  <si>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</si>
  <si>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</si>
  <si>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</si>
  <si>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</si>
  <si>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Студенческий городок, 7-10</t>
  </si>
  <si>
    <t>Студенческий городок, 7-13</t>
  </si>
  <si>
    <t>Студенческий городок, 7-15</t>
  </si>
  <si>
    <t>Студенческий городок, 7-3</t>
  </si>
  <si>
    <t>Сибирская ул., 82-11***</t>
  </si>
  <si>
    <t>Щорса, 7 - 1****</t>
  </si>
  <si>
    <t>ул. Белозерская, 10-1</t>
  </si>
  <si>
    <t>Светлый пер., д. 28 (Учительская 72) - 3</t>
  </si>
  <si>
    <t>*** выплата возмещения за счет средств Фонда и областного бюджета (без средств местного бюджета)</t>
  </si>
  <si>
    <t>**** в случае экономии средств</t>
  </si>
  <si>
    <t>12928,8*****</t>
  </si>
  <si>
    <t xml:space="preserve">****** сумма возмещения указана из расчета средней стоимости 1 кв. м жилого помещения (мониторинг ООО "Бюро оценки "ТОККО") и площади жилого помещения / либо по решению суда, вступившему в законную силу 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</si>
  <si>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</si>
  <si>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Приложение 12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</si>
</sst>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</numFmts>
  <fonts count="6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3" borderId="2" applyNumberFormat="0" applyAlignment="0" applyProtection="0"/>
    <xf numFmtId="0" fontId="49" fillId="34" borderId="3" applyNumberFormat="0" applyAlignment="0" applyProtection="0"/>
    <xf numFmtId="0" fontId="50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1" fillId="0" borderId="0">
      <alignment/>
      <protection/>
    </xf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3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1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/>
    </xf>
    <xf numFmtId="14" fontId="2" fillId="4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0" xfId="71" applyFont="1" applyFill="1" applyAlignment="1">
      <alignment vertical="center"/>
      <protection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shrinkToFit="1"/>
    </xf>
    <xf numFmtId="0" fontId="2" fillId="41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5" fillId="40" borderId="0" xfId="0" applyFont="1" applyFill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2" fillId="40" borderId="11" xfId="72" applyFont="1" applyFill="1" applyBorder="1" applyAlignment="1">
      <alignment horizontal="left" vertical="center" wrapText="1"/>
      <protection/>
    </xf>
    <xf numFmtId="14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72" applyNumberFormat="1" applyFont="1" applyFill="1" applyBorder="1" applyAlignment="1">
      <alignment horizontal="center" vertical="center" wrapText="1"/>
      <protection/>
    </xf>
    <xf numFmtId="43" fontId="2" fillId="40" borderId="11" xfId="0" applyNumberFormat="1" applyFont="1" applyFill="1" applyBorder="1" applyAlignment="1">
      <alignment vertical="center"/>
    </xf>
    <xf numFmtId="4" fontId="2" fillId="40" borderId="11" xfId="0" applyNumberFormat="1" applyFont="1" applyFill="1" applyBorder="1" applyAlignment="1">
      <alignment horizontal="center" vertical="center"/>
    </xf>
    <xf numFmtId="0" fontId="4" fillId="40" borderId="11" xfId="72" applyFont="1" applyFill="1" applyBorder="1" applyAlignment="1">
      <alignment horizontal="center" vertical="center" wrapText="1"/>
      <protection/>
    </xf>
    <xf numFmtId="0" fontId="9" fillId="40" borderId="11" xfId="72" applyNumberFormat="1" applyFont="1" applyFill="1" applyBorder="1" applyAlignment="1">
      <alignment horizontal="center" vertical="center" wrapText="1"/>
      <protection/>
    </xf>
    <xf numFmtId="0" fontId="4" fillId="40" borderId="11" xfId="0" applyFont="1" applyFill="1" applyBorder="1" applyAlignment="1">
      <alignment horizontal="center" vertical="center" wrapText="1"/>
    </xf>
    <xf numFmtId="0" fontId="2" fillId="40" borderId="12" xfId="72" applyFont="1" applyFill="1" applyBorder="1" applyAlignment="1">
      <alignment horizontal="center" vertical="center" wrapText="1"/>
      <protection/>
    </xf>
    <xf numFmtId="0" fontId="2" fillId="40" borderId="13" xfId="0" applyFont="1" applyFill="1" applyBorder="1" applyAlignment="1">
      <alignment horizontal="center" vertical="center" wrapText="1"/>
    </xf>
    <xf numFmtId="0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0" applyNumberFormat="1" applyFont="1" applyFill="1" applyBorder="1" applyAlignment="1">
      <alignment horizontal="center" vertical="center" wrapText="1"/>
    </xf>
    <xf numFmtId="0" fontId="11" fillId="40" borderId="11" xfId="72" applyFont="1" applyFill="1" applyBorder="1" applyAlignment="1">
      <alignment horizontal="center" vertical="center" wrapText="1"/>
      <protection/>
    </xf>
    <xf numFmtId="4" fontId="11" fillId="40" borderId="11" xfId="72" applyNumberFormat="1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center" vertical="center" wrapText="1"/>
    </xf>
    <xf numFmtId="0" fontId="12" fillId="40" borderId="11" xfId="72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left" vertical="center"/>
    </xf>
    <xf numFmtId="0" fontId="7" fillId="40" borderId="11" xfId="0" applyNumberFormat="1" applyFont="1" applyFill="1" applyBorder="1" applyAlignment="1">
      <alignment horizontal="center" vertical="center" wrapText="1"/>
    </xf>
    <xf numFmtId="188" fontId="2" fillId="40" borderId="11" xfId="0" applyNumberFormat="1" applyFont="1" applyFill="1" applyBorder="1" applyAlignment="1">
      <alignment horizontal="center" vertical="center" wrapText="1"/>
    </xf>
    <xf numFmtId="14" fontId="2" fillId="40" borderId="0" xfId="0" applyNumberFormat="1" applyFont="1" applyFill="1" applyAlignment="1">
      <alignment horizontal="center" vertical="center"/>
    </xf>
    <xf numFmtId="3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 wrapText="1" shrinkToFit="1"/>
    </xf>
    <xf numFmtId="193" fontId="2" fillId="40" borderId="11" xfId="0" applyNumberFormat="1" applyFont="1" applyFill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1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vertical="center"/>
    </xf>
    <xf numFmtId="0" fontId="2" fillId="0" borderId="14" xfId="70" applyFont="1" applyFill="1" applyBorder="1" applyAlignment="1">
      <alignment horizontal="left" vertical="center" wrapText="1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2" fillId="4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40" borderId="15" xfId="0" applyNumberFormat="1" applyFont="1" applyFill="1" applyBorder="1" applyAlignment="1">
      <alignment horizontal="center" vertical="center" wrapText="1"/>
    </xf>
    <xf numFmtId="4" fontId="0" fillId="40" borderId="16" xfId="0" applyNumberFormat="1" applyFont="1" applyFill="1" applyBorder="1" applyAlignment="1">
      <alignment horizontal="center" vertical="center" wrapText="1"/>
    </xf>
    <xf numFmtId="4" fontId="0" fillId="40" borderId="17" xfId="0" applyNumberFormat="1" applyFont="1" applyFill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center" vertical="center" wrapText="1"/>
      <protection/>
    </xf>
    <xf numFmtId="4" fontId="2" fillId="40" borderId="15" xfId="72" applyNumberFormat="1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/>
      <protection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/>
    </xf>
    <xf numFmtId="0" fontId="2" fillId="0" borderId="18" xfId="79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1" xfId="79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2" fillId="4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40" borderId="15" xfId="79" applyNumberFormat="1" applyFont="1" applyFill="1" applyBorder="1" applyAlignment="1">
      <alignment vertical="center"/>
      <protection/>
    </xf>
    <xf numFmtId="0" fontId="2" fillId="40" borderId="16" xfId="0" applyFont="1" applyFill="1" applyBorder="1" applyAlignment="1">
      <alignment vertical="center"/>
    </xf>
    <xf numFmtId="0" fontId="0" fillId="40" borderId="16" xfId="0" applyFont="1" applyFill="1" applyBorder="1" applyAlignment="1">
      <alignment vertical="center"/>
    </xf>
    <xf numFmtId="0" fontId="0" fillId="40" borderId="17" xfId="0" applyFont="1" applyFill="1" applyBorder="1" applyAlignment="1">
      <alignment vertical="center"/>
    </xf>
    <xf numFmtId="1" fontId="2" fillId="40" borderId="0" xfId="0" applyNumberFormat="1" applyFont="1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/>
    </xf>
    <xf numFmtId="0" fontId="2" fillId="40" borderId="11" xfId="72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187" fontId="4" fillId="40" borderId="11" xfId="83" applyFont="1" applyFill="1" applyBorder="1" applyAlignment="1">
      <alignment horizontal="center" vertical="center" textRotation="90" wrapText="1"/>
    </xf>
    <xf numFmtId="0" fontId="2" fillId="4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4" fontId="2" fillId="40" borderId="15" xfId="72" applyNumberFormat="1" applyFont="1" applyFill="1" applyBorder="1" applyAlignment="1">
      <alignment horizontal="center" vertical="center" wrapText="1"/>
      <protection/>
    </xf>
    <xf numFmtId="4" fontId="0" fillId="40" borderId="16" xfId="0" applyNumberFormat="1" applyFont="1" applyFill="1" applyBorder="1" applyAlignment="1">
      <alignment horizontal="center" vertical="center" wrapText="1"/>
    </xf>
    <xf numFmtId="4" fontId="0" fillId="40" borderId="17" xfId="0" applyNumberFormat="1" applyFont="1" applyFill="1" applyBorder="1" applyAlignment="1">
      <alignment horizontal="center" vertical="center" wrapText="1"/>
    </xf>
    <xf numFmtId="0" fontId="4" fillId="40" borderId="11" xfId="72" applyFont="1" applyFill="1" applyBorder="1" applyAlignment="1">
      <alignment horizontal="center" vertical="center" textRotation="90" wrapText="1"/>
      <protection/>
    </xf>
    <xf numFmtId="0" fontId="9" fillId="40" borderId="12" xfId="72" applyNumberFormat="1" applyFont="1" applyFill="1" applyBorder="1" applyAlignment="1">
      <alignment horizontal="center" vertical="center" wrapText="1"/>
      <protection/>
    </xf>
    <xf numFmtId="0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textRotation="90" wrapText="1"/>
    </xf>
    <xf numFmtId="0" fontId="2" fillId="40" borderId="0" xfId="71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2" fillId="40" borderId="11" xfId="79" applyFont="1" applyFill="1" applyBorder="1" applyAlignment="1">
      <alignment horizontal="center" vertical="center"/>
      <protection/>
    </xf>
    <xf numFmtId="4" fontId="2" fillId="40" borderId="16" xfId="0" applyNumberFormat="1" applyFont="1" applyFill="1" applyBorder="1" applyAlignment="1">
      <alignment horizontal="center" vertical="center" wrapText="1"/>
    </xf>
    <xf numFmtId="0" fontId="0" fillId="40" borderId="16" xfId="0" applyFont="1" applyFill="1" applyBorder="1" applyAlignment="1">
      <alignment horizontal="center" vertical="center" wrapText="1"/>
    </xf>
    <xf numFmtId="0" fontId="0" fillId="40" borderId="17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40" borderId="15" xfId="0" applyNumberFormat="1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/>
    </xf>
    <xf numFmtId="0" fontId="0" fillId="40" borderId="16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right" vertical="center"/>
    </xf>
    <xf numFmtId="0" fontId="2" fillId="40" borderId="0" xfId="72" applyFont="1" applyFill="1" applyAlignment="1">
      <alignment horizontal="center" vertical="center" wrapText="1"/>
      <protection/>
    </xf>
    <xf numFmtId="0" fontId="0" fillId="40" borderId="0" xfId="71" applyFont="1" applyFill="1" applyAlignment="1">
      <alignment vertical="center" wrapText="1"/>
      <protection/>
    </xf>
    <xf numFmtId="0" fontId="8" fillId="40" borderId="0" xfId="72" applyFont="1" applyFill="1" applyBorder="1" applyAlignment="1">
      <alignment horizontal="center" vertical="center" wrapText="1"/>
      <protection/>
    </xf>
    <xf numFmtId="0" fontId="2" fillId="40" borderId="0" xfId="71" applyFont="1" applyFill="1" applyBorder="1" applyAlignment="1">
      <alignment vertical="center" wrapText="1"/>
      <protection/>
    </xf>
    <xf numFmtId="4" fontId="4" fillId="40" borderId="11" xfId="72" applyNumberFormat="1" applyFont="1" applyFill="1" applyBorder="1" applyAlignment="1">
      <alignment horizontal="center" vertical="center" textRotation="90" wrapText="1"/>
      <protection/>
    </xf>
    <xf numFmtId="0" fontId="4" fillId="40" borderId="11" xfId="71" applyFont="1" applyFill="1" applyBorder="1" applyAlignment="1">
      <alignment horizontal="center" vertical="center" textRotation="90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40" borderId="12" xfId="72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4" fillId="40" borderId="22" xfId="79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4" fillId="40" borderId="26" xfId="79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/>
  <cols>
    <col min="1" max="1" width="7.28125" style="1" customWidth="1"/>
    <col min="2" max="2" width="34.28125" style="1" customWidth="1"/>
    <col min="3" max="3" width="11.57421875" style="1" customWidth="1"/>
    <col min="4" max="4" width="8.28125" style="1" customWidth="1"/>
    <col min="5" max="5" width="6.28125" style="1" customWidth="1"/>
    <col min="6" max="6" width="7.140625" style="3" customWidth="1"/>
    <col min="7" max="7" width="8.28125" style="1" customWidth="1"/>
    <col min="8" max="8" width="11.8515625" style="1" customWidth="1"/>
    <col min="9" max="9" width="9.140625" style="1" bestFit="1" customWidth="1"/>
    <col min="10" max="12" width="8.8515625" style="1" customWidth="1"/>
    <col min="13" max="13" width="31.28125" style="1" customWidth="1"/>
    <col min="14" max="17" width="8.8515625" style="1" customWidth="1"/>
    <col min="18" max="18" width="14.28125" style="1" customWidth="1"/>
    <col min="19" max="16384" width="8.8515625" style="1" customWidth="1"/>
  </cols>
  <sheetData>
    <row r="1" spans="1:8" ht="16.5" customHeight="1">
      <c r="A1" s="58"/>
      <c r="B1" s="133" t="s">
        <v>210</v>
      </c>
      <c r="C1" s="148"/>
      <c r="D1" s="148"/>
      <c r="E1" s="148"/>
      <c r="F1" s="148"/>
      <c r="G1" s="148"/>
      <c r="H1" s="148"/>
    </row>
    <row r="2" spans="1:8" ht="24.75" customHeight="1">
      <c r="A2" s="12"/>
      <c r="B2" s="133" t="s">
        <v>88</v>
      </c>
      <c r="C2" s="134"/>
      <c r="D2" s="134"/>
      <c r="E2" s="134"/>
      <c r="F2" s="134"/>
      <c r="G2" s="134"/>
      <c r="H2" s="134"/>
    </row>
    <row r="3" spans="1:8" ht="12.75">
      <c r="A3" s="149" t="s">
        <v>0</v>
      </c>
      <c r="B3" s="149"/>
      <c r="C3" s="149"/>
      <c r="D3" s="149"/>
      <c r="E3" s="149"/>
      <c r="F3" s="149"/>
      <c r="G3" s="149"/>
      <c r="H3" s="150"/>
    </row>
    <row r="4" spans="1:8" ht="66.75" customHeight="1">
      <c r="A4" s="149" t="s">
        <v>160</v>
      </c>
      <c r="B4" s="149"/>
      <c r="C4" s="149"/>
      <c r="D4" s="149"/>
      <c r="E4" s="149"/>
      <c r="F4" s="149"/>
      <c r="G4" s="149"/>
      <c r="H4" s="149"/>
    </row>
    <row r="5" spans="1:8" ht="12.75">
      <c r="A5" s="151" t="s">
        <v>1</v>
      </c>
      <c r="B5" s="151"/>
      <c r="C5" s="151"/>
      <c r="D5" s="151"/>
      <c r="E5" s="151"/>
      <c r="F5" s="151"/>
      <c r="G5" s="151"/>
      <c r="H5" s="152"/>
    </row>
    <row r="6" spans="1:8" ht="21" customHeight="1">
      <c r="A6" s="128" t="s">
        <v>2</v>
      </c>
      <c r="B6" s="128" t="s">
        <v>3</v>
      </c>
      <c r="C6" s="128" t="s">
        <v>4</v>
      </c>
      <c r="D6" s="128"/>
      <c r="E6" s="128" t="s">
        <v>41</v>
      </c>
      <c r="F6" s="122" t="s">
        <v>6</v>
      </c>
      <c r="G6" s="153" t="s">
        <v>5</v>
      </c>
      <c r="H6" s="154" t="s">
        <v>40</v>
      </c>
    </row>
    <row r="7" spans="1:8" ht="12.75">
      <c r="A7" s="128"/>
      <c r="B7" s="128"/>
      <c r="C7" s="128"/>
      <c r="D7" s="128"/>
      <c r="E7" s="132"/>
      <c r="F7" s="122"/>
      <c r="G7" s="132"/>
      <c r="H7" s="154"/>
    </row>
    <row r="8" spans="1:8" ht="23.25" customHeight="1">
      <c r="A8" s="128"/>
      <c r="B8" s="128"/>
      <c r="C8" s="128"/>
      <c r="D8" s="128"/>
      <c r="E8" s="132"/>
      <c r="F8" s="122"/>
      <c r="G8" s="132"/>
      <c r="H8" s="154"/>
    </row>
    <row r="9" spans="1:11" ht="45" customHeight="1">
      <c r="A9" s="128"/>
      <c r="B9" s="128"/>
      <c r="C9" s="128"/>
      <c r="D9" s="128"/>
      <c r="E9" s="132"/>
      <c r="F9" s="122"/>
      <c r="G9" s="132"/>
      <c r="H9" s="154"/>
      <c r="J9" s="2"/>
      <c r="K9" s="2"/>
    </row>
    <row r="10" spans="1:11" ht="12.75">
      <c r="A10" s="37">
        <v>1</v>
      </c>
      <c r="B10" s="37">
        <v>2</v>
      </c>
      <c r="C10" s="37">
        <v>3</v>
      </c>
      <c r="D10" s="37">
        <v>4</v>
      </c>
      <c r="E10" s="37"/>
      <c r="F10" s="37">
        <v>5</v>
      </c>
      <c r="G10" s="37">
        <v>6</v>
      </c>
      <c r="H10" s="37">
        <v>8</v>
      </c>
      <c r="J10" s="2"/>
      <c r="K10" s="2"/>
    </row>
    <row r="11" spans="1:11" ht="15">
      <c r="A11" s="129">
        <v>2018</v>
      </c>
      <c r="B11" s="130"/>
      <c r="C11" s="130"/>
      <c r="D11" s="130"/>
      <c r="E11" s="130"/>
      <c r="F11" s="130"/>
      <c r="G11" s="130"/>
      <c r="H11" s="131"/>
      <c r="J11" s="2"/>
      <c r="K11" s="2"/>
    </row>
    <row r="12" spans="1:17" ht="12.75">
      <c r="A12" s="108" t="s">
        <v>54</v>
      </c>
      <c r="B12" s="139"/>
      <c r="C12" s="139"/>
      <c r="D12" s="139"/>
      <c r="E12" s="139"/>
      <c r="F12" s="139"/>
      <c r="G12" s="139"/>
      <c r="H12" s="139"/>
      <c r="J12" s="2"/>
      <c r="K12" s="2"/>
      <c r="L12" s="2"/>
      <c r="M12" s="2"/>
      <c r="N12" s="2"/>
      <c r="O12" s="2"/>
      <c r="P12" s="2"/>
      <c r="Q12" s="2"/>
    </row>
    <row r="13" spans="1:17" ht="12.75">
      <c r="A13" s="55">
        <v>1</v>
      </c>
      <c r="B13" s="32" t="s">
        <v>55</v>
      </c>
      <c r="C13" s="33">
        <v>42100</v>
      </c>
      <c r="D13" s="55" t="s">
        <v>56</v>
      </c>
      <c r="E13" s="55">
        <v>1</v>
      </c>
      <c r="F13" s="55">
        <v>3</v>
      </c>
      <c r="G13" s="55">
        <v>39.7</v>
      </c>
      <c r="H13" s="125">
        <v>22554.8</v>
      </c>
      <c r="J13" s="2"/>
      <c r="K13" s="2"/>
      <c r="L13" s="2"/>
      <c r="M13" s="2"/>
      <c r="N13" s="2"/>
      <c r="O13" s="2"/>
      <c r="P13" s="2"/>
      <c r="Q13" s="2"/>
    </row>
    <row r="14" spans="1:17" ht="12.75">
      <c r="A14" s="55">
        <v>2</v>
      </c>
      <c r="B14" s="32" t="s">
        <v>57</v>
      </c>
      <c r="C14" s="33">
        <v>42100</v>
      </c>
      <c r="D14" s="55" t="s">
        <v>56</v>
      </c>
      <c r="E14" s="55">
        <v>1</v>
      </c>
      <c r="F14" s="55">
        <v>1</v>
      </c>
      <c r="G14" s="55">
        <v>41.5</v>
      </c>
      <c r="H14" s="126"/>
      <c r="J14" s="2"/>
      <c r="K14" s="2"/>
      <c r="L14" s="2"/>
      <c r="M14" s="2"/>
      <c r="N14" s="2"/>
      <c r="O14" s="2"/>
      <c r="P14" s="2"/>
      <c r="Q14" s="2"/>
    </row>
    <row r="15" spans="1:17" ht="12" customHeight="1">
      <c r="A15" s="55">
        <v>3</v>
      </c>
      <c r="B15" s="32" t="s">
        <v>58</v>
      </c>
      <c r="C15" s="33">
        <v>42355</v>
      </c>
      <c r="D15" s="55" t="s">
        <v>59</v>
      </c>
      <c r="E15" s="55">
        <v>2</v>
      </c>
      <c r="F15" s="55">
        <v>2</v>
      </c>
      <c r="G15" s="55">
        <v>53.5</v>
      </c>
      <c r="H15" s="126"/>
      <c r="J15" s="2"/>
      <c r="K15" s="8"/>
      <c r="L15" s="10"/>
      <c r="M15" s="16"/>
      <c r="N15" s="17"/>
      <c r="O15" s="9"/>
      <c r="P15" s="2"/>
      <c r="Q15" s="2"/>
    </row>
    <row r="16" spans="1:17" ht="12.75" customHeight="1">
      <c r="A16" s="55">
        <v>4</v>
      </c>
      <c r="B16" s="32" t="s">
        <v>60</v>
      </c>
      <c r="C16" s="33">
        <v>41005</v>
      </c>
      <c r="D16" s="55" t="s">
        <v>61</v>
      </c>
      <c r="E16" s="55">
        <v>1</v>
      </c>
      <c r="F16" s="55">
        <v>3</v>
      </c>
      <c r="G16" s="55">
        <v>27.5</v>
      </c>
      <c r="H16" s="126"/>
      <c r="J16" s="2"/>
      <c r="K16" s="8"/>
      <c r="L16" s="10"/>
      <c r="M16" s="16"/>
      <c r="N16" s="17"/>
      <c r="O16" s="9"/>
      <c r="P16" s="2"/>
      <c r="Q16" s="2"/>
    </row>
    <row r="17" spans="1:17" ht="12.75">
      <c r="A17" s="55">
        <v>5</v>
      </c>
      <c r="B17" s="32" t="s">
        <v>62</v>
      </c>
      <c r="C17" s="33">
        <v>41838</v>
      </c>
      <c r="D17" s="55" t="s">
        <v>63</v>
      </c>
      <c r="E17" s="55">
        <v>1</v>
      </c>
      <c r="F17" s="55">
        <v>3</v>
      </c>
      <c r="G17" s="55">
        <v>39.1</v>
      </c>
      <c r="H17" s="126"/>
      <c r="J17" s="2"/>
      <c r="K17" s="101"/>
      <c r="L17" s="10"/>
      <c r="M17" s="114"/>
      <c r="N17" s="116"/>
      <c r="O17" s="116"/>
      <c r="P17" s="2"/>
      <c r="Q17" s="2"/>
    </row>
    <row r="18" spans="1:17" ht="12.75">
      <c r="A18" s="55">
        <v>6</v>
      </c>
      <c r="B18" s="32" t="s">
        <v>64</v>
      </c>
      <c r="C18" s="33">
        <v>41838</v>
      </c>
      <c r="D18" s="55" t="s">
        <v>63</v>
      </c>
      <c r="E18" s="55">
        <v>1</v>
      </c>
      <c r="F18" s="55">
        <v>1</v>
      </c>
      <c r="G18" s="55">
        <v>48.9</v>
      </c>
      <c r="H18" s="126"/>
      <c r="J18" s="2"/>
      <c r="K18" s="101"/>
      <c r="L18" s="19"/>
      <c r="M18" s="114"/>
      <c r="N18" s="116"/>
      <c r="O18" s="116"/>
      <c r="P18" s="2"/>
      <c r="Q18" s="2"/>
    </row>
    <row r="19" spans="1:17" ht="15">
      <c r="A19" s="55">
        <v>7</v>
      </c>
      <c r="B19" s="32" t="s">
        <v>65</v>
      </c>
      <c r="C19" s="33">
        <v>40963</v>
      </c>
      <c r="D19" s="55" t="s">
        <v>66</v>
      </c>
      <c r="E19" s="55">
        <v>3</v>
      </c>
      <c r="F19" s="55">
        <v>3</v>
      </c>
      <c r="G19" s="55">
        <v>54</v>
      </c>
      <c r="H19" s="126"/>
      <c r="J19" s="2"/>
      <c r="K19" s="8"/>
      <c r="L19" s="9"/>
      <c r="M19" s="18"/>
      <c r="N19" s="17"/>
      <c r="O19" s="9"/>
      <c r="P19" s="2"/>
      <c r="Q19" s="2"/>
    </row>
    <row r="20" spans="1:17" ht="12.75">
      <c r="A20" s="55">
        <v>8</v>
      </c>
      <c r="B20" s="32" t="s">
        <v>67</v>
      </c>
      <c r="C20" s="33">
        <v>41418</v>
      </c>
      <c r="D20" s="55" t="s">
        <v>68</v>
      </c>
      <c r="E20" s="55">
        <v>2</v>
      </c>
      <c r="F20" s="55">
        <v>4</v>
      </c>
      <c r="G20" s="55">
        <v>47.3</v>
      </c>
      <c r="H20" s="126"/>
      <c r="J20" s="2"/>
      <c r="K20" s="124"/>
      <c r="L20" s="10"/>
      <c r="M20" s="114"/>
      <c r="N20" s="116"/>
      <c r="O20" s="116"/>
      <c r="P20" s="2"/>
      <c r="Q20" s="2"/>
    </row>
    <row r="21" spans="1:17" ht="12.75">
      <c r="A21" s="55">
        <v>9</v>
      </c>
      <c r="B21" s="32" t="s">
        <v>69</v>
      </c>
      <c r="C21" s="33">
        <v>41445</v>
      </c>
      <c r="D21" s="55" t="s">
        <v>70</v>
      </c>
      <c r="E21" s="55">
        <v>2</v>
      </c>
      <c r="F21" s="55">
        <v>0</v>
      </c>
      <c r="G21" s="55">
        <v>32.4</v>
      </c>
      <c r="H21" s="126"/>
      <c r="J21" s="2"/>
      <c r="K21" s="124"/>
      <c r="L21" s="19"/>
      <c r="M21" s="114"/>
      <c r="N21" s="116"/>
      <c r="O21" s="116"/>
      <c r="P21" s="2"/>
      <c r="Q21" s="2"/>
    </row>
    <row r="22" spans="1:17" ht="12.75">
      <c r="A22" s="55">
        <v>10</v>
      </c>
      <c r="B22" s="32" t="s">
        <v>71</v>
      </c>
      <c r="C22" s="33">
        <v>41096</v>
      </c>
      <c r="D22" s="55" t="s">
        <v>72</v>
      </c>
      <c r="E22" s="55">
        <v>4</v>
      </c>
      <c r="F22" s="55">
        <v>4</v>
      </c>
      <c r="G22" s="55">
        <v>75</v>
      </c>
      <c r="H22" s="126"/>
      <c r="J22" s="2"/>
      <c r="K22" s="124"/>
      <c r="L22" s="10"/>
      <c r="M22" s="114"/>
      <c r="N22" s="116"/>
      <c r="O22" s="116"/>
      <c r="P22" s="2"/>
      <c r="Q22" s="2"/>
    </row>
    <row r="23" spans="1:17" ht="12.75">
      <c r="A23" s="55">
        <v>11</v>
      </c>
      <c r="B23" s="32" t="s">
        <v>73</v>
      </c>
      <c r="C23" s="33">
        <v>41922</v>
      </c>
      <c r="D23" s="55" t="s">
        <v>74</v>
      </c>
      <c r="E23" s="55">
        <v>1</v>
      </c>
      <c r="F23" s="55">
        <v>0</v>
      </c>
      <c r="G23" s="55">
        <v>10.6</v>
      </c>
      <c r="H23" s="127"/>
      <c r="J23" s="2"/>
      <c r="K23" s="124"/>
      <c r="L23" s="19"/>
      <c r="M23" s="114"/>
      <c r="N23" s="116"/>
      <c r="O23" s="116"/>
      <c r="P23" s="2"/>
      <c r="Q23" s="2"/>
    </row>
    <row r="24" spans="1:17" ht="15">
      <c r="A24" s="55"/>
      <c r="B24" s="56" t="s">
        <v>7</v>
      </c>
      <c r="C24" s="55"/>
      <c r="D24" s="55"/>
      <c r="E24" s="55">
        <f>SUM(E13:E23)</f>
        <v>19</v>
      </c>
      <c r="F24" s="55">
        <f>SUM(F13:F23)</f>
        <v>24</v>
      </c>
      <c r="G24" s="55">
        <f>SUM(G13:G23)</f>
        <v>469.5</v>
      </c>
      <c r="H24" s="34">
        <f>H13</f>
        <v>22554.8</v>
      </c>
      <c r="J24" s="2"/>
      <c r="K24" s="8"/>
      <c r="L24" s="10"/>
      <c r="M24" s="20"/>
      <c r="N24" s="10"/>
      <c r="O24" s="10"/>
      <c r="P24" s="2"/>
      <c r="Q24" s="2"/>
    </row>
    <row r="25" spans="1:17" ht="12.75">
      <c r="A25" s="108" t="s">
        <v>8</v>
      </c>
      <c r="B25" s="139"/>
      <c r="C25" s="139"/>
      <c r="D25" s="139"/>
      <c r="E25" s="139"/>
      <c r="F25" s="139"/>
      <c r="G25" s="139"/>
      <c r="H25" s="139"/>
      <c r="J25" s="2"/>
      <c r="K25" s="141"/>
      <c r="L25" s="21"/>
      <c r="M25" s="115"/>
      <c r="N25" s="101"/>
      <c r="O25" s="117"/>
      <c r="P25" s="2"/>
      <c r="Q25" s="2"/>
    </row>
    <row r="26" spans="1:17" ht="12.75">
      <c r="A26" s="55">
        <v>1</v>
      </c>
      <c r="B26" s="13" t="s">
        <v>21</v>
      </c>
      <c r="C26" s="7">
        <v>41501</v>
      </c>
      <c r="D26" s="55" t="s">
        <v>9</v>
      </c>
      <c r="E26" s="55">
        <v>4</v>
      </c>
      <c r="F26" s="4">
        <v>4</v>
      </c>
      <c r="G26" s="4">
        <v>49.5</v>
      </c>
      <c r="H26" s="102">
        <f>18864+4804</f>
        <v>23668</v>
      </c>
      <c r="J26" s="2"/>
      <c r="K26" s="141"/>
      <c r="L26" s="22"/>
      <c r="M26" s="115"/>
      <c r="N26" s="101"/>
      <c r="O26" s="117"/>
      <c r="P26" s="2"/>
      <c r="Q26" s="2"/>
    </row>
    <row r="27" spans="1:20" ht="15">
      <c r="A27" s="55">
        <v>2</v>
      </c>
      <c r="B27" s="13" t="s">
        <v>22</v>
      </c>
      <c r="C27" s="7">
        <v>41824</v>
      </c>
      <c r="D27" s="55" t="s">
        <v>14</v>
      </c>
      <c r="E27" s="55">
        <v>1</v>
      </c>
      <c r="F27" s="4">
        <v>4</v>
      </c>
      <c r="G27" s="4">
        <v>52</v>
      </c>
      <c r="H27" s="103"/>
      <c r="J27" s="8"/>
      <c r="K27" s="101"/>
      <c r="L27" s="120"/>
      <c r="M27" s="18"/>
      <c r="N27" s="116"/>
      <c r="O27" s="116"/>
      <c r="P27" s="2"/>
      <c r="Q27" s="2"/>
      <c r="R27" s="2"/>
      <c r="S27" s="2"/>
      <c r="T27" s="2"/>
    </row>
    <row r="28" spans="1:20" ht="15">
      <c r="A28" s="55">
        <v>3</v>
      </c>
      <c r="B28" s="13" t="s">
        <v>23</v>
      </c>
      <c r="C28" s="7">
        <v>41922</v>
      </c>
      <c r="D28" s="4" t="s">
        <v>15</v>
      </c>
      <c r="E28" s="4">
        <v>1</v>
      </c>
      <c r="F28" s="4">
        <v>2</v>
      </c>
      <c r="G28" s="4">
        <v>26.2</v>
      </c>
      <c r="H28" s="103"/>
      <c r="J28" s="9"/>
      <c r="K28" s="101"/>
      <c r="L28" s="113"/>
      <c r="M28" s="18"/>
      <c r="N28" s="116"/>
      <c r="O28" s="116"/>
      <c r="P28" s="2"/>
      <c r="Q28" s="2"/>
      <c r="R28" s="2"/>
      <c r="S28" s="2"/>
      <c r="T28" s="2"/>
    </row>
    <row r="29" spans="1:20" ht="15">
      <c r="A29" s="55">
        <v>4</v>
      </c>
      <c r="B29" s="13" t="s">
        <v>24</v>
      </c>
      <c r="C29" s="7">
        <v>41922</v>
      </c>
      <c r="D29" s="4" t="s">
        <v>15</v>
      </c>
      <c r="E29" s="4">
        <v>1</v>
      </c>
      <c r="F29" s="4">
        <v>3</v>
      </c>
      <c r="G29" s="4">
        <v>34.8</v>
      </c>
      <c r="H29" s="103"/>
      <c r="J29" s="9"/>
      <c r="K29" s="110"/>
      <c r="L29" s="123"/>
      <c r="M29" s="16"/>
      <c r="N29" s="113"/>
      <c r="O29" s="113"/>
      <c r="P29" s="2"/>
      <c r="Q29" s="2"/>
      <c r="R29" s="2"/>
      <c r="S29" s="2"/>
      <c r="T29" s="2"/>
    </row>
    <row r="30" spans="1:20" ht="15">
      <c r="A30" s="55">
        <v>5</v>
      </c>
      <c r="B30" s="13" t="s">
        <v>25</v>
      </c>
      <c r="C30" s="7">
        <v>41922</v>
      </c>
      <c r="D30" s="4" t="s">
        <v>15</v>
      </c>
      <c r="E30" s="4">
        <v>1</v>
      </c>
      <c r="F30" s="4">
        <v>7</v>
      </c>
      <c r="G30" s="4">
        <v>27.4</v>
      </c>
      <c r="H30" s="103"/>
      <c r="J30" s="9"/>
      <c r="K30" s="110"/>
      <c r="L30" s="113"/>
      <c r="M30" s="18"/>
      <c r="N30" s="113"/>
      <c r="O30" s="113"/>
      <c r="P30" s="2"/>
      <c r="Q30" s="2"/>
      <c r="R30" s="2"/>
      <c r="S30" s="2"/>
      <c r="T30" s="2"/>
    </row>
    <row r="31" spans="1:20" ht="12.75">
      <c r="A31" s="55">
        <v>6</v>
      </c>
      <c r="B31" s="13" t="s">
        <v>26</v>
      </c>
      <c r="C31" s="7">
        <v>41922</v>
      </c>
      <c r="D31" s="4" t="s">
        <v>15</v>
      </c>
      <c r="E31" s="4">
        <v>1</v>
      </c>
      <c r="F31" s="4">
        <v>0</v>
      </c>
      <c r="G31" s="4">
        <v>34.9</v>
      </c>
      <c r="H31" s="103"/>
      <c r="J31" s="9"/>
      <c r="K31" s="101"/>
      <c r="L31" s="9"/>
      <c r="M31" s="114"/>
      <c r="N31" s="116"/>
      <c r="O31" s="116"/>
      <c r="P31" s="2"/>
      <c r="Q31" s="2"/>
      <c r="R31" s="2"/>
      <c r="S31" s="2"/>
      <c r="T31" s="2"/>
    </row>
    <row r="32" spans="1:20" ht="12.75">
      <c r="A32" s="55">
        <v>7</v>
      </c>
      <c r="B32" s="13" t="s">
        <v>27</v>
      </c>
      <c r="C32" s="7">
        <v>41943</v>
      </c>
      <c r="D32" s="55" t="s">
        <v>16</v>
      </c>
      <c r="E32" s="55">
        <v>1</v>
      </c>
      <c r="F32" s="4">
        <v>0</v>
      </c>
      <c r="G32" s="4">
        <v>47.1</v>
      </c>
      <c r="H32" s="103"/>
      <c r="J32" s="9"/>
      <c r="K32" s="101"/>
      <c r="L32" s="19"/>
      <c r="M32" s="114"/>
      <c r="N32" s="116"/>
      <c r="O32" s="116"/>
      <c r="P32" s="2"/>
      <c r="Q32" s="2"/>
      <c r="R32" s="2"/>
      <c r="S32" s="2"/>
      <c r="T32" s="2"/>
    </row>
    <row r="33" spans="1:20" ht="12.75">
      <c r="A33" s="55">
        <v>8</v>
      </c>
      <c r="B33" s="13" t="s">
        <v>28</v>
      </c>
      <c r="C33" s="7">
        <v>41943</v>
      </c>
      <c r="D33" s="55" t="s">
        <v>16</v>
      </c>
      <c r="E33" s="55">
        <v>1</v>
      </c>
      <c r="F33" s="4">
        <v>5</v>
      </c>
      <c r="G33" s="4">
        <v>48.6</v>
      </c>
      <c r="H33" s="103"/>
      <c r="J33" s="9"/>
      <c r="K33" s="2"/>
      <c r="L33" s="2"/>
      <c r="M33" s="120"/>
      <c r="N33" s="8"/>
      <c r="O33" s="8"/>
      <c r="P33" s="118"/>
      <c r="Q33" s="15"/>
      <c r="R33" s="109"/>
      <c r="S33" s="2"/>
      <c r="T33" s="2"/>
    </row>
    <row r="34" spans="1:20" ht="12.75">
      <c r="A34" s="55">
        <v>9</v>
      </c>
      <c r="B34" s="13" t="s">
        <v>29</v>
      </c>
      <c r="C34" s="7">
        <v>42187</v>
      </c>
      <c r="D34" s="55" t="s">
        <v>17</v>
      </c>
      <c r="E34" s="55">
        <v>4</v>
      </c>
      <c r="F34" s="4">
        <v>9</v>
      </c>
      <c r="G34" s="4">
        <v>35</v>
      </c>
      <c r="H34" s="103"/>
      <c r="J34" s="9"/>
      <c r="K34" s="2"/>
      <c r="L34" s="2"/>
      <c r="M34" s="113"/>
      <c r="N34" s="8"/>
      <c r="O34" s="8"/>
      <c r="P34" s="119"/>
      <c r="Q34" s="15"/>
      <c r="R34" s="121"/>
      <c r="S34" s="2"/>
      <c r="T34" s="2"/>
    </row>
    <row r="35" spans="1:20" ht="12.75">
      <c r="A35" s="55">
        <v>10</v>
      </c>
      <c r="B35" s="13" t="s">
        <v>30</v>
      </c>
      <c r="C35" s="7">
        <v>42535</v>
      </c>
      <c r="D35" s="55" t="s">
        <v>18</v>
      </c>
      <c r="E35" s="55">
        <v>1</v>
      </c>
      <c r="F35" s="4">
        <v>1</v>
      </c>
      <c r="G35" s="4">
        <v>31.3</v>
      </c>
      <c r="H35" s="103"/>
      <c r="J35" s="9"/>
      <c r="K35" s="2"/>
      <c r="L35" s="2"/>
      <c r="M35" s="10"/>
      <c r="N35" s="8"/>
      <c r="O35" s="23"/>
      <c r="P35" s="23"/>
      <c r="Q35" s="24"/>
      <c r="R35" s="25"/>
      <c r="S35" s="2"/>
      <c r="T35" s="2"/>
    </row>
    <row r="36" spans="1:20" ht="12.75">
      <c r="A36" s="55">
        <v>11</v>
      </c>
      <c r="B36" s="13" t="s">
        <v>31</v>
      </c>
      <c r="C36" s="7">
        <v>42535</v>
      </c>
      <c r="D36" s="55" t="s">
        <v>19</v>
      </c>
      <c r="E36" s="55">
        <v>1</v>
      </c>
      <c r="F36" s="4">
        <v>1</v>
      </c>
      <c r="G36" s="4">
        <v>29.1</v>
      </c>
      <c r="H36" s="103"/>
      <c r="J36" s="9"/>
      <c r="K36" s="2"/>
      <c r="M36" s="120"/>
      <c r="N36" s="8"/>
      <c r="O36" s="23"/>
      <c r="P36" s="99"/>
      <c r="Q36" s="111"/>
      <c r="R36" s="112"/>
      <c r="S36" s="2"/>
      <c r="T36" s="2"/>
    </row>
    <row r="37" spans="1:20" ht="12.75">
      <c r="A37" s="55">
        <v>12</v>
      </c>
      <c r="B37" s="13" t="s">
        <v>32</v>
      </c>
      <c r="C37" s="7">
        <v>41236</v>
      </c>
      <c r="D37" s="55" t="s">
        <v>20</v>
      </c>
      <c r="E37" s="55">
        <v>1</v>
      </c>
      <c r="F37" s="4">
        <v>0</v>
      </c>
      <c r="G37" s="4">
        <v>39.1</v>
      </c>
      <c r="H37" s="103"/>
      <c r="J37" s="10"/>
      <c r="K37" s="2"/>
      <c r="M37" s="113"/>
      <c r="N37" s="8"/>
      <c r="O37" s="23"/>
      <c r="P37" s="100"/>
      <c r="Q37" s="110"/>
      <c r="R37" s="113"/>
      <c r="S37" s="2"/>
      <c r="T37" s="2"/>
    </row>
    <row r="38" spans="1:20" ht="12.75">
      <c r="A38" s="55">
        <v>13</v>
      </c>
      <c r="B38" s="13" t="s">
        <v>75</v>
      </c>
      <c r="C38" s="7">
        <v>41418</v>
      </c>
      <c r="D38" s="55" t="s">
        <v>76</v>
      </c>
      <c r="E38" s="55">
        <v>2</v>
      </c>
      <c r="F38" s="4">
        <v>4</v>
      </c>
      <c r="G38" s="4">
        <v>24.7</v>
      </c>
      <c r="H38" s="104"/>
      <c r="J38" s="10"/>
      <c r="K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55">
        <v>14</v>
      </c>
      <c r="B39" s="13" t="s">
        <v>77</v>
      </c>
      <c r="C39" s="7">
        <v>41824</v>
      </c>
      <c r="D39" s="55" t="s">
        <v>78</v>
      </c>
      <c r="E39" s="55">
        <v>2</v>
      </c>
      <c r="F39" s="4">
        <v>2</v>
      </c>
      <c r="G39" s="4">
        <v>25.5</v>
      </c>
      <c r="H39" s="104"/>
      <c r="J39" s="10"/>
      <c r="K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55">
        <v>15</v>
      </c>
      <c r="B40" s="13" t="s">
        <v>79</v>
      </c>
      <c r="C40" s="7">
        <v>42416</v>
      </c>
      <c r="D40" s="55" t="s">
        <v>80</v>
      </c>
      <c r="E40" s="55">
        <v>1</v>
      </c>
      <c r="F40" s="4">
        <v>0</v>
      </c>
      <c r="G40" s="4">
        <v>41.6</v>
      </c>
      <c r="H40" s="105"/>
      <c r="J40" s="10"/>
      <c r="K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56"/>
      <c r="B41" s="56" t="s">
        <v>7</v>
      </c>
      <c r="C41" s="135"/>
      <c r="D41" s="135"/>
      <c r="E41" s="56">
        <f>SUM(E26:E40)</f>
        <v>23</v>
      </c>
      <c r="F41" s="56">
        <f>SUM(F26:F40)</f>
        <v>42</v>
      </c>
      <c r="G41" s="56">
        <f>SUM(G26:G40)</f>
        <v>546.8000000000001</v>
      </c>
      <c r="H41" s="35">
        <f>H26</f>
        <v>23668</v>
      </c>
      <c r="J41" s="10"/>
      <c r="K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108" t="s">
        <v>10</v>
      </c>
      <c r="B42" s="140"/>
      <c r="C42" s="140"/>
      <c r="D42" s="140"/>
      <c r="E42" s="140"/>
      <c r="F42" s="140"/>
      <c r="G42" s="140"/>
      <c r="H42" s="140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55">
        <v>1</v>
      </c>
      <c r="B43" s="13" t="s">
        <v>33</v>
      </c>
      <c r="C43" s="6">
        <v>42026</v>
      </c>
      <c r="D43" s="57" t="s">
        <v>11</v>
      </c>
      <c r="E43" s="57">
        <v>1</v>
      </c>
      <c r="F43" s="4">
        <v>1</v>
      </c>
      <c r="G43" s="4">
        <v>18.6</v>
      </c>
      <c r="H43" s="144">
        <f>2322.00187+9787.1</f>
        <v>12109.10187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12" ht="12.75">
      <c r="A44" s="55">
        <v>2</v>
      </c>
      <c r="B44" s="13" t="s">
        <v>34</v>
      </c>
      <c r="C44" s="6">
        <v>42026</v>
      </c>
      <c r="D44" s="57" t="s">
        <v>11</v>
      </c>
      <c r="E44" s="57">
        <v>1</v>
      </c>
      <c r="F44" s="4">
        <v>0</v>
      </c>
      <c r="G44" s="4">
        <v>20</v>
      </c>
      <c r="H44" s="145"/>
      <c r="K44" s="2"/>
      <c r="L44" s="2"/>
    </row>
    <row r="45" spans="1:20" ht="12.75">
      <c r="A45" s="55">
        <v>3</v>
      </c>
      <c r="B45" s="13" t="s">
        <v>82</v>
      </c>
      <c r="C45" s="6">
        <v>41162</v>
      </c>
      <c r="D45" s="57" t="s">
        <v>83</v>
      </c>
      <c r="E45" s="57">
        <v>1</v>
      </c>
      <c r="F45" s="4">
        <v>0</v>
      </c>
      <c r="G45" s="4">
        <v>36.9</v>
      </c>
      <c r="H45" s="146"/>
      <c r="K45" s="2"/>
      <c r="L45" s="2"/>
      <c r="M45" s="26"/>
      <c r="N45" s="26"/>
      <c r="O45" s="26"/>
      <c r="P45" s="26"/>
      <c r="Q45" s="26"/>
      <c r="R45" s="26"/>
      <c r="S45" s="26"/>
      <c r="T45" s="26"/>
    </row>
    <row r="46" spans="1:20" ht="12.75">
      <c r="A46" s="55">
        <v>4</v>
      </c>
      <c r="B46" s="13" t="s">
        <v>81</v>
      </c>
      <c r="C46" s="6">
        <v>41162</v>
      </c>
      <c r="D46" s="57" t="s">
        <v>83</v>
      </c>
      <c r="E46" s="57">
        <v>1</v>
      </c>
      <c r="F46" s="4">
        <v>0</v>
      </c>
      <c r="G46" s="4">
        <v>31.6</v>
      </c>
      <c r="H46" s="146"/>
      <c r="K46" s="2"/>
      <c r="L46" s="2"/>
      <c r="M46" s="26"/>
      <c r="N46" s="26"/>
      <c r="O46" s="26"/>
      <c r="P46" s="26"/>
      <c r="Q46" s="26"/>
      <c r="R46" s="26"/>
      <c r="S46" s="26"/>
      <c r="T46" s="26"/>
    </row>
    <row r="47" spans="1:20" ht="12.75">
      <c r="A47" s="55">
        <v>5</v>
      </c>
      <c r="B47" s="13" t="s">
        <v>84</v>
      </c>
      <c r="C47" s="6">
        <v>41919</v>
      </c>
      <c r="D47" s="57" t="s">
        <v>85</v>
      </c>
      <c r="E47" s="57">
        <v>1</v>
      </c>
      <c r="F47" s="4">
        <v>6</v>
      </c>
      <c r="G47" s="4">
        <v>39.7</v>
      </c>
      <c r="H47" s="146"/>
      <c r="K47" s="2"/>
      <c r="L47" s="2"/>
      <c r="M47" s="27"/>
      <c r="N47" s="28"/>
      <c r="O47" s="27"/>
      <c r="P47" s="29"/>
      <c r="Q47" s="29"/>
      <c r="R47" s="30"/>
      <c r="S47" s="27"/>
      <c r="T47" s="26"/>
    </row>
    <row r="48" spans="1:20" ht="12.75">
      <c r="A48" s="55">
        <v>6</v>
      </c>
      <c r="B48" s="13" t="s">
        <v>86</v>
      </c>
      <c r="C48" s="6">
        <v>41268</v>
      </c>
      <c r="D48" s="57" t="s">
        <v>87</v>
      </c>
      <c r="E48" s="57">
        <v>1</v>
      </c>
      <c r="F48" s="4">
        <v>2</v>
      </c>
      <c r="G48" s="4">
        <v>42.3</v>
      </c>
      <c r="H48" s="147"/>
      <c r="K48" s="2"/>
      <c r="L48" s="2"/>
      <c r="M48" s="27"/>
      <c r="N48" s="28"/>
      <c r="O48" s="27"/>
      <c r="P48" s="29"/>
      <c r="Q48" s="29"/>
      <c r="R48" s="30"/>
      <c r="S48" s="27"/>
      <c r="T48" s="26"/>
    </row>
    <row r="49" spans="1:20" ht="12.75">
      <c r="A49" s="55"/>
      <c r="B49" s="56" t="s">
        <v>7</v>
      </c>
      <c r="C49" s="57"/>
      <c r="D49" s="57"/>
      <c r="E49" s="57">
        <f>SUM(E43:E48)</f>
        <v>6</v>
      </c>
      <c r="F49" s="57">
        <f>SUM(F43:F48)</f>
        <v>9</v>
      </c>
      <c r="G49" s="57">
        <f>SUM(G43:G48)</f>
        <v>189.10000000000002</v>
      </c>
      <c r="H49" s="36">
        <f>H43</f>
        <v>12109.10187</v>
      </c>
      <c r="K49" s="2"/>
      <c r="L49" s="2"/>
      <c r="M49" s="27"/>
      <c r="N49" s="28"/>
      <c r="O49" s="27"/>
      <c r="P49" s="29"/>
      <c r="Q49" s="29"/>
      <c r="R49" s="30"/>
      <c r="S49" s="27"/>
      <c r="T49" s="26"/>
    </row>
    <row r="50" spans="1:20" ht="12.75" customHeight="1">
      <c r="A50" s="108" t="s">
        <v>12</v>
      </c>
      <c r="B50" s="108"/>
      <c r="C50" s="108"/>
      <c r="D50" s="108"/>
      <c r="E50" s="108"/>
      <c r="F50" s="108"/>
      <c r="G50" s="108"/>
      <c r="H50" s="108"/>
      <c r="K50" s="2"/>
      <c r="L50" s="2"/>
      <c r="M50" s="27"/>
      <c r="N50" s="28"/>
      <c r="O50" s="28"/>
      <c r="P50" s="29"/>
      <c r="Q50" s="28"/>
      <c r="R50" s="30"/>
      <c r="S50" s="27"/>
      <c r="T50" s="26"/>
    </row>
    <row r="51" spans="1:20" ht="12.75" customHeight="1">
      <c r="A51" s="55">
        <v>1</v>
      </c>
      <c r="B51" s="13" t="s">
        <v>42</v>
      </c>
      <c r="C51" s="7">
        <v>41501</v>
      </c>
      <c r="D51" s="55" t="s">
        <v>35</v>
      </c>
      <c r="E51" s="55">
        <v>3</v>
      </c>
      <c r="F51" s="57">
        <v>4</v>
      </c>
      <c r="G51" s="4">
        <v>19.4</v>
      </c>
      <c r="H51" s="136">
        <v>17203.8</v>
      </c>
      <c r="K51" s="109"/>
      <c r="L51" s="2"/>
      <c r="M51" s="26"/>
      <c r="N51" s="26"/>
      <c r="O51" s="26"/>
      <c r="P51" s="26"/>
      <c r="Q51" s="26"/>
      <c r="R51" s="26"/>
      <c r="S51" s="26"/>
      <c r="T51" s="26"/>
    </row>
    <row r="52" spans="1:20" ht="12.75" customHeight="1">
      <c r="A52" s="55">
        <v>2</v>
      </c>
      <c r="B52" s="13" t="s">
        <v>43</v>
      </c>
      <c r="C52" s="7">
        <v>41501</v>
      </c>
      <c r="D52" s="55" t="s">
        <v>35</v>
      </c>
      <c r="E52" s="55">
        <v>1</v>
      </c>
      <c r="F52" s="4">
        <v>1</v>
      </c>
      <c r="G52" s="4">
        <v>17.4</v>
      </c>
      <c r="H52" s="136"/>
      <c r="K52" s="110"/>
      <c r="L52" s="2"/>
      <c r="M52" s="26"/>
      <c r="N52" s="26"/>
      <c r="O52" s="26"/>
      <c r="P52" s="26"/>
      <c r="Q52" s="26"/>
      <c r="R52" s="26"/>
      <c r="S52" s="26"/>
      <c r="T52" s="26"/>
    </row>
    <row r="53" spans="1:12" ht="12.75" customHeight="1">
      <c r="A53" s="55">
        <v>3</v>
      </c>
      <c r="B53" s="14" t="s">
        <v>44</v>
      </c>
      <c r="C53" s="7">
        <v>42723</v>
      </c>
      <c r="D53" s="55" t="s">
        <v>36</v>
      </c>
      <c r="E53" s="55">
        <v>1</v>
      </c>
      <c r="F53" s="4">
        <v>3</v>
      </c>
      <c r="G53" s="4">
        <v>17.5</v>
      </c>
      <c r="H53" s="136"/>
      <c r="K53" s="109"/>
      <c r="L53" s="2"/>
    </row>
    <row r="54" spans="1:12" ht="12.75" customHeight="1">
      <c r="A54" s="55">
        <v>4</v>
      </c>
      <c r="B54" s="13" t="s">
        <v>45</v>
      </c>
      <c r="C54" s="7">
        <v>41544</v>
      </c>
      <c r="D54" s="55" t="s">
        <v>37</v>
      </c>
      <c r="E54" s="55">
        <v>3</v>
      </c>
      <c r="F54" s="4">
        <v>4</v>
      </c>
      <c r="G54" s="4">
        <v>12.6</v>
      </c>
      <c r="H54" s="136"/>
      <c r="K54" s="110"/>
      <c r="L54" s="2"/>
    </row>
    <row r="55" spans="1:12" ht="12.75" customHeight="1">
      <c r="A55" s="55">
        <v>5</v>
      </c>
      <c r="B55" s="13" t="s">
        <v>46</v>
      </c>
      <c r="C55" s="6">
        <v>41162</v>
      </c>
      <c r="D55" s="55" t="s">
        <v>13</v>
      </c>
      <c r="E55" s="55">
        <v>1</v>
      </c>
      <c r="F55" s="4">
        <v>3</v>
      </c>
      <c r="G55" s="4">
        <v>23.3</v>
      </c>
      <c r="H55" s="136"/>
      <c r="K55" s="10"/>
      <c r="L55" s="2"/>
    </row>
    <row r="56" spans="1:12" ht="12.75" customHeight="1">
      <c r="A56" s="55">
        <v>6</v>
      </c>
      <c r="B56" s="14" t="s">
        <v>47</v>
      </c>
      <c r="C56" s="7">
        <v>41586</v>
      </c>
      <c r="D56" s="55" t="s">
        <v>38</v>
      </c>
      <c r="E56" s="55">
        <v>1</v>
      </c>
      <c r="F56" s="5">
        <v>1</v>
      </c>
      <c r="G56" s="4">
        <v>41.1</v>
      </c>
      <c r="H56" s="136"/>
      <c r="K56" s="31"/>
      <c r="L56" s="2"/>
    </row>
    <row r="57" spans="1:12" ht="12.75" customHeight="1">
      <c r="A57" s="55">
        <v>7</v>
      </c>
      <c r="B57" s="14" t="s">
        <v>49</v>
      </c>
      <c r="C57" s="7">
        <v>42723</v>
      </c>
      <c r="D57" s="55" t="s">
        <v>36</v>
      </c>
      <c r="E57" s="55">
        <v>1</v>
      </c>
      <c r="F57" s="5">
        <v>1</v>
      </c>
      <c r="G57" s="4">
        <v>51.9</v>
      </c>
      <c r="H57" s="137"/>
      <c r="K57" s="11"/>
      <c r="L57" s="2"/>
    </row>
    <row r="58" spans="1:12" ht="12.75" customHeight="1">
      <c r="A58" s="55">
        <v>8</v>
      </c>
      <c r="B58" s="14" t="s">
        <v>50</v>
      </c>
      <c r="C58" s="7">
        <v>41586</v>
      </c>
      <c r="D58" s="55" t="s">
        <v>38</v>
      </c>
      <c r="E58" s="55">
        <v>1</v>
      </c>
      <c r="F58" s="5">
        <v>1</v>
      </c>
      <c r="G58" s="4">
        <v>42.6</v>
      </c>
      <c r="H58" s="137"/>
      <c r="K58" s="11"/>
      <c r="L58" s="2"/>
    </row>
    <row r="59" spans="1:12" ht="12.75" customHeight="1">
      <c r="A59" s="55">
        <v>9</v>
      </c>
      <c r="B59" s="14" t="s">
        <v>51</v>
      </c>
      <c r="C59" s="7">
        <v>41586</v>
      </c>
      <c r="D59" s="55" t="s">
        <v>38</v>
      </c>
      <c r="E59" s="55">
        <v>1</v>
      </c>
      <c r="F59" s="5">
        <v>1</v>
      </c>
      <c r="G59" s="4">
        <v>32.8</v>
      </c>
      <c r="H59" s="137"/>
      <c r="K59" s="11"/>
      <c r="L59" s="2"/>
    </row>
    <row r="60" spans="1:12" ht="12.75" customHeight="1">
      <c r="A60" s="55">
        <v>10</v>
      </c>
      <c r="B60" s="14" t="s">
        <v>52</v>
      </c>
      <c r="C60" s="7">
        <v>41747</v>
      </c>
      <c r="D60" s="55" t="s">
        <v>53</v>
      </c>
      <c r="E60" s="55">
        <v>2</v>
      </c>
      <c r="F60" s="5">
        <v>2</v>
      </c>
      <c r="G60" s="4">
        <v>23.6</v>
      </c>
      <c r="H60" s="138"/>
      <c r="K60" s="11"/>
      <c r="L60" s="2"/>
    </row>
    <row r="61" spans="1:12" ht="12.75" customHeight="1">
      <c r="A61" s="55"/>
      <c r="B61" s="56" t="s">
        <v>7</v>
      </c>
      <c r="C61" s="55"/>
      <c r="D61" s="55"/>
      <c r="E61" s="55">
        <f>SUM(E51:E60)</f>
        <v>15</v>
      </c>
      <c r="F61" s="55">
        <f>SUM(F51:F60)</f>
        <v>21</v>
      </c>
      <c r="G61" s="55">
        <f>SUM(G51:G60)</f>
        <v>282.2</v>
      </c>
      <c r="H61" s="34">
        <f>SUM(H51:H60)</f>
        <v>17203.8</v>
      </c>
      <c r="K61" s="10"/>
      <c r="L61" s="2"/>
    </row>
    <row r="62" spans="1:12" ht="12.75" customHeight="1">
      <c r="A62" s="47"/>
      <c r="B62" s="44" t="s">
        <v>39</v>
      </c>
      <c r="C62" s="44"/>
      <c r="D62" s="44"/>
      <c r="E62" s="44">
        <f>E24+E41+E49+E61</f>
        <v>63</v>
      </c>
      <c r="F62" s="44">
        <f>F24+F41+F49+F61</f>
        <v>96</v>
      </c>
      <c r="G62" s="44">
        <f>G24+G41+G49+G61</f>
        <v>1487.6000000000001</v>
      </c>
      <c r="H62" s="45">
        <f>H24+H41+H49+H61</f>
        <v>75535.70187</v>
      </c>
      <c r="K62" s="10"/>
      <c r="L62" s="2"/>
    </row>
    <row r="63" spans="1:12" ht="12.75" customHeight="1">
      <c r="A63" s="129">
        <v>2019</v>
      </c>
      <c r="B63" s="155"/>
      <c r="C63" s="155"/>
      <c r="D63" s="155"/>
      <c r="E63" s="155"/>
      <c r="F63" s="155"/>
      <c r="G63" s="155"/>
      <c r="H63" s="156"/>
      <c r="K63" s="10"/>
      <c r="L63" s="2"/>
    </row>
    <row r="64" spans="1:12" ht="12.75" customHeight="1">
      <c r="A64" s="157" t="s">
        <v>54</v>
      </c>
      <c r="B64" s="155"/>
      <c r="C64" s="155"/>
      <c r="D64" s="155"/>
      <c r="E64" s="155"/>
      <c r="F64" s="155"/>
      <c r="G64" s="155"/>
      <c r="H64" s="156"/>
      <c r="K64" s="10"/>
      <c r="L64" s="2"/>
    </row>
    <row r="65" spans="1:12" ht="12.75" customHeight="1">
      <c r="A65" s="42">
        <v>1</v>
      </c>
      <c r="B65" s="13" t="s">
        <v>159</v>
      </c>
      <c r="C65" s="53">
        <v>41096</v>
      </c>
      <c r="D65" s="46" t="s">
        <v>72</v>
      </c>
      <c r="E65" s="4">
        <v>1</v>
      </c>
      <c r="F65" s="72">
        <v>4</v>
      </c>
      <c r="G65" s="72">
        <v>45.9</v>
      </c>
      <c r="H65" s="63">
        <f>2361.6+928.8</f>
        <v>3290.3999999999996</v>
      </c>
      <c r="K65" s="10"/>
      <c r="L65" s="2"/>
    </row>
    <row r="66" spans="1:12" ht="12.75" customHeight="1">
      <c r="A66" s="42">
        <v>2</v>
      </c>
      <c r="B66" s="59" t="s">
        <v>161</v>
      </c>
      <c r="C66" s="53">
        <v>41418</v>
      </c>
      <c r="D66" s="46" t="s">
        <v>162</v>
      </c>
      <c r="E66" s="4">
        <v>1</v>
      </c>
      <c r="F66" s="72">
        <v>1</v>
      </c>
      <c r="G66" s="60">
        <v>11.2</v>
      </c>
      <c r="H66" s="71"/>
      <c r="K66" s="10"/>
      <c r="L66" s="2"/>
    </row>
    <row r="67" spans="1:12" ht="12.75" customHeight="1">
      <c r="A67" s="42"/>
      <c r="B67" s="68" t="s">
        <v>7</v>
      </c>
      <c r="C67" s="46"/>
      <c r="D67" s="46"/>
      <c r="E67" s="46">
        <f>E65+E66</f>
        <v>2</v>
      </c>
      <c r="F67" s="46">
        <f>F65+F66</f>
        <v>5</v>
      </c>
      <c r="G67" s="46">
        <f>G65+G66</f>
        <v>57.099999999999994</v>
      </c>
      <c r="H67" s="43">
        <f>H65</f>
        <v>3290.3999999999996</v>
      </c>
      <c r="K67" s="10"/>
      <c r="L67" s="2"/>
    </row>
    <row r="68" spans="1:12" ht="12.75" customHeight="1">
      <c r="A68" s="157" t="s">
        <v>8</v>
      </c>
      <c r="B68" s="155"/>
      <c r="C68" s="155"/>
      <c r="D68" s="155"/>
      <c r="E68" s="155"/>
      <c r="F68" s="155"/>
      <c r="G68" s="155"/>
      <c r="H68" s="156"/>
      <c r="K68" s="10"/>
      <c r="L68" s="2"/>
    </row>
    <row r="69" spans="1:12" ht="12.75" customHeight="1">
      <c r="A69" s="42">
        <v>1</v>
      </c>
      <c r="B69" s="14" t="s">
        <v>103</v>
      </c>
      <c r="C69" s="7">
        <v>42935</v>
      </c>
      <c r="D69" s="46" t="s">
        <v>126</v>
      </c>
      <c r="E69" s="39">
        <v>1</v>
      </c>
      <c r="F69" s="39">
        <v>1</v>
      </c>
      <c r="G69" s="72">
        <v>54.4</v>
      </c>
      <c r="H69" s="63">
        <v>52027.3</v>
      </c>
      <c r="K69" s="10"/>
      <c r="L69" s="2"/>
    </row>
    <row r="70" spans="1:12" ht="12.75" customHeight="1">
      <c r="A70" s="42">
        <v>2</v>
      </c>
      <c r="B70" s="14" t="s">
        <v>104</v>
      </c>
      <c r="C70" s="7">
        <v>41922</v>
      </c>
      <c r="D70" s="46" t="s">
        <v>127</v>
      </c>
      <c r="E70" s="39">
        <v>3</v>
      </c>
      <c r="F70" s="39">
        <v>5</v>
      </c>
      <c r="G70" s="72">
        <v>35.2</v>
      </c>
      <c r="H70" s="64"/>
      <c r="K70" s="10"/>
      <c r="L70" s="2"/>
    </row>
    <row r="71" spans="1:12" ht="12.75" customHeight="1">
      <c r="A71" s="42">
        <v>3</v>
      </c>
      <c r="B71" s="13" t="s">
        <v>105</v>
      </c>
      <c r="C71" s="7">
        <v>43283</v>
      </c>
      <c r="D71" s="46" t="s">
        <v>128</v>
      </c>
      <c r="E71" s="39">
        <v>1</v>
      </c>
      <c r="F71" s="39">
        <v>3</v>
      </c>
      <c r="G71" s="72">
        <v>48.9</v>
      </c>
      <c r="H71" s="64"/>
      <c r="K71" s="10"/>
      <c r="L71" s="2"/>
    </row>
    <row r="72" spans="1:12" ht="12.75" customHeight="1">
      <c r="A72" s="42">
        <v>4</v>
      </c>
      <c r="B72" s="13" t="s">
        <v>106</v>
      </c>
      <c r="C72" s="7">
        <v>43283</v>
      </c>
      <c r="D72" s="46" t="s">
        <v>128</v>
      </c>
      <c r="E72" s="72">
        <v>3</v>
      </c>
      <c r="F72" s="72">
        <v>4</v>
      </c>
      <c r="G72" s="72">
        <v>48.2</v>
      </c>
      <c r="H72" s="64"/>
      <c r="K72" s="10"/>
      <c r="L72" s="2"/>
    </row>
    <row r="73" spans="1:12" ht="12.75" customHeight="1">
      <c r="A73" s="42">
        <v>5</v>
      </c>
      <c r="B73" s="13" t="s">
        <v>107</v>
      </c>
      <c r="C73" s="7">
        <v>43283</v>
      </c>
      <c r="D73" s="46" t="s">
        <v>128</v>
      </c>
      <c r="E73" s="72">
        <v>3</v>
      </c>
      <c r="F73" s="72">
        <v>3</v>
      </c>
      <c r="G73" s="72">
        <v>47.4</v>
      </c>
      <c r="H73" s="64"/>
      <c r="K73" s="10"/>
      <c r="L73" s="2"/>
    </row>
    <row r="74" spans="1:12" ht="12.75" customHeight="1">
      <c r="A74" s="42">
        <v>6</v>
      </c>
      <c r="B74" s="13" t="s">
        <v>108</v>
      </c>
      <c r="C74" s="7">
        <v>43283</v>
      </c>
      <c r="D74" s="46" t="s">
        <v>128</v>
      </c>
      <c r="E74" s="72">
        <v>1</v>
      </c>
      <c r="F74" s="72">
        <v>1</v>
      </c>
      <c r="G74" s="72">
        <v>47</v>
      </c>
      <c r="H74" s="64"/>
      <c r="K74" s="10"/>
      <c r="L74" s="2"/>
    </row>
    <row r="75" spans="1:12" ht="12.75" customHeight="1">
      <c r="A75" s="42">
        <v>7</v>
      </c>
      <c r="B75" s="13" t="s">
        <v>109</v>
      </c>
      <c r="C75" s="7">
        <v>43283</v>
      </c>
      <c r="D75" s="46" t="s">
        <v>128</v>
      </c>
      <c r="E75" s="72">
        <v>3</v>
      </c>
      <c r="F75" s="72">
        <v>2</v>
      </c>
      <c r="G75" s="72">
        <v>49.2</v>
      </c>
      <c r="H75" s="64"/>
      <c r="K75" s="10"/>
      <c r="L75" s="2"/>
    </row>
    <row r="76" spans="1:12" ht="12.75" customHeight="1">
      <c r="A76" s="42">
        <v>8</v>
      </c>
      <c r="B76" s="13" t="s">
        <v>110</v>
      </c>
      <c r="C76" s="7">
        <v>43283</v>
      </c>
      <c r="D76" s="46" t="s">
        <v>128</v>
      </c>
      <c r="E76" s="4">
        <v>1</v>
      </c>
      <c r="F76" s="72">
        <v>3</v>
      </c>
      <c r="G76" s="72">
        <v>48.14</v>
      </c>
      <c r="H76" s="64"/>
      <c r="K76" s="10"/>
      <c r="L76" s="2"/>
    </row>
    <row r="77" spans="1:12" ht="12.75" customHeight="1">
      <c r="A77" s="42">
        <v>9</v>
      </c>
      <c r="B77" s="13" t="s">
        <v>111</v>
      </c>
      <c r="C77" s="7">
        <v>43283</v>
      </c>
      <c r="D77" s="46" t="s">
        <v>128</v>
      </c>
      <c r="E77" s="4">
        <v>3</v>
      </c>
      <c r="F77" s="72">
        <v>3</v>
      </c>
      <c r="G77" s="72">
        <v>63.7</v>
      </c>
      <c r="H77" s="64"/>
      <c r="K77" s="10"/>
      <c r="L77" s="2"/>
    </row>
    <row r="78" spans="1:12" ht="12.75" customHeight="1">
      <c r="A78" s="42">
        <v>10</v>
      </c>
      <c r="B78" s="13" t="s">
        <v>112</v>
      </c>
      <c r="C78" s="7">
        <v>42445</v>
      </c>
      <c r="D78" s="46" t="s">
        <v>129</v>
      </c>
      <c r="E78" s="72">
        <v>1</v>
      </c>
      <c r="F78" s="72">
        <v>1</v>
      </c>
      <c r="G78" s="43" t="s">
        <v>150</v>
      </c>
      <c r="H78" s="64"/>
      <c r="K78" s="10"/>
      <c r="L78" s="2"/>
    </row>
    <row r="79" spans="1:12" ht="12.75" customHeight="1">
      <c r="A79" s="42">
        <v>11</v>
      </c>
      <c r="B79" s="13" t="s">
        <v>113</v>
      </c>
      <c r="C79" s="7">
        <v>42445</v>
      </c>
      <c r="D79" s="46" t="s">
        <v>130</v>
      </c>
      <c r="E79" s="72">
        <v>5</v>
      </c>
      <c r="F79" s="72">
        <v>5</v>
      </c>
      <c r="G79" s="72" t="s">
        <v>151</v>
      </c>
      <c r="H79" s="64"/>
      <c r="K79" s="10"/>
      <c r="L79" s="2"/>
    </row>
    <row r="80" spans="1:12" ht="12.75" customHeight="1">
      <c r="A80" s="42">
        <v>12</v>
      </c>
      <c r="B80" s="13" t="s">
        <v>114</v>
      </c>
      <c r="C80" s="7">
        <v>42871</v>
      </c>
      <c r="D80" s="46" t="s">
        <v>131</v>
      </c>
      <c r="E80" s="72">
        <v>1</v>
      </c>
      <c r="F80" s="72">
        <v>1</v>
      </c>
      <c r="G80" s="72">
        <v>29.4</v>
      </c>
      <c r="H80" s="64"/>
      <c r="K80" s="10"/>
      <c r="L80" s="2"/>
    </row>
    <row r="81" spans="1:12" ht="12.75" customHeight="1">
      <c r="A81" s="42">
        <v>13</v>
      </c>
      <c r="B81" s="13" t="s">
        <v>115</v>
      </c>
      <c r="C81" s="7">
        <v>42871</v>
      </c>
      <c r="D81" s="46" t="s">
        <v>131</v>
      </c>
      <c r="E81" s="72">
        <v>1</v>
      </c>
      <c r="F81" s="72">
        <v>1</v>
      </c>
      <c r="G81" s="72">
        <v>29.4</v>
      </c>
      <c r="H81" s="64"/>
      <c r="K81" s="10"/>
      <c r="L81" s="2"/>
    </row>
    <row r="82" spans="1:12" ht="12.75" customHeight="1">
      <c r="A82" s="42">
        <v>14</v>
      </c>
      <c r="B82" s="32" t="s">
        <v>116</v>
      </c>
      <c r="C82" s="7">
        <v>42935</v>
      </c>
      <c r="D82" s="46" t="s">
        <v>126</v>
      </c>
      <c r="E82" s="66">
        <v>1</v>
      </c>
      <c r="F82" s="72">
        <v>1</v>
      </c>
      <c r="G82" s="66">
        <v>22</v>
      </c>
      <c r="H82" s="64"/>
      <c r="K82" s="10"/>
      <c r="L82" s="2"/>
    </row>
    <row r="83" spans="1:12" ht="12.75" customHeight="1">
      <c r="A83" s="42">
        <v>15</v>
      </c>
      <c r="B83" s="32" t="s">
        <v>117</v>
      </c>
      <c r="C83" s="7">
        <v>42935</v>
      </c>
      <c r="D83" s="46" t="s">
        <v>126</v>
      </c>
      <c r="E83" s="66">
        <v>1</v>
      </c>
      <c r="F83" s="72">
        <v>2</v>
      </c>
      <c r="G83" s="66">
        <v>34.2</v>
      </c>
      <c r="H83" s="64"/>
      <c r="K83" s="10"/>
      <c r="L83" s="2"/>
    </row>
    <row r="84" spans="1:12" ht="12.75" customHeight="1">
      <c r="A84" s="42">
        <v>16</v>
      </c>
      <c r="B84" s="13" t="s">
        <v>163</v>
      </c>
      <c r="C84" s="7">
        <v>42355</v>
      </c>
      <c r="D84" s="46" t="s">
        <v>164</v>
      </c>
      <c r="E84" s="72">
        <v>2</v>
      </c>
      <c r="F84" s="72">
        <v>2</v>
      </c>
      <c r="G84" s="72">
        <v>36.6</v>
      </c>
      <c r="H84" s="64"/>
      <c r="K84" s="10"/>
      <c r="L84" s="2"/>
    </row>
    <row r="85" spans="1:12" ht="12.75" customHeight="1">
      <c r="A85" s="42">
        <v>17</v>
      </c>
      <c r="B85" s="13" t="s">
        <v>118</v>
      </c>
      <c r="C85" s="7">
        <v>42416</v>
      </c>
      <c r="D85" s="46" t="s">
        <v>80</v>
      </c>
      <c r="E85" s="72">
        <v>3</v>
      </c>
      <c r="F85" s="72">
        <v>3</v>
      </c>
      <c r="G85" s="72">
        <v>27.7</v>
      </c>
      <c r="H85" s="64"/>
      <c r="K85" s="10"/>
      <c r="L85" s="2"/>
    </row>
    <row r="86" spans="1:12" ht="12.75" customHeight="1">
      <c r="A86" s="42">
        <v>18</v>
      </c>
      <c r="B86" s="13" t="s">
        <v>119</v>
      </c>
      <c r="C86" s="7">
        <v>41872</v>
      </c>
      <c r="D86" s="46" t="s">
        <v>132</v>
      </c>
      <c r="E86" s="72">
        <v>1</v>
      </c>
      <c r="F86" s="72">
        <v>1</v>
      </c>
      <c r="G86" s="72">
        <v>68.4</v>
      </c>
      <c r="H86" s="64"/>
      <c r="K86" s="10"/>
      <c r="L86" s="2"/>
    </row>
    <row r="87" spans="1:12" ht="12.75" customHeight="1">
      <c r="A87" s="42">
        <v>19</v>
      </c>
      <c r="B87" s="13" t="s">
        <v>120</v>
      </c>
      <c r="C87" s="7">
        <v>41922</v>
      </c>
      <c r="D87" s="46" t="s">
        <v>15</v>
      </c>
      <c r="E87" s="72">
        <v>1</v>
      </c>
      <c r="F87" s="72">
        <v>3</v>
      </c>
      <c r="G87" s="72">
        <v>36.5</v>
      </c>
      <c r="H87" s="64"/>
      <c r="K87" s="10"/>
      <c r="L87" s="2"/>
    </row>
    <row r="88" spans="1:12" ht="12.75" customHeight="1">
      <c r="A88" s="42">
        <v>20</v>
      </c>
      <c r="B88" s="13" t="s">
        <v>121</v>
      </c>
      <c r="C88" s="7">
        <v>41922</v>
      </c>
      <c r="D88" s="46" t="s">
        <v>133</v>
      </c>
      <c r="E88" s="4">
        <v>3</v>
      </c>
      <c r="F88" s="72">
        <v>3</v>
      </c>
      <c r="G88" s="72">
        <v>36.4</v>
      </c>
      <c r="H88" s="64"/>
      <c r="K88" s="10"/>
      <c r="L88" s="2"/>
    </row>
    <row r="89" spans="1:12" ht="12.75" customHeight="1">
      <c r="A89" s="42">
        <v>21</v>
      </c>
      <c r="B89" s="13" t="s">
        <v>122</v>
      </c>
      <c r="C89" s="7">
        <v>41929</v>
      </c>
      <c r="D89" s="46" t="s">
        <v>134</v>
      </c>
      <c r="E89" s="4">
        <v>1</v>
      </c>
      <c r="F89" s="72">
        <v>1</v>
      </c>
      <c r="G89" s="72">
        <v>42.9</v>
      </c>
      <c r="H89" s="64"/>
      <c r="K89" s="10"/>
      <c r="L89" s="2"/>
    </row>
    <row r="90" spans="1:12" ht="12.75" customHeight="1">
      <c r="A90" s="42">
        <v>22</v>
      </c>
      <c r="B90" s="14" t="s">
        <v>123</v>
      </c>
      <c r="C90" s="7">
        <v>41501</v>
      </c>
      <c r="D90" s="46" t="s">
        <v>135</v>
      </c>
      <c r="E90" s="72">
        <v>1</v>
      </c>
      <c r="F90" s="4">
        <v>5</v>
      </c>
      <c r="G90" s="72">
        <v>62.4</v>
      </c>
      <c r="H90" s="64"/>
      <c r="K90" s="10"/>
      <c r="L90" s="2"/>
    </row>
    <row r="91" spans="1:12" ht="12.75" customHeight="1">
      <c r="A91" s="42">
        <v>23</v>
      </c>
      <c r="B91" s="48" t="s">
        <v>124</v>
      </c>
      <c r="C91" s="7">
        <v>42416</v>
      </c>
      <c r="D91" s="46" t="s">
        <v>136</v>
      </c>
      <c r="E91" s="46">
        <v>1</v>
      </c>
      <c r="F91" s="46">
        <v>1</v>
      </c>
      <c r="G91" s="72">
        <v>53</v>
      </c>
      <c r="H91" s="64"/>
      <c r="K91" s="10"/>
      <c r="L91" s="2"/>
    </row>
    <row r="92" spans="1:12" ht="12.75" customHeight="1">
      <c r="A92" s="42">
        <v>24</v>
      </c>
      <c r="B92" s="48" t="s">
        <v>125</v>
      </c>
      <c r="C92" s="7">
        <v>42026</v>
      </c>
      <c r="D92" s="46" t="s">
        <v>137</v>
      </c>
      <c r="E92" s="46">
        <v>3</v>
      </c>
      <c r="F92" s="46">
        <v>0</v>
      </c>
      <c r="G92" s="72">
        <v>35.4</v>
      </c>
      <c r="H92" s="65"/>
      <c r="K92" s="10"/>
      <c r="L92" s="2"/>
    </row>
    <row r="93" spans="1:12" ht="12.75" customHeight="1">
      <c r="A93" s="38"/>
      <c r="B93" s="68" t="s">
        <v>7</v>
      </c>
      <c r="C93" s="49"/>
      <c r="D93" s="49"/>
      <c r="E93" s="46">
        <f>SUM(E69:E92)</f>
        <v>45</v>
      </c>
      <c r="F93" s="46">
        <f>SUM(F69:F92)</f>
        <v>55</v>
      </c>
      <c r="G93" s="46">
        <f>SUM(G69:G77)+SUM(G80:G92)+55.74+52.7</f>
        <v>1064.8799999999999</v>
      </c>
      <c r="H93" s="43">
        <f>H69</f>
        <v>52027.3</v>
      </c>
      <c r="K93" s="10"/>
      <c r="L93" s="2"/>
    </row>
    <row r="94" spans="1:12" ht="12.75" customHeight="1">
      <c r="A94" s="157" t="s">
        <v>10</v>
      </c>
      <c r="B94" s="155"/>
      <c r="C94" s="155"/>
      <c r="D94" s="155"/>
      <c r="E94" s="155"/>
      <c r="F94" s="155"/>
      <c r="G94" s="155"/>
      <c r="H94" s="156"/>
      <c r="K94" s="10"/>
      <c r="L94" s="2"/>
    </row>
    <row r="95" spans="1:12" ht="12.75" customHeight="1">
      <c r="A95" s="40">
        <v>1</v>
      </c>
      <c r="B95" s="13" t="s">
        <v>138</v>
      </c>
      <c r="C95" s="7">
        <v>40963</v>
      </c>
      <c r="D95" s="41" t="s">
        <v>143</v>
      </c>
      <c r="E95" s="72">
        <v>1</v>
      </c>
      <c r="F95" s="72">
        <v>2</v>
      </c>
      <c r="G95" s="43" t="s">
        <v>152</v>
      </c>
      <c r="H95" s="63">
        <f>7404.6+3962.2</f>
        <v>11366.8</v>
      </c>
      <c r="K95" s="10"/>
      <c r="L95" s="2"/>
    </row>
    <row r="96" spans="1:12" ht="12.75" customHeight="1">
      <c r="A96" s="40">
        <v>2</v>
      </c>
      <c r="B96" s="13" t="s">
        <v>139</v>
      </c>
      <c r="C96" s="7">
        <v>40963</v>
      </c>
      <c r="D96" s="41" t="s">
        <v>143</v>
      </c>
      <c r="E96" s="72">
        <v>1</v>
      </c>
      <c r="F96" s="72">
        <v>1</v>
      </c>
      <c r="G96" s="72">
        <v>49.2</v>
      </c>
      <c r="H96" s="64"/>
      <c r="K96" s="10"/>
      <c r="L96" s="2"/>
    </row>
    <row r="97" spans="1:12" ht="12.75" customHeight="1">
      <c r="A97" s="40">
        <v>3</v>
      </c>
      <c r="B97" s="13" t="s">
        <v>140</v>
      </c>
      <c r="C97" s="7">
        <v>41362</v>
      </c>
      <c r="D97" s="41" t="s">
        <v>144</v>
      </c>
      <c r="E97" s="72">
        <v>1</v>
      </c>
      <c r="F97" s="72">
        <v>0</v>
      </c>
      <c r="G97" s="72" t="s">
        <v>153</v>
      </c>
      <c r="H97" s="64"/>
      <c r="K97" s="10"/>
      <c r="L97" s="2"/>
    </row>
    <row r="98" spans="1:12" ht="12.75" customHeight="1">
      <c r="A98" s="40">
        <v>4</v>
      </c>
      <c r="B98" s="13" t="s">
        <v>141</v>
      </c>
      <c r="C98" s="7">
        <v>42753</v>
      </c>
      <c r="D98" s="41" t="s">
        <v>145</v>
      </c>
      <c r="E98" s="72">
        <v>1</v>
      </c>
      <c r="F98" s="72">
        <v>2</v>
      </c>
      <c r="G98" s="72">
        <v>29.5</v>
      </c>
      <c r="H98" s="64"/>
      <c r="K98" s="10"/>
      <c r="L98" s="2"/>
    </row>
    <row r="99" spans="1:12" ht="12.75" customHeight="1">
      <c r="A99" s="40">
        <v>5</v>
      </c>
      <c r="B99" s="13" t="s">
        <v>142</v>
      </c>
      <c r="C99" s="7">
        <v>41759</v>
      </c>
      <c r="D99" s="41" t="s">
        <v>146</v>
      </c>
      <c r="E99" s="72">
        <v>1</v>
      </c>
      <c r="F99" s="72">
        <v>3</v>
      </c>
      <c r="G99" s="50" t="s">
        <v>154</v>
      </c>
      <c r="H99" s="64"/>
      <c r="K99" s="10"/>
      <c r="L99" s="2"/>
    </row>
    <row r="100" spans="1:12" ht="12.75" customHeight="1">
      <c r="A100" s="40">
        <v>6</v>
      </c>
      <c r="B100" s="13" t="s">
        <v>157</v>
      </c>
      <c r="C100" s="7">
        <v>41236</v>
      </c>
      <c r="D100" s="41" t="s">
        <v>158</v>
      </c>
      <c r="E100" s="72">
        <v>4</v>
      </c>
      <c r="F100" s="72">
        <v>3</v>
      </c>
      <c r="G100" s="50">
        <v>43.2</v>
      </c>
      <c r="H100" s="65"/>
      <c r="K100" s="10"/>
      <c r="L100" s="2"/>
    </row>
    <row r="101" spans="1:12" ht="12.75" customHeight="1">
      <c r="A101" s="44"/>
      <c r="B101" s="68" t="s">
        <v>7</v>
      </c>
      <c r="C101" s="72"/>
      <c r="D101" s="72"/>
      <c r="E101" s="72">
        <f>SUM(E95:E100)</f>
        <v>9</v>
      </c>
      <c r="F101" s="72">
        <f>SUM(F95:F100)</f>
        <v>11</v>
      </c>
      <c r="G101" s="54">
        <f>168.31+G100</f>
        <v>211.51</v>
      </c>
      <c r="H101" s="43">
        <f>H95</f>
        <v>11366.8</v>
      </c>
      <c r="K101" s="10"/>
      <c r="L101" s="2"/>
    </row>
    <row r="102" spans="1:12" ht="12.75" customHeight="1">
      <c r="A102" s="157" t="s">
        <v>12</v>
      </c>
      <c r="B102" s="155"/>
      <c r="C102" s="155"/>
      <c r="D102" s="155"/>
      <c r="E102" s="155"/>
      <c r="F102" s="155"/>
      <c r="G102" s="155"/>
      <c r="H102" s="156"/>
      <c r="K102" s="10"/>
      <c r="L102" s="2"/>
    </row>
    <row r="103" spans="1:12" ht="12.75" customHeight="1">
      <c r="A103" s="37">
        <v>1</v>
      </c>
      <c r="B103" s="32" t="s">
        <v>165</v>
      </c>
      <c r="C103" s="33">
        <v>41586</v>
      </c>
      <c r="D103" s="66" t="s">
        <v>89</v>
      </c>
      <c r="E103" s="66">
        <v>1</v>
      </c>
      <c r="F103" s="72">
        <v>1</v>
      </c>
      <c r="G103" s="66">
        <v>42.5</v>
      </c>
      <c r="H103" s="67">
        <v>19159.7</v>
      </c>
      <c r="K103" s="10"/>
      <c r="L103" s="2"/>
    </row>
    <row r="104" spans="1:12" ht="12.75" customHeight="1">
      <c r="A104" s="37">
        <v>2</v>
      </c>
      <c r="B104" s="32" t="s">
        <v>90</v>
      </c>
      <c r="C104" s="33">
        <v>41162</v>
      </c>
      <c r="D104" s="66" t="s">
        <v>13</v>
      </c>
      <c r="E104" s="66">
        <v>1</v>
      </c>
      <c r="F104" s="72">
        <v>1</v>
      </c>
      <c r="G104" s="66">
        <v>29.59</v>
      </c>
      <c r="H104" s="73"/>
      <c r="K104" s="10"/>
      <c r="L104" s="2"/>
    </row>
    <row r="105" spans="1:12" ht="12.75" customHeight="1">
      <c r="A105" s="37">
        <v>3</v>
      </c>
      <c r="B105" s="32" t="s">
        <v>91</v>
      </c>
      <c r="C105" s="33">
        <v>41872</v>
      </c>
      <c r="D105" s="66" t="s">
        <v>92</v>
      </c>
      <c r="E105" s="66">
        <v>1</v>
      </c>
      <c r="F105" s="72">
        <v>1</v>
      </c>
      <c r="G105" s="66">
        <v>30.1</v>
      </c>
      <c r="H105" s="73"/>
      <c r="K105" s="10"/>
      <c r="L105" s="2"/>
    </row>
    <row r="106" spans="1:12" ht="12.75" customHeight="1">
      <c r="A106" s="37">
        <v>4</v>
      </c>
      <c r="B106" s="32" t="s">
        <v>93</v>
      </c>
      <c r="C106" s="51">
        <v>40963</v>
      </c>
      <c r="D106" s="66" t="s">
        <v>94</v>
      </c>
      <c r="E106" s="66">
        <v>1</v>
      </c>
      <c r="F106" s="72">
        <v>4</v>
      </c>
      <c r="G106" s="66">
        <v>22</v>
      </c>
      <c r="H106" s="73"/>
      <c r="K106" s="10"/>
      <c r="L106" s="2"/>
    </row>
    <row r="107" spans="1:12" ht="12.75" customHeight="1">
      <c r="A107" s="37">
        <v>5</v>
      </c>
      <c r="B107" s="32" t="s">
        <v>95</v>
      </c>
      <c r="C107" s="33">
        <v>42153</v>
      </c>
      <c r="D107" s="66" t="s">
        <v>96</v>
      </c>
      <c r="E107" s="66">
        <v>1</v>
      </c>
      <c r="F107" s="72">
        <v>1</v>
      </c>
      <c r="G107" s="66">
        <v>31.3</v>
      </c>
      <c r="H107" s="73"/>
      <c r="K107" s="10"/>
      <c r="L107" s="2"/>
    </row>
    <row r="108" spans="1:12" ht="12.75" customHeight="1">
      <c r="A108" s="37">
        <v>6</v>
      </c>
      <c r="B108" s="32" t="s">
        <v>97</v>
      </c>
      <c r="C108" s="33">
        <v>41872</v>
      </c>
      <c r="D108" s="66" t="s">
        <v>98</v>
      </c>
      <c r="E108" s="66">
        <v>1</v>
      </c>
      <c r="F108" s="72">
        <v>1</v>
      </c>
      <c r="G108" s="66">
        <v>37.6</v>
      </c>
      <c r="H108" s="73"/>
      <c r="K108" s="10"/>
      <c r="L108" s="2"/>
    </row>
    <row r="109" spans="1:12" ht="12.75" customHeight="1">
      <c r="A109" s="37">
        <v>7</v>
      </c>
      <c r="B109" s="32" t="s">
        <v>99</v>
      </c>
      <c r="C109" s="33">
        <v>41418</v>
      </c>
      <c r="D109" s="66" t="s">
        <v>100</v>
      </c>
      <c r="E109" s="66">
        <v>2</v>
      </c>
      <c r="F109" s="72">
        <v>3</v>
      </c>
      <c r="G109" s="66">
        <v>43.6</v>
      </c>
      <c r="H109" s="73"/>
      <c r="K109" s="10"/>
      <c r="L109" s="2"/>
    </row>
    <row r="110" spans="1:12" ht="12.75" customHeight="1">
      <c r="A110" s="37">
        <v>8</v>
      </c>
      <c r="B110" s="32" t="s">
        <v>101</v>
      </c>
      <c r="C110" s="33">
        <v>42229</v>
      </c>
      <c r="D110" s="66" t="s">
        <v>102</v>
      </c>
      <c r="E110" s="66">
        <v>2</v>
      </c>
      <c r="F110" s="52">
        <v>2</v>
      </c>
      <c r="G110" s="66">
        <v>39.3</v>
      </c>
      <c r="H110" s="73"/>
      <c r="K110" s="10"/>
      <c r="L110" s="2"/>
    </row>
    <row r="111" spans="1:12" ht="12.75" customHeight="1">
      <c r="A111" s="37">
        <v>9</v>
      </c>
      <c r="B111" s="13" t="s">
        <v>147</v>
      </c>
      <c r="C111" s="7">
        <v>41501</v>
      </c>
      <c r="D111" s="66" t="s">
        <v>149</v>
      </c>
      <c r="E111" s="4">
        <v>1</v>
      </c>
      <c r="F111" s="4">
        <v>0</v>
      </c>
      <c r="G111" s="4" t="s">
        <v>155</v>
      </c>
      <c r="H111" s="69"/>
      <c r="K111" s="10"/>
      <c r="L111" s="2"/>
    </row>
    <row r="112" spans="1:12" ht="12.75" customHeight="1">
      <c r="A112" s="37">
        <v>10</v>
      </c>
      <c r="B112" s="14" t="s">
        <v>148</v>
      </c>
      <c r="C112" s="7">
        <v>41838</v>
      </c>
      <c r="D112" s="66" t="s">
        <v>53</v>
      </c>
      <c r="E112" s="4">
        <v>2</v>
      </c>
      <c r="F112" s="4">
        <v>3</v>
      </c>
      <c r="G112" s="72">
        <v>27.4</v>
      </c>
      <c r="H112" s="70"/>
      <c r="K112" s="10"/>
      <c r="L112" s="2"/>
    </row>
    <row r="113" spans="1:12" ht="12.75" customHeight="1">
      <c r="A113" s="37"/>
      <c r="B113" s="68" t="s">
        <v>7</v>
      </c>
      <c r="C113" s="66"/>
      <c r="D113" s="66"/>
      <c r="E113" s="66">
        <f>SUM(E103:E112)</f>
        <v>13</v>
      </c>
      <c r="F113" s="66">
        <f>SUM(F103:F112)</f>
        <v>17</v>
      </c>
      <c r="G113" s="66">
        <v>335.29</v>
      </c>
      <c r="H113" s="34">
        <f>SUM(H103:H110)</f>
        <v>19159.7</v>
      </c>
      <c r="K113" s="10"/>
      <c r="L113" s="2"/>
    </row>
    <row r="114" spans="1:12" ht="12.75" customHeight="1">
      <c r="A114" s="37"/>
      <c r="B114" s="44" t="s">
        <v>39</v>
      </c>
      <c r="C114" s="66"/>
      <c r="D114" s="66"/>
      <c r="E114" s="44">
        <f>E67+E93+E101+E113</f>
        <v>69</v>
      </c>
      <c r="F114" s="44">
        <f>F67+F93+F101+F113</f>
        <v>88</v>
      </c>
      <c r="G114" s="44">
        <f>G67+G93+G101+G113</f>
        <v>1668.7799999999997</v>
      </c>
      <c r="H114" s="45">
        <f>H67+H93+H101+H113</f>
        <v>85844.2</v>
      </c>
      <c r="K114" s="10"/>
      <c r="L114" s="2"/>
    </row>
    <row r="115" spans="1:11" s="2" customFormat="1" ht="49.5" customHeight="1">
      <c r="A115" s="163" t="s">
        <v>209</v>
      </c>
      <c r="B115" s="164"/>
      <c r="C115" s="164"/>
      <c r="D115" s="164"/>
      <c r="E115" s="164"/>
      <c r="F115" s="164"/>
      <c r="G115" s="164"/>
      <c r="H115" s="164"/>
      <c r="K115" s="106"/>
    </row>
    <row r="116" spans="1:11" s="2" customFormat="1" ht="12.75">
      <c r="A116" s="79">
        <v>1</v>
      </c>
      <c r="B116" s="74" t="s">
        <v>166</v>
      </c>
      <c r="C116" s="85">
        <v>40963</v>
      </c>
      <c r="D116" s="80" t="s">
        <v>94</v>
      </c>
      <c r="E116" s="94">
        <v>2</v>
      </c>
      <c r="F116" s="79">
        <v>1</v>
      </c>
      <c r="G116" s="79">
        <v>31.1</v>
      </c>
      <c r="H116" s="160" t="s">
        <v>207</v>
      </c>
      <c r="K116" s="107"/>
    </row>
    <row r="117" spans="1:8" s="2" customFormat="1" ht="12.75">
      <c r="A117" s="79">
        <v>2</v>
      </c>
      <c r="B117" s="74" t="s">
        <v>167</v>
      </c>
      <c r="C117" s="85">
        <v>40963</v>
      </c>
      <c r="D117" s="80" t="s">
        <v>94</v>
      </c>
      <c r="E117" s="93">
        <v>2</v>
      </c>
      <c r="F117" s="75">
        <v>0</v>
      </c>
      <c r="G117" s="76">
        <v>30.4</v>
      </c>
      <c r="H117" s="161"/>
    </row>
    <row r="118" spans="1:8" s="2" customFormat="1" ht="12.75">
      <c r="A118" s="79">
        <v>3</v>
      </c>
      <c r="B118" s="74" t="s">
        <v>201</v>
      </c>
      <c r="C118" s="85">
        <v>40963</v>
      </c>
      <c r="D118" s="80" t="s">
        <v>94</v>
      </c>
      <c r="E118" s="75">
        <v>1</v>
      </c>
      <c r="F118" s="75">
        <v>0</v>
      </c>
      <c r="G118" s="76">
        <v>22</v>
      </c>
      <c r="H118" s="161"/>
    </row>
    <row r="119" spans="1:8" s="2" customFormat="1" ht="12.75">
      <c r="A119" s="79">
        <v>4</v>
      </c>
      <c r="B119" s="74" t="s">
        <v>168</v>
      </c>
      <c r="C119" s="85">
        <v>40963</v>
      </c>
      <c r="D119" s="80" t="s">
        <v>94</v>
      </c>
      <c r="E119" s="75">
        <v>2</v>
      </c>
      <c r="F119" s="75">
        <v>4</v>
      </c>
      <c r="G119" s="76">
        <v>30.4</v>
      </c>
      <c r="H119" s="161"/>
    </row>
    <row r="120" spans="1:8" s="2" customFormat="1" ht="12.75">
      <c r="A120" s="79">
        <v>5</v>
      </c>
      <c r="B120" s="74" t="s">
        <v>169</v>
      </c>
      <c r="C120" s="85">
        <v>40963</v>
      </c>
      <c r="D120" s="80" t="s">
        <v>94</v>
      </c>
      <c r="E120" s="75">
        <v>2</v>
      </c>
      <c r="F120" s="75">
        <v>1</v>
      </c>
      <c r="G120" s="76">
        <v>37</v>
      </c>
      <c r="H120" s="161"/>
    </row>
    <row r="121" spans="1:8" s="2" customFormat="1" ht="12.75">
      <c r="A121" s="79">
        <v>6</v>
      </c>
      <c r="B121" s="74" t="s">
        <v>170</v>
      </c>
      <c r="C121" s="86">
        <v>41544</v>
      </c>
      <c r="D121" s="81" t="s">
        <v>186</v>
      </c>
      <c r="E121" s="79">
        <v>1</v>
      </c>
      <c r="F121" s="79">
        <v>3</v>
      </c>
      <c r="G121" s="77">
        <v>63.1</v>
      </c>
      <c r="H121" s="161"/>
    </row>
    <row r="122" spans="1:8" s="2" customFormat="1" ht="12.75">
      <c r="A122" s="79">
        <v>7</v>
      </c>
      <c r="B122" s="74" t="s">
        <v>171</v>
      </c>
      <c r="C122" s="86">
        <v>41544</v>
      </c>
      <c r="D122" s="81" t="s">
        <v>186</v>
      </c>
      <c r="E122" s="79">
        <v>1</v>
      </c>
      <c r="F122" s="79">
        <v>1</v>
      </c>
      <c r="G122" s="95">
        <v>52.4</v>
      </c>
      <c r="H122" s="161"/>
    </row>
    <row r="123" spans="1:8" s="2" customFormat="1" ht="12.75">
      <c r="A123" s="79">
        <v>8</v>
      </c>
      <c r="B123" s="74" t="s">
        <v>172</v>
      </c>
      <c r="C123" s="86">
        <v>41586</v>
      </c>
      <c r="D123" s="81" t="s">
        <v>187</v>
      </c>
      <c r="E123" s="79">
        <v>1</v>
      </c>
      <c r="F123" s="79">
        <v>1</v>
      </c>
      <c r="G123" s="79">
        <v>43.8</v>
      </c>
      <c r="H123" s="161"/>
    </row>
    <row r="124" spans="1:8" s="2" customFormat="1" ht="12.75">
      <c r="A124" s="79">
        <v>9</v>
      </c>
      <c r="B124" s="74" t="s">
        <v>173</v>
      </c>
      <c r="C124" s="85">
        <v>42229</v>
      </c>
      <c r="D124" s="80" t="s">
        <v>188</v>
      </c>
      <c r="E124" s="79">
        <v>1</v>
      </c>
      <c r="F124" s="79">
        <v>1</v>
      </c>
      <c r="G124" s="79">
        <v>36.2</v>
      </c>
      <c r="H124" s="161"/>
    </row>
    <row r="125" spans="1:8" s="2" customFormat="1" ht="12.75">
      <c r="A125" s="79">
        <v>10</v>
      </c>
      <c r="B125" s="74" t="s">
        <v>174</v>
      </c>
      <c r="C125" s="85">
        <v>40963</v>
      </c>
      <c r="D125" s="80" t="s">
        <v>189</v>
      </c>
      <c r="E125" s="79">
        <v>1</v>
      </c>
      <c r="F125" s="79">
        <v>1</v>
      </c>
      <c r="G125" s="79">
        <v>18.7</v>
      </c>
      <c r="H125" s="161"/>
    </row>
    <row r="126" spans="1:8" s="2" customFormat="1" ht="12.75">
      <c r="A126" s="79">
        <v>11</v>
      </c>
      <c r="B126" s="74" t="s">
        <v>175</v>
      </c>
      <c r="C126" s="85">
        <v>40963</v>
      </c>
      <c r="D126" s="80" t="s">
        <v>189</v>
      </c>
      <c r="E126" s="79">
        <v>2</v>
      </c>
      <c r="F126" s="79">
        <v>0</v>
      </c>
      <c r="G126" s="79">
        <v>51.2</v>
      </c>
      <c r="H126" s="161"/>
    </row>
    <row r="127" spans="1:8" s="2" customFormat="1" ht="12.75">
      <c r="A127" s="79">
        <v>12</v>
      </c>
      <c r="B127" s="74" t="s">
        <v>176</v>
      </c>
      <c r="C127" s="85">
        <v>41005</v>
      </c>
      <c r="D127" s="80" t="s">
        <v>190</v>
      </c>
      <c r="E127" s="79">
        <v>2</v>
      </c>
      <c r="F127" s="79">
        <v>2</v>
      </c>
      <c r="G127" s="79">
        <v>35.4</v>
      </c>
      <c r="H127" s="161"/>
    </row>
    <row r="128" spans="1:8" s="2" customFormat="1" ht="12.75">
      <c r="A128" s="79">
        <v>13</v>
      </c>
      <c r="B128" s="74" t="s">
        <v>177</v>
      </c>
      <c r="C128" s="86">
        <v>42901</v>
      </c>
      <c r="D128" s="82" t="s">
        <v>191</v>
      </c>
      <c r="E128" s="79">
        <v>2</v>
      </c>
      <c r="F128" s="79">
        <v>4</v>
      </c>
      <c r="G128" s="79">
        <v>41.4</v>
      </c>
      <c r="H128" s="161"/>
    </row>
    <row r="129" spans="1:8" s="2" customFormat="1" ht="12.75">
      <c r="A129" s="79">
        <v>14</v>
      </c>
      <c r="B129" s="74" t="s">
        <v>178</v>
      </c>
      <c r="C129" s="85">
        <v>41383</v>
      </c>
      <c r="D129" s="80" t="s">
        <v>192</v>
      </c>
      <c r="E129" s="79">
        <v>3</v>
      </c>
      <c r="F129" s="79">
        <v>3</v>
      </c>
      <c r="G129" s="79">
        <v>32.3</v>
      </c>
      <c r="H129" s="161"/>
    </row>
    <row r="130" spans="1:8" s="2" customFormat="1" ht="12.75">
      <c r="A130" s="79">
        <v>15</v>
      </c>
      <c r="B130" s="78" t="s">
        <v>204</v>
      </c>
      <c r="C130" s="85">
        <v>41041</v>
      </c>
      <c r="D130" s="80" t="s">
        <v>193</v>
      </c>
      <c r="E130" s="79">
        <v>1</v>
      </c>
      <c r="F130" s="79">
        <v>3</v>
      </c>
      <c r="G130" s="79">
        <v>51</v>
      </c>
      <c r="H130" s="161"/>
    </row>
    <row r="131" spans="1:8" s="2" customFormat="1" ht="12.75">
      <c r="A131" s="79">
        <v>16</v>
      </c>
      <c r="B131" s="78" t="s">
        <v>179</v>
      </c>
      <c r="C131" s="85">
        <v>41445</v>
      </c>
      <c r="D131" s="79" t="s">
        <v>194</v>
      </c>
      <c r="E131" s="79">
        <v>1</v>
      </c>
      <c r="F131" s="79">
        <v>4</v>
      </c>
      <c r="G131" s="79">
        <v>37.3</v>
      </c>
      <c r="H131" s="161"/>
    </row>
    <row r="132" spans="1:8" s="2" customFormat="1" ht="12.75">
      <c r="A132" s="79">
        <v>17</v>
      </c>
      <c r="B132" s="74" t="s">
        <v>180</v>
      </c>
      <c r="C132" s="85">
        <v>42689</v>
      </c>
      <c r="D132" s="80" t="s">
        <v>185</v>
      </c>
      <c r="E132" s="79">
        <v>2</v>
      </c>
      <c r="F132" s="79">
        <v>4</v>
      </c>
      <c r="G132" s="79">
        <v>37.7</v>
      </c>
      <c r="H132" s="161"/>
    </row>
    <row r="133" spans="1:8" s="2" customFormat="1" ht="12.75">
      <c r="A133" s="79">
        <v>18</v>
      </c>
      <c r="B133" s="74" t="s">
        <v>181</v>
      </c>
      <c r="C133" s="85">
        <v>41041</v>
      </c>
      <c r="D133" s="80" t="s">
        <v>184</v>
      </c>
      <c r="E133" s="79">
        <v>1</v>
      </c>
      <c r="F133" s="79">
        <v>1</v>
      </c>
      <c r="G133" s="79">
        <v>15.9</v>
      </c>
      <c r="H133" s="161"/>
    </row>
    <row r="134" spans="1:8" s="2" customFormat="1" ht="12.75">
      <c r="A134" s="79">
        <v>19</v>
      </c>
      <c r="B134" s="74" t="s">
        <v>182</v>
      </c>
      <c r="C134" s="87">
        <v>41041</v>
      </c>
      <c r="D134" s="83" t="s">
        <v>195</v>
      </c>
      <c r="E134" s="79">
        <v>1</v>
      </c>
      <c r="F134" s="79">
        <v>4</v>
      </c>
      <c r="G134" s="79">
        <v>28.2</v>
      </c>
      <c r="H134" s="161"/>
    </row>
    <row r="135" spans="1:8" s="2" customFormat="1" ht="12.75">
      <c r="A135" s="79">
        <v>20</v>
      </c>
      <c r="B135" s="74" t="s">
        <v>183</v>
      </c>
      <c r="C135" s="85">
        <v>41096</v>
      </c>
      <c r="D135" s="84" t="s">
        <v>196</v>
      </c>
      <c r="E135" s="79">
        <v>2</v>
      </c>
      <c r="F135" s="79">
        <v>2</v>
      </c>
      <c r="G135" s="79">
        <v>22.3</v>
      </c>
      <c r="H135" s="161"/>
    </row>
    <row r="136" spans="1:8" s="2" customFormat="1" ht="12.75">
      <c r="A136" s="79">
        <v>21</v>
      </c>
      <c r="B136" s="91" t="s">
        <v>203</v>
      </c>
      <c r="C136" s="85">
        <v>42026</v>
      </c>
      <c r="D136" s="80" t="s">
        <v>11</v>
      </c>
      <c r="E136" s="79">
        <v>1</v>
      </c>
      <c r="F136" s="79">
        <v>1</v>
      </c>
      <c r="G136" s="79">
        <v>40.1</v>
      </c>
      <c r="H136" s="161"/>
    </row>
    <row r="137" spans="1:8" s="2" customFormat="1" ht="12.75">
      <c r="A137" s="79">
        <v>22</v>
      </c>
      <c r="B137" s="92" t="s">
        <v>200</v>
      </c>
      <c r="C137" s="85">
        <v>41005</v>
      </c>
      <c r="D137" s="80" t="s">
        <v>190</v>
      </c>
      <c r="E137" s="79">
        <v>3</v>
      </c>
      <c r="F137" s="97">
        <v>3</v>
      </c>
      <c r="G137" s="89">
        <v>20.7</v>
      </c>
      <c r="H137" s="161"/>
    </row>
    <row r="138" spans="1:8" s="2" customFormat="1" ht="12.75">
      <c r="A138" s="79">
        <v>23</v>
      </c>
      <c r="B138" s="92" t="s">
        <v>197</v>
      </c>
      <c r="C138" s="85">
        <v>41005</v>
      </c>
      <c r="D138" s="80" t="s">
        <v>190</v>
      </c>
      <c r="E138" s="79">
        <v>1</v>
      </c>
      <c r="F138" s="79">
        <v>1</v>
      </c>
      <c r="G138" s="89">
        <v>16</v>
      </c>
      <c r="H138" s="161"/>
    </row>
    <row r="139" spans="1:8" s="2" customFormat="1" ht="12.75">
      <c r="A139" s="79">
        <v>24</v>
      </c>
      <c r="B139" s="92" t="s">
        <v>198</v>
      </c>
      <c r="C139" s="85">
        <v>41005</v>
      </c>
      <c r="D139" s="80" t="s">
        <v>190</v>
      </c>
      <c r="E139" s="79">
        <v>1</v>
      </c>
      <c r="F139" s="79">
        <v>1</v>
      </c>
      <c r="G139" s="89">
        <v>25.1</v>
      </c>
      <c r="H139" s="161"/>
    </row>
    <row r="140" spans="1:8" s="2" customFormat="1" ht="12.75">
      <c r="A140" s="79">
        <v>25</v>
      </c>
      <c r="B140" s="92" t="s">
        <v>199</v>
      </c>
      <c r="C140" s="85">
        <v>41005</v>
      </c>
      <c r="D140" s="80" t="s">
        <v>190</v>
      </c>
      <c r="E140" s="79">
        <v>2</v>
      </c>
      <c r="F140" s="79">
        <v>2</v>
      </c>
      <c r="G140" s="89">
        <v>27</v>
      </c>
      <c r="H140" s="161"/>
    </row>
    <row r="141" spans="1:8" s="2" customFormat="1" ht="12.75">
      <c r="A141" s="79">
        <v>26</v>
      </c>
      <c r="B141" s="88" t="s">
        <v>202</v>
      </c>
      <c r="C141" s="79"/>
      <c r="D141" s="79"/>
      <c r="E141" s="79">
        <v>1</v>
      </c>
      <c r="F141" s="79">
        <v>1</v>
      </c>
      <c r="G141" s="90">
        <v>15.6</v>
      </c>
      <c r="H141" s="162"/>
    </row>
    <row r="142" spans="1:8" s="2" customFormat="1" ht="12.75">
      <c r="A142" s="79"/>
      <c r="B142" s="79"/>
      <c r="C142" s="79"/>
      <c r="D142" s="79"/>
      <c r="E142" s="79">
        <f>SUM(E116:E141)</f>
        <v>40</v>
      </c>
      <c r="F142" s="79">
        <f>SUM(F116:F141)</f>
        <v>49</v>
      </c>
      <c r="G142" s="79">
        <f>SUM(G116:G141)</f>
        <v>862.3</v>
      </c>
      <c r="H142" s="79">
        <v>12928.8</v>
      </c>
    </row>
    <row r="143" spans="1:12" ht="24" customHeight="1">
      <c r="A143" s="165" t="s">
        <v>48</v>
      </c>
      <c r="B143" s="166"/>
      <c r="C143" s="166"/>
      <c r="D143" s="166"/>
      <c r="E143" s="166"/>
      <c r="F143" s="166"/>
      <c r="G143" s="166"/>
      <c r="H143" s="166"/>
      <c r="K143" s="62"/>
      <c r="L143" s="2"/>
    </row>
    <row r="144" spans="1:12" ht="14.25" customHeight="1">
      <c r="A144" s="167" t="s">
        <v>156</v>
      </c>
      <c r="B144" s="168"/>
      <c r="C144" s="168"/>
      <c r="D144" s="168"/>
      <c r="E144" s="168"/>
      <c r="F144" s="168"/>
      <c r="G144" s="168"/>
      <c r="H144" s="168"/>
      <c r="I144" s="98">
        <f>H114+H142</f>
        <v>98773</v>
      </c>
      <c r="K144" s="61"/>
      <c r="L144" s="2"/>
    </row>
    <row r="145" spans="1:8" s="2" customFormat="1" ht="14.25" customHeight="1">
      <c r="A145" s="158" t="s">
        <v>205</v>
      </c>
      <c r="B145" s="159"/>
      <c r="C145" s="159"/>
      <c r="D145" s="159"/>
      <c r="E145" s="159"/>
      <c r="F145" s="159"/>
      <c r="G145" s="159"/>
      <c r="H145" s="159"/>
    </row>
    <row r="146" spans="1:8" s="2" customFormat="1" ht="17.25" customHeight="1">
      <c r="A146" s="96" t="s">
        <v>206</v>
      </c>
      <c r="B146" s="96"/>
      <c r="C146" s="96"/>
      <c r="D146" s="96"/>
      <c r="E146" s="96"/>
      <c r="F146" s="96"/>
      <c r="G146" s="96"/>
      <c r="H146" s="96"/>
    </row>
    <row r="147" spans="1:8" ht="36.75" customHeight="1">
      <c r="A147" s="142" t="s">
        <v>208</v>
      </c>
      <c r="B147" s="143"/>
      <c r="C147" s="143"/>
      <c r="D147" s="143"/>
      <c r="E147" s="143"/>
      <c r="F147" s="143"/>
      <c r="G147" s="143"/>
      <c r="H147" s="143"/>
    </row>
  </sheetData>
  <sheetProtection/>
  <mergeCells count="68">
    <mergeCell ref="A68:H68"/>
    <mergeCell ref="A94:H94"/>
    <mergeCell ref="A102:H102"/>
    <mergeCell ref="A145:H145"/>
    <mergeCell ref="H116:H141"/>
    <mergeCell ref="A115:H115"/>
    <mergeCell ref="A143:H143"/>
    <mergeCell ref="A144:H144"/>
    <mergeCell ref="A147:H147"/>
    <mergeCell ref="H43:H48"/>
    <mergeCell ref="K27:K30"/>
    <mergeCell ref="B1:H1"/>
    <mergeCell ref="A3:H3"/>
    <mergeCell ref="A4:H4"/>
    <mergeCell ref="A5:H5"/>
    <mergeCell ref="G6:G9"/>
    <mergeCell ref="H6:H9"/>
    <mergeCell ref="A12:H12"/>
    <mergeCell ref="C6:D9"/>
    <mergeCell ref="B2:H2"/>
    <mergeCell ref="K53:K54"/>
    <mergeCell ref="C41:D41"/>
    <mergeCell ref="K17:K18"/>
    <mergeCell ref="M36:M37"/>
    <mergeCell ref="H51:H60"/>
    <mergeCell ref="A25:H25"/>
    <mergeCell ref="A42:H42"/>
    <mergeCell ref="K25:K26"/>
    <mergeCell ref="N22:N23"/>
    <mergeCell ref="L29:L30"/>
    <mergeCell ref="M17:M18"/>
    <mergeCell ref="K22:K23"/>
    <mergeCell ref="H13:H23"/>
    <mergeCell ref="A6:A9"/>
    <mergeCell ref="B6:B9"/>
    <mergeCell ref="A11:H11"/>
    <mergeCell ref="K20:K21"/>
    <mergeCell ref="E6:E9"/>
    <mergeCell ref="M20:M21"/>
    <mergeCell ref="N27:N30"/>
    <mergeCell ref="O27:O30"/>
    <mergeCell ref="O22:O23"/>
    <mergeCell ref="R33:R34"/>
    <mergeCell ref="F6:F9"/>
    <mergeCell ref="N17:N18"/>
    <mergeCell ref="O17:O18"/>
    <mergeCell ref="N20:N21"/>
    <mergeCell ref="O20:O21"/>
    <mergeCell ref="Q36:Q37"/>
    <mergeCell ref="R36:R37"/>
    <mergeCell ref="M22:M23"/>
    <mergeCell ref="M25:M26"/>
    <mergeCell ref="N31:N32"/>
    <mergeCell ref="O31:O32"/>
    <mergeCell ref="M31:M32"/>
    <mergeCell ref="N25:N26"/>
    <mergeCell ref="O25:O26"/>
    <mergeCell ref="P33:P34"/>
    <mergeCell ref="P36:P37"/>
    <mergeCell ref="K31:K32"/>
    <mergeCell ref="H26:H40"/>
    <mergeCell ref="K115:K116"/>
    <mergeCell ref="A50:H50"/>
    <mergeCell ref="K51:K52"/>
    <mergeCell ref="M33:M34"/>
    <mergeCell ref="L27:L28"/>
    <mergeCell ref="A63:H63"/>
    <mergeCell ref="A64:H64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6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2019-09-11T10:16:47Z</cp:lastPrinted>
  <dcterms:created xsi:type="dcterms:W3CDTF">1996-10-08T23:32:33Z</dcterms:created>
  <dcterms:modified xsi:type="dcterms:W3CDTF">2019-10-22T07:19:29Z</dcterms:modified>
  <cp:category/>
  <cp:version/>
  <cp:contentType/>
  <cp:contentStatus/>
</cp:coreProperties>
</file>