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Лист1!$A$1:$O$46</definedName>
  </definedNames>
  <calcPr calcId="145621"/>
</workbook>
</file>

<file path=xl/calcChain.xml><?xml version="1.0" encoding="utf-8"?>
<calcChain xmlns="http://schemas.openxmlformats.org/spreadsheetml/2006/main">
  <c r="E20" i="1" l="1"/>
  <c r="E19" i="1"/>
  <c r="E18" i="1"/>
  <c r="E42" i="1"/>
  <c r="G42" i="1"/>
  <c r="G41" i="1"/>
  <c r="E41" i="1" s="1"/>
  <c r="G40" i="1"/>
  <c r="E40" i="1" s="1"/>
  <c r="G36" i="1" l="1"/>
  <c r="E39" i="1"/>
  <c r="F39" i="1"/>
  <c r="H38" i="1"/>
  <c r="G14" i="1"/>
  <c r="G39" i="1"/>
  <c r="G38" i="1"/>
  <c r="G37" i="1"/>
  <c r="G26" i="1"/>
  <c r="E32" i="1"/>
  <c r="E31" i="1"/>
  <c r="E30" i="1"/>
  <c r="E26" i="1" s="1"/>
  <c r="F32" i="1"/>
  <c r="F26" i="1" s="1"/>
  <c r="F31" i="1"/>
  <c r="F30" i="1"/>
  <c r="E23" i="1"/>
  <c r="E22" i="1"/>
  <c r="E21" i="1"/>
  <c r="H14" i="1"/>
  <c r="F20" i="1"/>
  <c r="F19" i="1"/>
  <c r="F18" i="1"/>
  <c r="F17" i="1"/>
  <c r="F14" i="1" s="1"/>
  <c r="H39" i="1"/>
  <c r="N14" i="1"/>
  <c r="M14" i="1"/>
  <c r="E14" i="1" l="1"/>
  <c r="E17" i="1"/>
  <c r="F38" i="1" l="1"/>
  <c r="I38" i="1"/>
  <c r="J38" i="1"/>
  <c r="K38" i="1"/>
  <c r="L38" i="1"/>
  <c r="M38" i="1"/>
  <c r="N38" i="1"/>
  <c r="I39" i="1"/>
  <c r="J39" i="1"/>
  <c r="K39" i="1"/>
  <c r="L39" i="1"/>
  <c r="M39" i="1"/>
  <c r="N39" i="1"/>
  <c r="H40" i="1"/>
  <c r="I40" i="1"/>
  <c r="J40" i="1"/>
  <c r="K40" i="1"/>
  <c r="L40" i="1"/>
  <c r="M40" i="1"/>
  <c r="N40" i="1"/>
  <c r="H41" i="1"/>
  <c r="I41" i="1"/>
  <c r="J41" i="1"/>
  <c r="K41" i="1"/>
  <c r="L41" i="1"/>
  <c r="M41" i="1"/>
  <c r="N41" i="1"/>
  <c r="H42" i="1"/>
  <c r="I42" i="1"/>
  <c r="J42" i="1"/>
  <c r="K42" i="1"/>
  <c r="L42" i="1"/>
  <c r="M42" i="1"/>
  <c r="N42" i="1"/>
  <c r="H43" i="1"/>
  <c r="I43" i="1"/>
  <c r="J43" i="1"/>
  <c r="K43" i="1"/>
  <c r="L43" i="1"/>
  <c r="M43" i="1"/>
  <c r="N43" i="1"/>
  <c r="H44" i="1"/>
  <c r="F44" i="1" s="1"/>
  <c r="I44" i="1"/>
  <c r="J44" i="1"/>
  <c r="K44" i="1"/>
  <c r="L44" i="1"/>
  <c r="M44" i="1"/>
  <c r="N44" i="1"/>
  <c r="H45" i="1"/>
  <c r="I45" i="1"/>
  <c r="J45" i="1"/>
  <c r="K45" i="1"/>
  <c r="L45" i="1"/>
  <c r="M45" i="1"/>
  <c r="N45" i="1"/>
  <c r="H37" i="1"/>
  <c r="I37" i="1"/>
  <c r="J37" i="1"/>
  <c r="K37" i="1"/>
  <c r="L37" i="1"/>
  <c r="L36" i="1" s="1"/>
  <c r="M37" i="1"/>
  <c r="N37" i="1"/>
  <c r="N36" i="1" s="1"/>
  <c r="G45" i="1"/>
  <c r="G43" i="1"/>
  <c r="G44" i="1"/>
  <c r="E37" i="1"/>
  <c r="I14" i="1"/>
  <c r="J14" i="1"/>
  <c r="K14" i="1"/>
  <c r="L14" i="1"/>
  <c r="E16" i="1"/>
  <c r="E15" i="1"/>
  <c r="F16" i="1"/>
  <c r="F21" i="1"/>
  <c r="F22" i="1"/>
  <c r="F23" i="1"/>
  <c r="F15" i="1"/>
  <c r="H26" i="1"/>
  <c r="I26" i="1"/>
  <c r="J26" i="1"/>
  <c r="K26" i="1"/>
  <c r="L26" i="1"/>
  <c r="M26" i="1"/>
  <c r="N26" i="1"/>
  <c r="E28" i="1"/>
  <c r="E29" i="1"/>
  <c r="E33" i="1"/>
  <c r="E34" i="1"/>
  <c r="E35" i="1"/>
  <c r="F28" i="1"/>
  <c r="F29" i="1"/>
  <c r="F33" i="1"/>
  <c r="F34" i="1"/>
  <c r="F35" i="1"/>
  <c r="E27" i="1"/>
  <c r="F27" i="1"/>
  <c r="J36" i="1" l="1"/>
  <c r="E44" i="1"/>
  <c r="H36" i="1"/>
  <c r="F40" i="1"/>
  <c r="E43" i="1"/>
  <c r="M36" i="1"/>
  <c r="I36" i="1"/>
  <c r="F45" i="1"/>
  <c r="F41" i="1"/>
  <c r="K36" i="1"/>
  <c r="E38" i="1"/>
  <c r="E36" i="1"/>
  <c r="E45" i="1"/>
  <c r="F43" i="1"/>
  <c r="F42" i="1"/>
  <c r="F37" i="1"/>
  <c r="F36" i="1" l="1"/>
</calcChain>
</file>

<file path=xl/sharedStrings.xml><?xml version="1.0" encoding="utf-8"?>
<sst xmlns="http://schemas.openxmlformats.org/spreadsheetml/2006/main" count="44" uniqueCount="35">
  <si>
    <t>N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</si>
  <si>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</si>
  <si>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</si>
  <si>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</si>
  <si>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</si>
  <si>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</si>
  <si>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</si>
  <si>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</si>
  <si>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</si>
  <si>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</si>
  <si>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</si>
  <si>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</si>
  <si>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</si>
  <si>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муниципальной программы:</t>
  </si>
  <si>
    <t>повышение доступности жилья и качества жилищного обеспечения населения</t>
  </si>
  <si>
    <t>Комитет жилищной политики</t>
  </si>
  <si>
    <t>Задача 1. Расселение аварийного жилищного фонда</t>
  </si>
  <si>
    <t>Подпрограмма "Расселение аварийного жилья" на 2017 - 2025 годы</t>
  </si>
  <si>
    <t>Всего по задаче 1</t>
  </si>
  <si>
    <t>всего</t>
  </si>
  <si>
    <t>Администрация Города Томска (комитет жилищной политики)</t>
  </si>
  <si>
    <t>Задача 2. Решение проблемы дефицита маневренного жилищного фонда муниципального образования "Город Томск"</t>
  </si>
  <si>
    <t>Подпрограмма "Создание маневренного жилищного фонда" на 2017 - 2025 годы</t>
  </si>
  <si>
    <t>Всего по задаче 2</t>
  </si>
  <si>
    <t>Администрация Города Томска (комитет жилищной политики), администрации районов Города Томска</t>
  </si>
  <si>
    <t>ИТОГО ПО МУНИЦИПАЛЬНОЙ ПРОГРАММЕ</t>
  </si>
  <si>
    <t>РЕСУРСНОЕ ОБЕСПЕЧЕНИЕ МУНИЦИПАЛЬНОЙ ПРОГРАММЫ "РАССЕЛЕНИЕ АВАРИЙНОГО ЖИЛЬЯ И СОЗДАНИЕ МАНЕВРЕННОГО ЖИЛИЩНОГО ФОНДА" НА 2017 - 2025 ГОДЫ</t>
  </si>
  <si>
    <t>1.1.</t>
  </si>
  <si>
    <t>1.2.</t>
  </si>
  <si>
    <t>05 01 21 1 01 40010 414, 05 01 21 1 01 20320 243, 05 01 21 1 01 20320 244</t>
  </si>
  <si>
    <t>Приложение 2 к муниципальной программе "Расселение аварийного жилья и 
создание маневренного жилищного фонда" на 2017 - 2025 годы</t>
  </si>
  <si>
    <t>05 01 21 2 01 40010 414, 05 01 21 2 01 20540, 40010412, 21 2 01 99990, 
05 01 F3 19502 412, 05 01 21 2 F3 19602 412, 05 04 21 2 F3 29502 853, 05 01 21 2  F3  29602 853</t>
  </si>
  <si>
    <t>Средства государственной корпорации &lt;*****&gt;</t>
  </si>
  <si>
    <t>&lt;*&gt; 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</si>
  <si>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Приложение 3 к постановлению администрации Города Томска от 21.10.2019 № 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</si>
</sst>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/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view="pageBreakPreview" zoomScaleNormal="100" zoomScaleSheetLayoutView="100" workbookViewId="0">
      <selection activeCell="C1" sqref="C1:O1"/>
    </sheetView>
  </sheetViews>
  <sheetFormatPr defaultColWidth="9.109375" defaultRowHeight="13.8" x14ac:dyDescent="0.25"/>
  <cols>
    <col min="1" max="1" width="5.5546875" style="1" customWidth="1"/>
    <col min="2" max="2" width="16" style="1" customWidth="1"/>
    <col min="3" max="3" width="12" style="1" customWidth="1"/>
    <col min="4" max="4" width="7.109375" style="1" customWidth="1"/>
    <col min="5" max="5" width="11.33203125" style="1" customWidth="1"/>
    <col min="6" max="6" width="10.33203125" style="1" bestFit="1" customWidth="1"/>
    <col min="7" max="7" width="10.109375" style="1" bestFit="1" customWidth="1"/>
    <col min="8" max="8" width="9.5546875" style="1" bestFit="1" customWidth="1"/>
    <col min="9" max="9" width="8.6640625" style="1" customWidth="1"/>
    <col min="10" max="10" width="8.5546875" style="1" customWidth="1"/>
    <col min="11" max="11" width="7.5546875" style="1" customWidth="1"/>
    <col min="12" max="12" width="8.109375" style="1" customWidth="1"/>
    <col min="13" max="13" width="10.88671875" style="1" bestFit="1" customWidth="1"/>
    <col min="14" max="14" width="12.109375" style="1" customWidth="1"/>
    <col min="15" max="15" width="13" style="1" customWidth="1"/>
    <col min="16" max="16" width="11.5546875" style="1" bestFit="1" customWidth="1"/>
    <col min="17" max="18" width="9.109375" style="1"/>
    <col min="19" max="19" width="10.5546875" style="1" bestFit="1" customWidth="1"/>
    <col min="20" max="20" width="11.5546875" style="1" bestFit="1" customWidth="1"/>
    <col min="21" max="21" width="10.5546875" style="1" bestFit="1" customWidth="1"/>
    <col min="22" max="22" width="11.5546875" style="1" bestFit="1" customWidth="1"/>
    <col min="23" max="16384" width="9.109375" style="1"/>
  </cols>
  <sheetData>
    <row r="1" spans="1:22" ht="15.75" customHeight="1" x14ac:dyDescent="0.3">
      <c r="C1" s="14" t="s">
        <v>34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2" ht="29.25" customHeight="1" x14ac:dyDescent="0.3">
      <c r="C2" s="14" t="s">
        <v>30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2" ht="9" customHeight="1" x14ac:dyDescent="0.25">
      <c r="A3" s="2"/>
    </row>
    <row r="4" spans="1:22" ht="31.5" customHeight="1" x14ac:dyDescent="0.3">
      <c r="B4" s="24" t="s">
        <v>26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22" ht="9" customHeight="1" x14ac:dyDescent="0.25">
      <c r="A5" s="3"/>
    </row>
    <row r="6" spans="1:22" ht="15" customHeight="1" x14ac:dyDescent="0.25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/>
      <c r="G6" s="23" t="s">
        <v>5</v>
      </c>
      <c r="H6" s="23"/>
      <c r="I6" s="23"/>
      <c r="J6" s="23"/>
      <c r="K6" s="23"/>
      <c r="L6" s="23"/>
      <c r="M6" s="23"/>
      <c r="N6" s="23"/>
      <c r="O6" s="23" t="s">
        <v>6</v>
      </c>
    </row>
    <row r="7" spans="1:22" ht="35.25" customHeight="1" x14ac:dyDescent="0.25">
      <c r="A7" s="23"/>
      <c r="B7" s="23"/>
      <c r="C7" s="23"/>
      <c r="D7" s="23"/>
      <c r="E7" s="23"/>
      <c r="F7" s="23"/>
      <c r="G7" s="23" t="s">
        <v>7</v>
      </c>
      <c r="H7" s="23"/>
      <c r="I7" s="26" t="s">
        <v>32</v>
      </c>
      <c r="J7" s="26"/>
      <c r="K7" s="23" t="s">
        <v>8</v>
      </c>
      <c r="L7" s="23"/>
      <c r="M7" s="23" t="s">
        <v>9</v>
      </c>
      <c r="N7" s="23"/>
      <c r="O7" s="23"/>
    </row>
    <row r="8" spans="1:22" ht="24.75" customHeight="1" x14ac:dyDescent="0.25">
      <c r="A8" s="23"/>
      <c r="B8" s="23"/>
      <c r="C8" s="23"/>
      <c r="D8" s="23"/>
      <c r="E8" s="4" t="s">
        <v>10</v>
      </c>
      <c r="F8" s="4" t="s">
        <v>11</v>
      </c>
      <c r="G8" s="4" t="s">
        <v>10</v>
      </c>
      <c r="H8" s="4" t="s">
        <v>11</v>
      </c>
      <c r="I8" s="4" t="s">
        <v>10</v>
      </c>
      <c r="J8" s="4" t="s">
        <v>11</v>
      </c>
      <c r="K8" s="4" t="s">
        <v>10</v>
      </c>
      <c r="L8" s="4" t="s">
        <v>11</v>
      </c>
      <c r="M8" s="4" t="s">
        <v>10</v>
      </c>
      <c r="N8" s="4" t="s">
        <v>12</v>
      </c>
      <c r="O8" s="23"/>
    </row>
    <row r="9" spans="1:22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</row>
    <row r="10" spans="1:22" ht="21" customHeight="1" x14ac:dyDescent="0.25">
      <c r="A10" s="23">
        <v>1</v>
      </c>
      <c r="B10" s="22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 t="s">
        <v>15</v>
      </c>
    </row>
    <row r="11" spans="1:22" x14ac:dyDescent="0.25">
      <c r="A11" s="23"/>
      <c r="B11" s="22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22" x14ac:dyDescent="0.25">
      <c r="A12" s="5" t="s">
        <v>27</v>
      </c>
      <c r="B12" s="22" t="s">
        <v>16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22" x14ac:dyDescent="0.25">
      <c r="A13" s="7"/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22" x14ac:dyDescent="0.25">
      <c r="A14" s="22"/>
      <c r="B14" s="22" t="s">
        <v>18</v>
      </c>
      <c r="C14" s="16" t="s">
        <v>31</v>
      </c>
      <c r="D14" s="8" t="s">
        <v>19</v>
      </c>
      <c r="E14" s="6">
        <f>SUM(E15:E23)</f>
        <v>12213700.4</v>
      </c>
      <c r="F14" s="6">
        <f>SUM(F15:F23)</f>
        <v>2425493.6</v>
      </c>
      <c r="G14" s="6">
        <f>SUM(G15:G23)</f>
        <v>4882470</v>
      </c>
      <c r="H14" s="6">
        <f>SUM(H15:H23)</f>
        <v>684592.9</v>
      </c>
      <c r="I14" s="6">
        <f t="shared" ref="I14:L14" si="0">SUM(I15:I23)</f>
        <v>477381.6</v>
      </c>
      <c r="J14" s="6">
        <f t="shared" si="0"/>
        <v>477381.6</v>
      </c>
      <c r="K14" s="6">
        <f t="shared" si="0"/>
        <v>14764.4</v>
      </c>
      <c r="L14" s="6">
        <f t="shared" si="0"/>
        <v>14764.4</v>
      </c>
      <c r="M14" s="6">
        <f>SUM(M15:M23)</f>
        <v>6839084.4000000004</v>
      </c>
      <c r="N14" s="6">
        <f>SUM(N15:N23)</f>
        <v>1248754.7</v>
      </c>
      <c r="O14" s="23" t="s">
        <v>20</v>
      </c>
    </row>
    <row r="15" spans="1:22" x14ac:dyDescent="0.25">
      <c r="A15" s="22"/>
      <c r="B15" s="22"/>
      <c r="C15" s="17"/>
      <c r="D15" s="8">
        <v>2017</v>
      </c>
      <c r="E15" s="6">
        <f>G15+I15+K15+M15</f>
        <v>600000</v>
      </c>
      <c r="F15" s="6">
        <f>H15+J15+L15+N15</f>
        <v>88298.3</v>
      </c>
      <c r="G15" s="6">
        <v>400000</v>
      </c>
      <c r="H15" s="6">
        <v>88298.3</v>
      </c>
      <c r="I15" s="6">
        <v>0</v>
      </c>
      <c r="J15" s="6">
        <v>0</v>
      </c>
      <c r="K15" s="6">
        <v>0</v>
      </c>
      <c r="L15" s="6">
        <v>0</v>
      </c>
      <c r="M15" s="6">
        <v>200000</v>
      </c>
      <c r="N15" s="6">
        <v>0</v>
      </c>
      <c r="O15" s="23"/>
      <c r="V15" s="10"/>
    </row>
    <row r="16" spans="1:22" x14ac:dyDescent="0.25">
      <c r="A16" s="22"/>
      <c r="B16" s="22"/>
      <c r="C16" s="17"/>
      <c r="D16" s="8">
        <v>2018</v>
      </c>
      <c r="E16" s="6">
        <f t="shared" ref="E16" si="1">G16+I16+K16+M16</f>
        <v>679351.8</v>
      </c>
      <c r="F16" s="6">
        <f t="shared" ref="F16:F23" si="2">H16+J16+L16+N16</f>
        <v>392029.6</v>
      </c>
      <c r="G16" s="6">
        <v>479351.8</v>
      </c>
      <c r="H16" s="6">
        <v>192029.6</v>
      </c>
      <c r="I16" s="6">
        <v>0</v>
      </c>
      <c r="J16" s="6">
        <v>0</v>
      </c>
      <c r="K16" s="6">
        <v>0</v>
      </c>
      <c r="L16" s="6">
        <v>0</v>
      </c>
      <c r="M16" s="6">
        <v>200000</v>
      </c>
      <c r="N16" s="6">
        <v>200000</v>
      </c>
      <c r="O16" s="23"/>
      <c r="P16" s="10"/>
    </row>
    <row r="17" spans="1:21" x14ac:dyDescent="0.25">
      <c r="A17" s="22"/>
      <c r="B17" s="22"/>
      <c r="C17" s="17"/>
      <c r="D17" s="8">
        <v>2019</v>
      </c>
      <c r="E17" s="6">
        <f t="shared" ref="E17:F20" si="3">G17+I17+K17+M17</f>
        <v>3019177</v>
      </c>
      <c r="F17" s="6">
        <f t="shared" si="3"/>
        <v>960089.8</v>
      </c>
      <c r="G17" s="6">
        <v>975230</v>
      </c>
      <c r="H17" s="6">
        <v>193749.2</v>
      </c>
      <c r="I17" s="6">
        <v>477381.6</v>
      </c>
      <c r="J17" s="6">
        <v>477381.6</v>
      </c>
      <c r="K17" s="6">
        <v>14764.4</v>
      </c>
      <c r="L17" s="6">
        <v>14764.4</v>
      </c>
      <c r="M17" s="6">
        <v>1551801</v>
      </c>
      <c r="N17" s="6">
        <v>274194.59999999998</v>
      </c>
      <c r="O17" s="23"/>
    </row>
    <row r="18" spans="1:21" x14ac:dyDescent="0.25">
      <c r="A18" s="22"/>
      <c r="B18" s="22"/>
      <c r="C18" s="17"/>
      <c r="D18" s="8">
        <v>2020</v>
      </c>
      <c r="E18" s="6">
        <f t="shared" ref="E18:E23" si="4">G18+I18+K18+M18</f>
        <v>867324.4</v>
      </c>
      <c r="F18" s="6">
        <f t="shared" si="3"/>
        <v>271907.90000000002</v>
      </c>
      <c r="G18" s="6">
        <v>438826</v>
      </c>
      <c r="H18" s="6">
        <v>71907.899999999994</v>
      </c>
      <c r="I18" s="6">
        <v>0</v>
      </c>
      <c r="J18" s="6">
        <v>0</v>
      </c>
      <c r="K18" s="6">
        <v>0</v>
      </c>
      <c r="L18" s="6">
        <v>0</v>
      </c>
      <c r="M18" s="6">
        <v>428498.4</v>
      </c>
      <c r="N18" s="6">
        <v>200000</v>
      </c>
      <c r="O18" s="23"/>
    </row>
    <row r="19" spans="1:21" x14ac:dyDescent="0.25">
      <c r="A19" s="22"/>
      <c r="B19" s="22"/>
      <c r="C19" s="17"/>
      <c r="D19" s="8">
        <v>2021</v>
      </c>
      <c r="E19" s="6">
        <f t="shared" si="4"/>
        <v>1121518.2</v>
      </c>
      <c r="F19" s="6">
        <f t="shared" si="3"/>
        <v>408788.1</v>
      </c>
      <c r="G19" s="6">
        <v>373783.5</v>
      </c>
      <c r="H19" s="6">
        <v>71907.899999999994</v>
      </c>
      <c r="I19" s="6">
        <v>0</v>
      </c>
      <c r="J19" s="6">
        <v>0</v>
      </c>
      <c r="K19" s="6">
        <v>0</v>
      </c>
      <c r="L19" s="6">
        <v>0</v>
      </c>
      <c r="M19" s="6">
        <v>747734.7</v>
      </c>
      <c r="N19" s="6">
        <v>336880.2</v>
      </c>
      <c r="O19" s="23"/>
    </row>
    <row r="20" spans="1:21" x14ac:dyDescent="0.25">
      <c r="A20" s="22"/>
      <c r="B20" s="22"/>
      <c r="C20" s="17"/>
      <c r="D20" s="8">
        <v>2022</v>
      </c>
      <c r="E20" s="6">
        <f t="shared" si="4"/>
        <v>1281085.2999999998</v>
      </c>
      <c r="F20" s="6">
        <f t="shared" si="3"/>
        <v>304379.90000000002</v>
      </c>
      <c r="G20" s="6">
        <v>676182.7</v>
      </c>
      <c r="H20" s="6">
        <v>66700</v>
      </c>
      <c r="I20" s="6">
        <v>0</v>
      </c>
      <c r="J20" s="6">
        <v>0</v>
      </c>
      <c r="K20" s="6">
        <v>0</v>
      </c>
      <c r="L20" s="6">
        <v>0</v>
      </c>
      <c r="M20" s="6">
        <v>604902.6</v>
      </c>
      <c r="N20" s="6">
        <v>237679.9</v>
      </c>
      <c r="O20" s="23"/>
    </row>
    <row r="21" spans="1:21" x14ac:dyDescent="0.25">
      <c r="A21" s="22"/>
      <c r="B21" s="22"/>
      <c r="C21" s="17"/>
      <c r="D21" s="8">
        <v>2023</v>
      </c>
      <c r="E21" s="6">
        <f t="shared" si="4"/>
        <v>1539097.3</v>
      </c>
      <c r="F21" s="6">
        <f t="shared" si="2"/>
        <v>0</v>
      </c>
      <c r="G21" s="6">
        <v>513032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1026065.3</v>
      </c>
      <c r="N21" s="6">
        <v>0</v>
      </c>
      <c r="O21" s="23"/>
    </row>
    <row r="22" spans="1:21" x14ac:dyDescent="0.25">
      <c r="A22" s="22"/>
      <c r="B22" s="22"/>
      <c r="C22" s="17"/>
      <c r="D22" s="8">
        <v>2024</v>
      </c>
      <c r="E22" s="6">
        <f t="shared" si="4"/>
        <v>1539097.4</v>
      </c>
      <c r="F22" s="6">
        <f t="shared" si="2"/>
        <v>0</v>
      </c>
      <c r="G22" s="6">
        <v>513032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1026065.4</v>
      </c>
      <c r="N22" s="6">
        <v>0</v>
      </c>
      <c r="O22" s="23"/>
    </row>
    <row r="23" spans="1:21" x14ac:dyDescent="0.25">
      <c r="A23" s="22"/>
      <c r="B23" s="22"/>
      <c r="C23" s="18"/>
      <c r="D23" s="8">
        <v>2025</v>
      </c>
      <c r="E23" s="6">
        <f t="shared" si="4"/>
        <v>1567049</v>
      </c>
      <c r="F23" s="6">
        <f t="shared" si="2"/>
        <v>0</v>
      </c>
      <c r="G23" s="6">
        <v>513032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1054017</v>
      </c>
      <c r="N23" s="6">
        <v>0</v>
      </c>
      <c r="O23" s="23"/>
    </row>
    <row r="24" spans="1:21" x14ac:dyDescent="0.25">
      <c r="A24" s="5" t="s">
        <v>28</v>
      </c>
      <c r="B24" s="22" t="s">
        <v>21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21" x14ac:dyDescent="0.25">
      <c r="A25" s="7"/>
      <c r="B25" s="22" t="s">
        <v>22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21" x14ac:dyDescent="0.25">
      <c r="A26" s="22"/>
      <c r="B26" s="22" t="s">
        <v>23</v>
      </c>
      <c r="C26" s="19" t="s">
        <v>29</v>
      </c>
      <c r="D26" s="8" t="s">
        <v>19</v>
      </c>
      <c r="E26" s="6">
        <f>SUM(E27:E35)</f>
        <v>457330.6</v>
      </c>
      <c r="F26" s="6">
        <f>SUM(F27:F35)</f>
        <v>17385.5</v>
      </c>
      <c r="G26" s="6">
        <f>SUM(G27:G35)</f>
        <v>457330.6</v>
      </c>
      <c r="H26" s="6">
        <f t="shared" ref="H26:N26" si="5">SUM(H27:H35)</f>
        <v>17385.5</v>
      </c>
      <c r="I26" s="6">
        <f t="shared" si="5"/>
        <v>0</v>
      </c>
      <c r="J26" s="6">
        <f t="shared" si="5"/>
        <v>0</v>
      </c>
      <c r="K26" s="6">
        <f t="shared" si="5"/>
        <v>0</v>
      </c>
      <c r="L26" s="6">
        <f t="shared" si="5"/>
        <v>0</v>
      </c>
      <c r="M26" s="6">
        <f t="shared" si="5"/>
        <v>0</v>
      </c>
      <c r="N26" s="6">
        <f t="shared" si="5"/>
        <v>0</v>
      </c>
      <c r="O26" s="23" t="s">
        <v>24</v>
      </c>
      <c r="U26" s="10"/>
    </row>
    <row r="27" spans="1:21" x14ac:dyDescent="0.25">
      <c r="A27" s="22"/>
      <c r="B27" s="22"/>
      <c r="C27" s="20"/>
      <c r="D27" s="8">
        <v>2017</v>
      </c>
      <c r="E27" s="6">
        <f>G27+I27+K27+M27</f>
        <v>61432.6</v>
      </c>
      <c r="F27" s="6">
        <f>H27+J27+L27+N27</f>
        <v>8547.4</v>
      </c>
      <c r="G27" s="6">
        <v>61432.6</v>
      </c>
      <c r="H27" s="6">
        <v>8547.4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23"/>
    </row>
    <row r="28" spans="1:21" x14ac:dyDescent="0.25">
      <c r="A28" s="22"/>
      <c r="B28" s="22"/>
      <c r="C28" s="20"/>
      <c r="D28" s="8">
        <v>2018</v>
      </c>
      <c r="E28" s="6">
        <f t="shared" ref="E28:E35" si="6">G28+I28+K28+M28</f>
        <v>41747.199999999997</v>
      </c>
      <c r="F28" s="6">
        <f t="shared" ref="F28:F35" si="7">H28+J28+L28+N28</f>
        <v>3762.6</v>
      </c>
      <c r="G28" s="6">
        <v>41747.199999999997</v>
      </c>
      <c r="H28" s="6">
        <v>3762.6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23"/>
    </row>
    <row r="29" spans="1:21" x14ac:dyDescent="0.25">
      <c r="A29" s="22"/>
      <c r="B29" s="22"/>
      <c r="C29" s="20"/>
      <c r="D29" s="8">
        <v>2019</v>
      </c>
      <c r="E29" s="6">
        <f t="shared" si="6"/>
        <v>60755.8</v>
      </c>
      <c r="F29" s="9">
        <f t="shared" si="7"/>
        <v>2282.3000000000002</v>
      </c>
      <c r="G29" s="9">
        <v>60755.8</v>
      </c>
      <c r="H29" s="9">
        <v>2282.3000000000002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3"/>
    </row>
    <row r="30" spans="1:21" x14ac:dyDescent="0.25">
      <c r="A30" s="22"/>
      <c r="B30" s="22"/>
      <c r="C30" s="20"/>
      <c r="D30" s="8">
        <v>2020</v>
      </c>
      <c r="E30" s="6">
        <f t="shared" ref="E30:F32" si="8">G30</f>
        <v>98793.600000000006</v>
      </c>
      <c r="F30" s="9">
        <f t="shared" si="8"/>
        <v>1329.8</v>
      </c>
      <c r="G30" s="9">
        <v>98793.600000000006</v>
      </c>
      <c r="H30" s="9">
        <v>1329.8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3"/>
    </row>
    <row r="31" spans="1:21" x14ac:dyDescent="0.25">
      <c r="A31" s="22"/>
      <c r="B31" s="22"/>
      <c r="C31" s="20"/>
      <c r="D31" s="8">
        <v>2021</v>
      </c>
      <c r="E31" s="6">
        <f t="shared" si="8"/>
        <v>97297.4</v>
      </c>
      <c r="F31" s="9">
        <f t="shared" si="8"/>
        <v>1463.4</v>
      </c>
      <c r="G31" s="9">
        <v>97297.4</v>
      </c>
      <c r="H31" s="9">
        <v>1463.4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23"/>
    </row>
    <row r="32" spans="1:21" x14ac:dyDescent="0.25">
      <c r="A32" s="22"/>
      <c r="B32" s="22"/>
      <c r="C32" s="20"/>
      <c r="D32" s="8">
        <v>2022</v>
      </c>
      <c r="E32" s="6">
        <f t="shared" si="8"/>
        <v>97304</v>
      </c>
      <c r="F32" s="9">
        <f t="shared" si="8"/>
        <v>0</v>
      </c>
      <c r="G32" s="9">
        <v>97304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3"/>
    </row>
    <row r="33" spans="1:21" x14ac:dyDescent="0.25">
      <c r="A33" s="22"/>
      <c r="B33" s="22"/>
      <c r="C33" s="20"/>
      <c r="D33" s="8">
        <v>2023</v>
      </c>
      <c r="E33" s="6">
        <f t="shared" si="6"/>
        <v>0</v>
      </c>
      <c r="F33" s="9">
        <f t="shared" si="7"/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23"/>
    </row>
    <row r="34" spans="1:21" x14ac:dyDescent="0.25">
      <c r="A34" s="22"/>
      <c r="B34" s="22"/>
      <c r="C34" s="20"/>
      <c r="D34" s="8">
        <v>2024</v>
      </c>
      <c r="E34" s="6">
        <f t="shared" si="6"/>
        <v>0</v>
      </c>
      <c r="F34" s="9">
        <f t="shared" si="7"/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23"/>
    </row>
    <row r="35" spans="1:21" x14ac:dyDescent="0.25">
      <c r="A35" s="22"/>
      <c r="B35" s="22"/>
      <c r="C35" s="21"/>
      <c r="D35" s="8">
        <v>2025</v>
      </c>
      <c r="E35" s="6">
        <f t="shared" si="6"/>
        <v>0</v>
      </c>
      <c r="F35" s="9">
        <f t="shared" si="7"/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23"/>
      <c r="T35" s="10"/>
    </row>
    <row r="36" spans="1:21" x14ac:dyDescent="0.25">
      <c r="A36" s="22"/>
      <c r="B36" s="22" t="s">
        <v>25</v>
      </c>
      <c r="C36" s="22"/>
      <c r="D36" s="8" t="s">
        <v>19</v>
      </c>
      <c r="E36" s="6">
        <f>SUM(E37:E45)</f>
        <v>12671031</v>
      </c>
      <c r="F36" s="9">
        <f t="shared" ref="F36:N36" si="9">SUM(F37:F45)</f>
        <v>2442879.1</v>
      </c>
      <c r="G36" s="9">
        <f>SUM(G37:G45)</f>
        <v>5339800.5999999996</v>
      </c>
      <c r="H36" s="9">
        <f t="shared" si="9"/>
        <v>701978.39999999991</v>
      </c>
      <c r="I36" s="9">
        <f t="shared" si="9"/>
        <v>477381.6</v>
      </c>
      <c r="J36" s="9">
        <f t="shared" si="9"/>
        <v>477381.6</v>
      </c>
      <c r="K36" s="9">
        <f t="shared" si="9"/>
        <v>14764.4</v>
      </c>
      <c r="L36" s="9">
        <f t="shared" si="9"/>
        <v>14764.4</v>
      </c>
      <c r="M36" s="9">
        <f t="shared" si="9"/>
        <v>6839084.4000000004</v>
      </c>
      <c r="N36" s="9">
        <f t="shared" si="9"/>
        <v>1248754.7</v>
      </c>
      <c r="O36" s="22"/>
    </row>
    <row r="37" spans="1:21" x14ac:dyDescent="0.25">
      <c r="A37" s="22"/>
      <c r="B37" s="22"/>
      <c r="C37" s="22"/>
      <c r="D37" s="8">
        <v>2017</v>
      </c>
      <c r="E37" s="6">
        <f>G37+I37+K37+M37</f>
        <v>661432.6</v>
      </c>
      <c r="F37" s="9">
        <f>H37+J37+L37+N37</f>
        <v>96845.7</v>
      </c>
      <c r="G37" s="9">
        <f t="shared" ref="G37:G39" si="10">G15+G27</f>
        <v>461432.6</v>
      </c>
      <c r="H37" s="9">
        <f t="shared" ref="H37:N37" si="11">H15+H27</f>
        <v>96845.7</v>
      </c>
      <c r="I37" s="9">
        <f t="shared" si="11"/>
        <v>0</v>
      </c>
      <c r="J37" s="9">
        <f t="shared" si="11"/>
        <v>0</v>
      </c>
      <c r="K37" s="9">
        <f t="shared" si="11"/>
        <v>0</v>
      </c>
      <c r="L37" s="9">
        <f t="shared" si="11"/>
        <v>0</v>
      </c>
      <c r="M37" s="9">
        <f t="shared" si="11"/>
        <v>200000</v>
      </c>
      <c r="N37" s="9">
        <f t="shared" si="11"/>
        <v>0</v>
      </c>
      <c r="O37" s="22"/>
      <c r="S37" s="10"/>
    </row>
    <row r="38" spans="1:21" x14ac:dyDescent="0.25">
      <c r="A38" s="22"/>
      <c r="B38" s="22"/>
      <c r="C38" s="22"/>
      <c r="D38" s="8">
        <v>2018</v>
      </c>
      <c r="E38" s="6">
        <f t="shared" ref="E38:E45" si="12">G38+I38+K38+M38</f>
        <v>721099</v>
      </c>
      <c r="F38" s="9">
        <f t="shared" ref="F38:F45" si="13">H38+J38+L38+N38</f>
        <v>395792.2</v>
      </c>
      <c r="G38" s="9">
        <f t="shared" si="10"/>
        <v>521099</v>
      </c>
      <c r="H38" s="9">
        <f>H16+H28</f>
        <v>195792.2</v>
      </c>
      <c r="I38" s="9">
        <f t="shared" ref="G38:N45" si="14">I16+I28</f>
        <v>0</v>
      </c>
      <c r="J38" s="9">
        <f t="shared" si="14"/>
        <v>0</v>
      </c>
      <c r="K38" s="9">
        <f t="shared" si="14"/>
        <v>0</v>
      </c>
      <c r="L38" s="9">
        <f t="shared" si="14"/>
        <v>0</v>
      </c>
      <c r="M38" s="9">
        <f t="shared" si="14"/>
        <v>200000</v>
      </c>
      <c r="N38" s="9">
        <f t="shared" si="14"/>
        <v>200000</v>
      </c>
      <c r="O38" s="22"/>
      <c r="S38" s="10"/>
    </row>
    <row r="39" spans="1:21" x14ac:dyDescent="0.25">
      <c r="A39" s="22"/>
      <c r="B39" s="22"/>
      <c r="C39" s="22"/>
      <c r="D39" s="8">
        <v>2019</v>
      </c>
      <c r="E39" s="6">
        <f>G39+I39+K39+M39</f>
        <v>3079932.8</v>
      </c>
      <c r="F39" s="9">
        <f>H39+J39+L39+N39</f>
        <v>962372.1</v>
      </c>
      <c r="G39" s="9">
        <f t="shared" si="10"/>
        <v>1035985.8</v>
      </c>
      <c r="H39" s="9">
        <f>H17+H29</f>
        <v>196031.5</v>
      </c>
      <c r="I39" s="9">
        <f t="shared" si="14"/>
        <v>477381.6</v>
      </c>
      <c r="J39" s="9">
        <f t="shared" si="14"/>
        <v>477381.6</v>
      </c>
      <c r="K39" s="9">
        <f t="shared" si="14"/>
        <v>14764.4</v>
      </c>
      <c r="L39" s="9">
        <f t="shared" si="14"/>
        <v>14764.4</v>
      </c>
      <c r="M39" s="9">
        <f t="shared" si="14"/>
        <v>1551801</v>
      </c>
      <c r="N39" s="9">
        <f t="shared" si="14"/>
        <v>274194.59999999998</v>
      </c>
      <c r="O39" s="22"/>
    </row>
    <row r="40" spans="1:21" x14ac:dyDescent="0.25">
      <c r="A40" s="22"/>
      <c r="B40" s="22"/>
      <c r="C40" s="22"/>
      <c r="D40" s="8">
        <v>2020</v>
      </c>
      <c r="E40" s="6">
        <f>G40+I40+K40+M40</f>
        <v>966118</v>
      </c>
      <c r="F40" s="9">
        <f t="shared" si="13"/>
        <v>273237.7</v>
      </c>
      <c r="G40" s="9">
        <f>G18+G30</f>
        <v>537619.6</v>
      </c>
      <c r="H40" s="9">
        <f t="shared" si="14"/>
        <v>73237.7</v>
      </c>
      <c r="I40" s="9">
        <f t="shared" si="14"/>
        <v>0</v>
      </c>
      <c r="J40" s="9">
        <f t="shared" si="14"/>
        <v>0</v>
      </c>
      <c r="K40" s="9">
        <f t="shared" si="14"/>
        <v>0</v>
      </c>
      <c r="L40" s="9">
        <f t="shared" si="14"/>
        <v>0</v>
      </c>
      <c r="M40" s="9">
        <f t="shared" si="14"/>
        <v>428498.4</v>
      </c>
      <c r="N40" s="9">
        <f t="shared" si="14"/>
        <v>200000</v>
      </c>
      <c r="O40" s="22"/>
    </row>
    <row r="41" spans="1:21" x14ac:dyDescent="0.25">
      <c r="A41" s="22"/>
      <c r="B41" s="22"/>
      <c r="C41" s="22"/>
      <c r="D41" s="8">
        <v>2021</v>
      </c>
      <c r="E41" s="6">
        <f>G41+I41+K41+M41</f>
        <v>1218815.6000000001</v>
      </c>
      <c r="F41" s="9">
        <f t="shared" si="13"/>
        <v>410251.5</v>
      </c>
      <c r="G41" s="9">
        <f>G19+G31</f>
        <v>471080.9</v>
      </c>
      <c r="H41" s="9">
        <f t="shared" si="14"/>
        <v>73371.299999999988</v>
      </c>
      <c r="I41" s="9">
        <f t="shared" si="14"/>
        <v>0</v>
      </c>
      <c r="J41" s="9">
        <f t="shared" si="14"/>
        <v>0</v>
      </c>
      <c r="K41" s="9">
        <f t="shared" si="14"/>
        <v>0</v>
      </c>
      <c r="L41" s="9">
        <f t="shared" si="14"/>
        <v>0</v>
      </c>
      <c r="M41" s="9">
        <f t="shared" si="14"/>
        <v>747734.7</v>
      </c>
      <c r="N41" s="9">
        <f t="shared" si="14"/>
        <v>336880.2</v>
      </c>
      <c r="O41" s="22"/>
    </row>
    <row r="42" spans="1:21" x14ac:dyDescent="0.25">
      <c r="A42" s="22"/>
      <c r="B42" s="22"/>
      <c r="C42" s="22"/>
      <c r="D42" s="8">
        <v>2022</v>
      </c>
      <c r="E42" s="6">
        <f>G42+I42+K42+M42</f>
        <v>1378389.2999999998</v>
      </c>
      <c r="F42" s="9">
        <f t="shared" si="13"/>
        <v>304379.90000000002</v>
      </c>
      <c r="G42" s="9">
        <f>G20+G32</f>
        <v>773486.7</v>
      </c>
      <c r="H42" s="9">
        <f t="shared" si="14"/>
        <v>66700</v>
      </c>
      <c r="I42" s="9">
        <f t="shared" si="14"/>
        <v>0</v>
      </c>
      <c r="J42" s="9">
        <f t="shared" si="14"/>
        <v>0</v>
      </c>
      <c r="K42" s="9">
        <f t="shared" si="14"/>
        <v>0</v>
      </c>
      <c r="L42" s="9">
        <f t="shared" si="14"/>
        <v>0</v>
      </c>
      <c r="M42" s="9">
        <f t="shared" si="14"/>
        <v>604902.6</v>
      </c>
      <c r="N42" s="9">
        <f t="shared" si="14"/>
        <v>237679.9</v>
      </c>
      <c r="O42" s="22"/>
    </row>
    <row r="43" spans="1:21" x14ac:dyDescent="0.25">
      <c r="A43" s="22"/>
      <c r="B43" s="22"/>
      <c r="C43" s="22"/>
      <c r="D43" s="8">
        <v>2023</v>
      </c>
      <c r="E43" s="6">
        <f t="shared" si="12"/>
        <v>1539097.3</v>
      </c>
      <c r="F43" s="9">
        <f t="shared" si="13"/>
        <v>0</v>
      </c>
      <c r="G43" s="9">
        <f t="shared" si="14"/>
        <v>513032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1026065.3</v>
      </c>
      <c r="N43" s="9">
        <f t="shared" si="14"/>
        <v>0</v>
      </c>
      <c r="O43" s="22"/>
    </row>
    <row r="44" spans="1:21" x14ac:dyDescent="0.25">
      <c r="A44" s="22"/>
      <c r="B44" s="22"/>
      <c r="C44" s="22"/>
      <c r="D44" s="8">
        <v>2024</v>
      </c>
      <c r="E44" s="6">
        <f t="shared" si="12"/>
        <v>1539097.4</v>
      </c>
      <c r="F44" s="6">
        <f t="shared" si="13"/>
        <v>0</v>
      </c>
      <c r="G44" s="6">
        <f t="shared" si="14"/>
        <v>513032</v>
      </c>
      <c r="H44" s="6">
        <f t="shared" si="14"/>
        <v>0</v>
      </c>
      <c r="I44" s="6">
        <f t="shared" si="14"/>
        <v>0</v>
      </c>
      <c r="J44" s="6">
        <f t="shared" si="14"/>
        <v>0</v>
      </c>
      <c r="K44" s="6">
        <f t="shared" si="14"/>
        <v>0</v>
      </c>
      <c r="L44" s="6">
        <f t="shared" si="14"/>
        <v>0</v>
      </c>
      <c r="M44" s="6">
        <f t="shared" si="14"/>
        <v>1026065.4</v>
      </c>
      <c r="N44" s="6">
        <f t="shared" si="14"/>
        <v>0</v>
      </c>
      <c r="O44" s="22"/>
    </row>
    <row r="45" spans="1:21" x14ac:dyDescent="0.25">
      <c r="A45" s="22"/>
      <c r="B45" s="22"/>
      <c r="C45" s="22"/>
      <c r="D45" s="8">
        <v>2025</v>
      </c>
      <c r="E45" s="6">
        <f t="shared" si="12"/>
        <v>1567049</v>
      </c>
      <c r="F45" s="6">
        <f t="shared" si="13"/>
        <v>0</v>
      </c>
      <c r="G45" s="6">
        <f t="shared" si="14"/>
        <v>513032</v>
      </c>
      <c r="H45" s="6">
        <f t="shared" si="14"/>
        <v>0</v>
      </c>
      <c r="I45" s="6">
        <f t="shared" si="14"/>
        <v>0</v>
      </c>
      <c r="J45" s="6">
        <f t="shared" si="14"/>
        <v>0</v>
      </c>
      <c r="K45" s="6">
        <f t="shared" si="14"/>
        <v>0</v>
      </c>
      <c r="L45" s="6">
        <f t="shared" si="14"/>
        <v>0</v>
      </c>
      <c r="M45" s="6">
        <f t="shared" si="14"/>
        <v>1054017</v>
      </c>
      <c r="N45" s="6">
        <f t="shared" si="14"/>
        <v>0</v>
      </c>
      <c r="O45" s="22"/>
    </row>
    <row r="46" spans="1:21" ht="24.75" customHeight="1" x14ac:dyDescent="0.3">
      <c r="A46" s="12" t="s">
        <v>33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1"/>
      <c r="Q46" s="11"/>
      <c r="R46" s="11"/>
      <c r="S46" s="11"/>
      <c r="T46" s="11"/>
      <c r="U46" s="11"/>
    </row>
  </sheetData>
  <mergeCells count="35">
    <mergeCell ref="A10:A11"/>
    <mergeCell ref="B10:N10"/>
    <mergeCell ref="B11:N11"/>
    <mergeCell ref="O10:O11"/>
    <mergeCell ref="A6:A8"/>
    <mergeCell ref="B6:B8"/>
    <mergeCell ref="C6:C8"/>
    <mergeCell ref="O6:O8"/>
    <mergeCell ref="G7:H7"/>
    <mergeCell ref="I7:J7"/>
    <mergeCell ref="K7:L7"/>
    <mergeCell ref="M7:N7"/>
    <mergeCell ref="B36:B45"/>
    <mergeCell ref="C36:C45"/>
    <mergeCell ref="O36:O45"/>
    <mergeCell ref="A14:A23"/>
    <mergeCell ref="B14:B23"/>
    <mergeCell ref="O14:O23"/>
    <mergeCell ref="B24:O24"/>
    <mergeCell ref="A46:O46"/>
    <mergeCell ref="C1:O1"/>
    <mergeCell ref="C14:C23"/>
    <mergeCell ref="C26:C35"/>
    <mergeCell ref="C2:O2"/>
    <mergeCell ref="B25:O25"/>
    <mergeCell ref="B12:O12"/>
    <mergeCell ref="B13:O13"/>
    <mergeCell ref="D6:D8"/>
    <mergeCell ref="E6:F7"/>
    <mergeCell ref="G6:N6"/>
    <mergeCell ref="B4:N4"/>
    <mergeCell ref="A26:A35"/>
    <mergeCell ref="B26:B35"/>
    <mergeCell ref="O26:O35"/>
    <mergeCell ref="A36:A45"/>
  </mergeCells>
  <pageMargins left="0.19685039370078741" right="0.19685039370078741" top="0.39370078740157483" bottom="0.19685039370078741" header="0.31496062992125984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2019-10-22T07:16:22Z</dcterms:modified>
</cp:coreProperties>
</file>