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Titles" localSheetId="0">'Лист3'!$13:$18</definedName>
    <definedName name="_xlnm.Print_Area" localSheetId="0">'Лист3'!$A$7:$W$28</definedName>
  </definedNames>
  <calcPr fullCalcOnLoad="1"/>
</workbook>
</file>

<file path=xl/sharedStrings.xml><?xml version="1.0" encoding="utf-8"?>
<sst xmlns="http://schemas.openxmlformats.org/spreadsheetml/2006/main" count="62" uniqueCount="39">
  <si>
    <t>№ п/п</t>
  </si>
  <si>
    <t>Наименование объекта капитального строительства</t>
  </si>
  <si>
    <t>Направление инвестирования</t>
  </si>
  <si>
    <t>Наименование главного распорядителя</t>
  </si>
  <si>
    <t>Наименование заказчика</t>
  </si>
  <si>
    <t>Срок ввода в эксплуатацию объекта капитального строительства</t>
  </si>
  <si>
    <t>Распределение сметной стоимости объекта капитального строительства по годам реализации инвестиционного проекта
(тыс. руб.)</t>
  </si>
  <si>
    <t>Сметная стоимость объекта капитального строительства 
(тыс. руб.)</t>
  </si>
  <si>
    <t xml:space="preserve">Строительство </t>
  </si>
  <si>
    <t>Департамент капитального строительства</t>
  </si>
  <si>
    <t>2015 год</t>
  </si>
  <si>
    <t>2016 год</t>
  </si>
  <si>
    <t>Мощность объекта капитального строительства, подлежащая вводу, км.</t>
  </si>
  <si>
    <t>2016 г.</t>
  </si>
  <si>
    <t>Объекты транспортной и инженерной инфраструктуры для  промышленного парка № 1 в Северной промышленной зоне в г. Томске</t>
  </si>
  <si>
    <t>1) объекты газоснабжения (мощность объекта - 7 240,0 м);    
2) объекты водоснабжения (мощность  объекта: хозяйственно-питьевой и противопожарный водопровод – 6 226,5 м; производственное водоснабжение - 2 638,0 м);         3) объекты водоотведения (мощность объекта - 3 696,0 м.);                                     
4) объекты электроснабжения (мощность объекта: кабельные линии 10 кВт -  2 838,0 м; кабельные линии 0,4 кВт - 1 206,0 м; сети наружного освещения -    6 844,0 м; комплектная трансформаторная подстанция 1600/10/0,4 № 1- 2 шт.);                       5) автомобильные дороги (мощность объекта - 5,761 км).</t>
  </si>
  <si>
    <t>Объекты транспортной и инженерной инфраструктуры для промышленного парка № 2 по ул. Березовой в г. Томске</t>
  </si>
  <si>
    <t>1) объекты газоснабжения (мощность объекта - 2 120 м);                 2) объекты водоснабжения (мощность объекта: хозяйственно-питьевой и противопожарный водопровод - 5 237,0 м);                                              3) объекты водоотведения (мощность объекта: - 5 047,0 м);                 
4) объекты электроснабжения (мощность объекта: кабельные линии 10 кВт -  1 400,0 м; кабельные линии 0,4 кВт - 745,0 м; сети наружного освещения -1 930,0 м; комплектная трансформаторная подстанция 1600/10/0,4 № 1- 1 шт.);                         5) автомобильные дороги (мощность объекта - 1,373 км).</t>
  </si>
  <si>
    <t>ИТОГО</t>
  </si>
  <si>
    <t>Решение о подготовке и реализации бюджетных инвестиций в объекты капитального строительства муниципальной собственности муниципального образования «Город Томск»</t>
  </si>
  <si>
    <t>Общий (предельный) объем инвестиций, предоставляемых на реализацию инвестиционного проекта (в ценах соответствующих лет реализации инвестиционного проекта), с выделением объема инвестиций на подготовку проектной документации и проведение инженерных изысканий, выполняемых для подготовки такой проектной документации, а также в случае необходимости на проведение экспертизы и проверки достоверности определения сметной стоимости инвестиционного проекта;</t>
  </si>
  <si>
    <t xml:space="preserve">Приложение к подпрограмме 1 «Развитие малого и среднего предпринимательства» </t>
  </si>
  <si>
    <t>2017 год</t>
  </si>
  <si>
    <t>2018 год</t>
  </si>
  <si>
    <t>2017 г.</t>
  </si>
  <si>
    <t>2019 год</t>
  </si>
  <si>
    <t>2020 год</t>
  </si>
  <si>
    <t>2021 год</t>
  </si>
  <si>
    <t>Технологическое присоединение</t>
  </si>
  <si>
    <t>Проектно-изыскательские работы</t>
  </si>
  <si>
    <t>-</t>
  </si>
  <si>
    <t>Распределение общего (предельного) объема предоставляемых инвестиций по годам реализации инвестиционного проекта
(тыс. руб.)*</t>
  </si>
  <si>
    <t xml:space="preserve">*Примечание: Включает в себя все виды бюджетных инвестиций </t>
  </si>
  <si>
    <t>Приложение
к подпрограмме 1
"Развитие малого и среднего предпринимательства"</t>
  </si>
  <si>
    <t xml:space="preserve">РЕШЕНИЕ
О ПОДГОТОВКЕ И РЕАЛИЗАЦИИ БЮДЖЕТНЫХ ИНВЕСТИЦИЙ В ОБЪЕКТЫ
КАПИТАЛЬНОГО СТРОИТЕЛЬСТВА МУНИЦИПАЛЬНОЙ СОБСТВЕННОСТИ
МУНИЦИПАЛЬНОГО ОБРАЗОВАНИЯ «ГОРОД ТОМСК»
</t>
  </si>
  <si>
    <t>Технологическое присоединение площадки «Березовая» промышленного парка «Томск» к электрическим сетям</t>
  </si>
  <si>
    <t>Строительство ливневой канализации для площадки «Березовая» промышленного парка «Томск» (ПИР)</t>
  </si>
  <si>
    <t>Технологическое присоединение площадки «Северная» промышленного парка «Томск» к электрическим сетям (1-й этап)</t>
  </si>
  <si>
    <t>Приложение
к постановлению
администрации Города Томска
от 28.11.2019 № 1175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</si>
</sst>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(* #,##0.00_);_(* \(#,##0.00\);_(* &quot;-&quot;??_);_(@_)"/>
    <numFmt numFmtId="165" formatCode="#,##0.0"/>
    <numFmt numFmtId="166" formatCode="0.0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165" fontId="3" fillId="32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65" fontId="3" fillId="32" borderId="0" xfId="0" applyNumberFormat="1" applyFont="1" applyFill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 applyAlignment="1">
      <alignment horizontal="center" vertical="center" wrapText="1"/>
    </xf>
    <xf numFmtId="165" fontId="2" fillId="0" borderId="0" xfId="0" applyNumberFormat="1" applyFont="1" applyBorder="1" applyAlignment="1">
      <alignment horizontal="center" vertical="center" wrapText="1"/>
    </xf>
    <xf numFmtId="165" fontId="2" fillId="0" borderId="10" xfId="58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166" fontId="2" fillId="0" borderId="10" xfId="0" applyNumberFormat="1" applyFont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166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165" fontId="2" fillId="0" borderId="0" xfId="0" applyNumberFormat="1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5"/>
  <sheetViews>
    <sheetView tabSelected="1" view="pageBreakPreview" zoomScale="80" zoomScaleNormal="80" zoomScaleSheetLayoutView="80" zoomScalePageLayoutView="0" workbookViewId="0" topLeftCell="A6">
      <pane xSplit="6" ySplit="12" topLeftCell="U18" activePane="bottomRight" state="frozen"/>
      <selection pane="topLeft" activeCell="A6" sqref="A6"/>
      <selection pane="topRight" activeCell="G6" sqref="G6"/>
      <selection pane="bottomLeft" activeCell="A11" sqref="A11"/>
      <selection pane="bottomRight" activeCell="U7" sqref="U7:W7"/>
    </sheetView>
  </sheetViews>
  <sheetFormatPr defaultColWidth="9.140625" defaultRowHeight="12.75"/>
  <cols>
    <col min="1" max="1" width="4.57421875" style="1" customWidth="1"/>
    <col min="2" max="2" width="30.8515625" style="1" customWidth="1"/>
    <col min="3" max="3" width="19.28125" style="1" customWidth="1"/>
    <col min="4" max="4" width="16.28125" style="1" customWidth="1"/>
    <col min="5" max="5" width="14.140625" style="1" customWidth="1"/>
    <col min="6" max="6" width="29.00390625" style="1" customWidth="1"/>
    <col min="7" max="7" width="16.57421875" style="1" customWidth="1"/>
    <col min="8" max="15" width="15.28125" style="1" customWidth="1"/>
    <col min="16" max="16" width="45.140625" style="1" customWidth="1"/>
    <col min="17" max="17" width="13.421875" style="1" customWidth="1"/>
    <col min="18" max="18" width="15.57421875" style="1" customWidth="1"/>
    <col min="19" max="23" width="14.28125" style="1" customWidth="1"/>
    <col min="24" max="24" width="13.421875" style="1" customWidth="1"/>
    <col min="25" max="25" width="15.57421875" style="1" customWidth="1"/>
    <col min="26" max="26" width="14.28125" style="1" customWidth="1"/>
    <col min="27" max="27" width="12.140625" style="1" customWidth="1"/>
    <col min="28" max="16384" width="9.140625" style="1" customWidth="1"/>
  </cols>
  <sheetData>
    <row r="1" spans="18:26" ht="67.5" customHeight="1">
      <c r="R1" s="23" t="s">
        <v>21</v>
      </c>
      <c r="S1" s="23"/>
      <c r="T1" s="23"/>
      <c r="Y1" s="33"/>
      <c r="Z1" s="33"/>
    </row>
    <row r="3" spans="1:26" ht="27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35"/>
      <c r="R3" s="35"/>
      <c r="S3" s="35"/>
      <c r="T3" s="6"/>
      <c r="U3" s="6"/>
      <c r="V3" s="6"/>
      <c r="W3" s="6"/>
      <c r="X3" s="35"/>
      <c r="Y3" s="35"/>
      <c r="Z3" s="35"/>
    </row>
    <row r="4" spans="1:26" ht="30.75" customHeight="1">
      <c r="A4" s="36" t="s">
        <v>19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</row>
    <row r="5" spans="1:26" ht="13.5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</row>
    <row r="6" spans="1:26" ht="13.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ht="64.5" customHeigh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33" t="s">
        <v>38</v>
      </c>
      <c r="V7" s="33"/>
      <c r="W7" s="33"/>
      <c r="X7" s="15"/>
      <c r="Y7" s="15"/>
      <c r="Z7" s="15"/>
    </row>
    <row r="8" spans="1:26" ht="13.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spans="1:26" ht="48.75" customHeight="1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33" t="s">
        <v>33</v>
      </c>
      <c r="U9" s="33"/>
      <c r="V9" s="33"/>
      <c r="W9" s="33"/>
      <c r="X9" s="15"/>
      <c r="Y9" s="15"/>
      <c r="Z9" s="15"/>
    </row>
    <row r="10" spans="1:26" ht="13.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ht="70.5" customHeight="1">
      <c r="A11" s="15"/>
      <c r="B11" s="15"/>
      <c r="C11" s="15"/>
      <c r="D11" s="15"/>
      <c r="E11" s="36" t="s">
        <v>34</v>
      </c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 ht="13.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7" ht="57.75" customHeight="1">
      <c r="A13" s="34" t="s">
        <v>0</v>
      </c>
      <c r="B13" s="34" t="s">
        <v>1</v>
      </c>
      <c r="C13" s="34" t="s">
        <v>2</v>
      </c>
      <c r="D13" s="34" t="s">
        <v>3</v>
      </c>
      <c r="E13" s="34" t="s">
        <v>4</v>
      </c>
      <c r="F13" s="34" t="s">
        <v>12</v>
      </c>
      <c r="G13" s="34" t="s">
        <v>5</v>
      </c>
      <c r="H13" s="34" t="s">
        <v>7</v>
      </c>
      <c r="I13" s="24" t="s">
        <v>6</v>
      </c>
      <c r="J13" s="25"/>
      <c r="K13" s="25"/>
      <c r="L13" s="25"/>
      <c r="M13" s="25"/>
      <c r="N13" s="25"/>
      <c r="O13" s="26"/>
      <c r="P13" s="34" t="s">
        <v>20</v>
      </c>
      <c r="Q13" s="24" t="s">
        <v>31</v>
      </c>
      <c r="R13" s="25"/>
      <c r="S13" s="25"/>
      <c r="T13" s="25"/>
      <c r="U13" s="25"/>
      <c r="V13" s="25"/>
      <c r="W13" s="26"/>
      <c r="X13" s="28"/>
      <c r="Y13" s="28"/>
      <c r="Z13" s="28"/>
      <c r="AA13" s="28"/>
    </row>
    <row r="14" spans="1:27" ht="17.25" customHeight="1">
      <c r="A14" s="34"/>
      <c r="B14" s="34"/>
      <c r="C14" s="34"/>
      <c r="D14" s="34"/>
      <c r="E14" s="34"/>
      <c r="F14" s="34"/>
      <c r="G14" s="34"/>
      <c r="H14" s="34"/>
      <c r="I14" s="27"/>
      <c r="J14" s="28"/>
      <c r="K14" s="28"/>
      <c r="L14" s="28"/>
      <c r="M14" s="28"/>
      <c r="N14" s="28"/>
      <c r="O14" s="29"/>
      <c r="P14" s="34"/>
      <c r="Q14" s="27"/>
      <c r="R14" s="28"/>
      <c r="S14" s="28"/>
      <c r="T14" s="28"/>
      <c r="U14" s="28"/>
      <c r="V14" s="28"/>
      <c r="W14" s="29"/>
      <c r="X14" s="28"/>
      <c r="Y14" s="28"/>
      <c r="Z14" s="28"/>
      <c r="AA14" s="28"/>
    </row>
    <row r="15" spans="1:27" ht="16.5" customHeight="1">
      <c r="A15" s="34"/>
      <c r="B15" s="34"/>
      <c r="C15" s="34"/>
      <c r="D15" s="34"/>
      <c r="E15" s="34"/>
      <c r="F15" s="34"/>
      <c r="G15" s="34"/>
      <c r="H15" s="34"/>
      <c r="I15" s="27"/>
      <c r="J15" s="28"/>
      <c r="K15" s="28"/>
      <c r="L15" s="28"/>
      <c r="M15" s="28"/>
      <c r="N15" s="28"/>
      <c r="O15" s="29"/>
      <c r="P15" s="34"/>
      <c r="Q15" s="27"/>
      <c r="R15" s="28"/>
      <c r="S15" s="28"/>
      <c r="T15" s="28"/>
      <c r="U15" s="28"/>
      <c r="V15" s="28"/>
      <c r="W15" s="29"/>
      <c r="X15" s="28"/>
      <c r="Y15" s="28"/>
      <c r="Z15" s="28"/>
      <c r="AA15" s="28"/>
    </row>
    <row r="16" spans="1:27" ht="9.75" customHeight="1">
      <c r="A16" s="34"/>
      <c r="B16" s="34"/>
      <c r="C16" s="34"/>
      <c r="D16" s="34"/>
      <c r="E16" s="34"/>
      <c r="F16" s="34"/>
      <c r="G16" s="34"/>
      <c r="H16" s="34"/>
      <c r="I16" s="30"/>
      <c r="J16" s="31"/>
      <c r="K16" s="31"/>
      <c r="L16" s="31"/>
      <c r="M16" s="31"/>
      <c r="N16" s="31"/>
      <c r="O16" s="32"/>
      <c r="P16" s="34"/>
      <c r="Q16" s="30"/>
      <c r="R16" s="31"/>
      <c r="S16" s="31"/>
      <c r="T16" s="31"/>
      <c r="U16" s="31"/>
      <c r="V16" s="31"/>
      <c r="W16" s="32"/>
      <c r="X16" s="28"/>
      <c r="Y16" s="28"/>
      <c r="Z16" s="28"/>
      <c r="AA16" s="28"/>
    </row>
    <row r="17" spans="1:27" ht="84.75" customHeight="1">
      <c r="A17" s="34"/>
      <c r="B17" s="34"/>
      <c r="C17" s="34"/>
      <c r="D17" s="34"/>
      <c r="E17" s="34"/>
      <c r="F17" s="34"/>
      <c r="G17" s="34"/>
      <c r="H17" s="34"/>
      <c r="I17" s="2" t="s">
        <v>10</v>
      </c>
      <c r="J17" s="2" t="s">
        <v>11</v>
      </c>
      <c r="K17" s="2" t="s">
        <v>22</v>
      </c>
      <c r="L17" s="2" t="s">
        <v>23</v>
      </c>
      <c r="M17" s="2" t="s">
        <v>25</v>
      </c>
      <c r="N17" s="2" t="s">
        <v>26</v>
      </c>
      <c r="O17" s="2" t="s">
        <v>27</v>
      </c>
      <c r="P17" s="34"/>
      <c r="Q17" s="2" t="s">
        <v>10</v>
      </c>
      <c r="R17" s="2" t="s">
        <v>11</v>
      </c>
      <c r="S17" s="2" t="s">
        <v>22</v>
      </c>
      <c r="T17" s="2" t="s">
        <v>23</v>
      </c>
      <c r="U17" s="2" t="s">
        <v>25</v>
      </c>
      <c r="V17" s="2" t="s">
        <v>26</v>
      </c>
      <c r="W17" s="2" t="s">
        <v>27</v>
      </c>
      <c r="X17" s="8"/>
      <c r="Y17" s="8"/>
      <c r="Z17" s="8"/>
      <c r="AA17" s="8"/>
    </row>
    <row r="18" spans="1:27" ht="12.75" customHeight="1">
      <c r="A18" s="2">
        <v>1</v>
      </c>
      <c r="B18" s="2">
        <v>2</v>
      </c>
      <c r="C18" s="2">
        <v>3</v>
      </c>
      <c r="D18" s="2">
        <v>4</v>
      </c>
      <c r="E18" s="2">
        <v>5</v>
      </c>
      <c r="F18" s="2">
        <v>6</v>
      </c>
      <c r="G18" s="2">
        <v>7</v>
      </c>
      <c r="H18" s="2">
        <v>8</v>
      </c>
      <c r="I18" s="2">
        <v>9</v>
      </c>
      <c r="J18" s="2">
        <v>10</v>
      </c>
      <c r="K18" s="2">
        <v>11</v>
      </c>
      <c r="L18" s="2">
        <v>12</v>
      </c>
      <c r="M18" s="2">
        <v>13</v>
      </c>
      <c r="N18" s="2">
        <v>14</v>
      </c>
      <c r="O18" s="2">
        <v>15</v>
      </c>
      <c r="P18" s="2">
        <v>16</v>
      </c>
      <c r="Q18" s="2">
        <v>17</v>
      </c>
      <c r="R18" s="2">
        <v>18</v>
      </c>
      <c r="S18" s="2">
        <v>19</v>
      </c>
      <c r="T18" s="2">
        <v>20</v>
      </c>
      <c r="U18" s="2">
        <v>21</v>
      </c>
      <c r="V18" s="2">
        <v>22</v>
      </c>
      <c r="W18" s="2">
        <v>23</v>
      </c>
      <c r="X18" s="8"/>
      <c r="Y18" s="8"/>
      <c r="Z18" s="8"/>
      <c r="AA18" s="9"/>
    </row>
    <row r="19" spans="1:27" ht="32.25" customHeight="1">
      <c r="A19" s="16">
        <v>1</v>
      </c>
      <c r="B19" s="16" t="s">
        <v>14</v>
      </c>
      <c r="C19" s="16" t="s">
        <v>8</v>
      </c>
      <c r="D19" s="16" t="s">
        <v>9</v>
      </c>
      <c r="E19" s="16" t="s">
        <v>9</v>
      </c>
      <c r="F19" s="17" t="s">
        <v>15</v>
      </c>
      <c r="G19" s="38" t="s">
        <v>24</v>
      </c>
      <c r="H19" s="20">
        <v>673228.2</v>
      </c>
      <c r="I19" s="20">
        <f>143441.9-33.3</f>
        <v>143408.6</v>
      </c>
      <c r="J19" s="20">
        <f>17686.5+290.9+144018.1-290.7</f>
        <v>161704.8</v>
      </c>
      <c r="K19" s="20">
        <f>290.7+877.7+2633-97.1</f>
        <v>3704.3</v>
      </c>
      <c r="L19" s="19">
        <v>0</v>
      </c>
      <c r="M19" s="19">
        <v>0</v>
      </c>
      <c r="N19" s="19">
        <v>0</v>
      </c>
      <c r="O19" s="19">
        <v>0</v>
      </c>
      <c r="P19" s="20">
        <f>Q19+R19+S19+T19</f>
        <v>318550.60000000003</v>
      </c>
      <c r="Q19" s="20">
        <f>143441.9-33.3</f>
        <v>143408.6</v>
      </c>
      <c r="R19" s="20">
        <f>10106.6+7579.9+9765.3+290.9+144018.1-290.7</f>
        <v>171470.1</v>
      </c>
      <c r="S19" s="20">
        <f>290.7+877.7+2633-97.1-32.4</f>
        <v>3671.9</v>
      </c>
      <c r="T19" s="20">
        <v>0</v>
      </c>
      <c r="U19" s="20">
        <v>0</v>
      </c>
      <c r="V19" s="20">
        <v>0</v>
      </c>
      <c r="W19" s="20">
        <v>0</v>
      </c>
      <c r="X19" s="37"/>
      <c r="Y19" s="37"/>
      <c r="Z19" s="37"/>
      <c r="AA19" s="22"/>
    </row>
    <row r="20" spans="1:27" ht="312.75" customHeight="1">
      <c r="A20" s="16"/>
      <c r="B20" s="16"/>
      <c r="C20" s="16"/>
      <c r="D20" s="16"/>
      <c r="E20" s="16"/>
      <c r="F20" s="17"/>
      <c r="G20" s="38"/>
      <c r="H20" s="20"/>
      <c r="I20" s="20"/>
      <c r="J20" s="20"/>
      <c r="K20" s="20"/>
      <c r="L20" s="19"/>
      <c r="M20" s="19"/>
      <c r="N20" s="19"/>
      <c r="O20" s="19"/>
      <c r="P20" s="20"/>
      <c r="Q20" s="20"/>
      <c r="R20" s="20"/>
      <c r="S20" s="20"/>
      <c r="T20" s="20"/>
      <c r="U20" s="20"/>
      <c r="V20" s="20"/>
      <c r="W20" s="20"/>
      <c r="X20" s="37"/>
      <c r="Y20" s="37"/>
      <c r="Z20" s="37"/>
      <c r="AA20" s="22"/>
    </row>
    <row r="21" spans="1:27" ht="32.25" customHeight="1">
      <c r="A21" s="16">
        <v>2</v>
      </c>
      <c r="B21" s="16" t="s">
        <v>16</v>
      </c>
      <c r="C21" s="16" t="s">
        <v>8</v>
      </c>
      <c r="D21" s="16" t="s">
        <v>9</v>
      </c>
      <c r="E21" s="16" t="s">
        <v>9</v>
      </c>
      <c r="F21" s="17" t="s">
        <v>17</v>
      </c>
      <c r="G21" s="16" t="s">
        <v>13</v>
      </c>
      <c r="H21" s="20">
        <v>371540.8</v>
      </c>
      <c r="I21" s="20">
        <f>95049.2-15.2</f>
        <v>95034</v>
      </c>
      <c r="J21" s="20">
        <f>173.6-121.5</f>
        <v>52.099999999999994</v>
      </c>
      <c r="K21" s="20">
        <f>121.5+876.6+2629.8-90.9</f>
        <v>3537</v>
      </c>
      <c r="L21" s="19">
        <v>0</v>
      </c>
      <c r="M21" s="19">
        <v>0</v>
      </c>
      <c r="N21" s="19">
        <v>0</v>
      </c>
      <c r="O21" s="19">
        <v>0</v>
      </c>
      <c r="P21" s="20">
        <f>Q21+R21+S21+T21</f>
        <v>98592.8</v>
      </c>
      <c r="Q21" s="20">
        <f>95049.2-15.2</f>
        <v>95034</v>
      </c>
      <c r="R21" s="20">
        <f>173.6-121.5</f>
        <v>52.099999999999994</v>
      </c>
      <c r="S21" s="20">
        <f>121.5+876.6+2629.8-90.9-30.3</f>
        <v>3506.7</v>
      </c>
      <c r="T21" s="20">
        <v>0</v>
      </c>
      <c r="U21" s="20">
        <v>0</v>
      </c>
      <c r="V21" s="20">
        <v>0</v>
      </c>
      <c r="W21" s="20">
        <v>0</v>
      </c>
      <c r="X21" s="37"/>
      <c r="Y21" s="37"/>
      <c r="Z21" s="37"/>
      <c r="AA21" s="22"/>
    </row>
    <row r="22" spans="1:27" ht="312.75" customHeight="1">
      <c r="A22" s="16"/>
      <c r="B22" s="16"/>
      <c r="C22" s="16"/>
      <c r="D22" s="16"/>
      <c r="E22" s="16"/>
      <c r="F22" s="17"/>
      <c r="G22" s="16"/>
      <c r="H22" s="20"/>
      <c r="I22" s="20"/>
      <c r="J22" s="20"/>
      <c r="K22" s="20"/>
      <c r="L22" s="19"/>
      <c r="M22" s="19"/>
      <c r="N22" s="19"/>
      <c r="O22" s="19"/>
      <c r="P22" s="20"/>
      <c r="Q22" s="20"/>
      <c r="R22" s="20"/>
      <c r="S22" s="20"/>
      <c r="T22" s="20"/>
      <c r="U22" s="20"/>
      <c r="V22" s="20"/>
      <c r="W22" s="20"/>
      <c r="X22" s="37"/>
      <c r="Y22" s="37"/>
      <c r="Z22" s="37"/>
      <c r="AA22" s="22"/>
    </row>
    <row r="23" spans="1:27" ht="74.25" customHeight="1">
      <c r="A23" s="7">
        <v>3</v>
      </c>
      <c r="B23" s="7" t="s">
        <v>37</v>
      </c>
      <c r="C23" s="7" t="s">
        <v>28</v>
      </c>
      <c r="D23" s="7" t="s">
        <v>9</v>
      </c>
      <c r="E23" s="7" t="s">
        <v>9</v>
      </c>
      <c r="F23" s="7" t="s">
        <v>30</v>
      </c>
      <c r="G23" s="7" t="s">
        <v>30</v>
      </c>
      <c r="H23" s="11">
        <f>I23+J23+K23+L23+M23+N23+O23</f>
        <v>80000</v>
      </c>
      <c r="I23" s="14">
        <v>0</v>
      </c>
      <c r="J23" s="14">
        <v>0</v>
      </c>
      <c r="K23" s="14">
        <v>0</v>
      </c>
      <c r="L23" s="14">
        <v>0</v>
      </c>
      <c r="M23" s="14">
        <f>60000+20000</f>
        <v>80000</v>
      </c>
      <c r="N23" s="14">
        <v>0</v>
      </c>
      <c r="O23" s="14">
        <v>0</v>
      </c>
      <c r="P23" s="11">
        <f>Q23+R23+S23+T23+U23+V23+W23</f>
        <v>80000</v>
      </c>
      <c r="Q23" s="14">
        <v>0</v>
      </c>
      <c r="R23" s="14">
        <v>0</v>
      </c>
      <c r="S23" s="14">
        <v>0</v>
      </c>
      <c r="T23" s="14">
        <v>0</v>
      </c>
      <c r="U23" s="14">
        <f>60000+20000</f>
        <v>80000</v>
      </c>
      <c r="V23" s="14">
        <v>0</v>
      </c>
      <c r="W23" s="14">
        <v>0</v>
      </c>
      <c r="X23" s="13"/>
      <c r="Y23" s="13"/>
      <c r="Z23" s="13"/>
      <c r="AA23" s="12"/>
    </row>
    <row r="24" spans="1:27" ht="77.25" customHeight="1">
      <c r="A24" s="7">
        <v>4</v>
      </c>
      <c r="B24" s="7" t="s">
        <v>35</v>
      </c>
      <c r="C24" s="7" t="s">
        <v>28</v>
      </c>
      <c r="D24" s="7" t="s">
        <v>9</v>
      </c>
      <c r="E24" s="7" t="s">
        <v>9</v>
      </c>
      <c r="F24" s="7" t="s">
        <v>30</v>
      </c>
      <c r="G24" s="7" t="s">
        <v>30</v>
      </c>
      <c r="H24" s="11">
        <f>I24+J24+K24+L24+M24+N24+O24</f>
        <v>21666.7</v>
      </c>
      <c r="I24" s="14">
        <v>0</v>
      </c>
      <c r="J24" s="14">
        <v>0</v>
      </c>
      <c r="K24" s="14">
        <v>0</v>
      </c>
      <c r="L24" s="14">
        <v>0</v>
      </c>
      <c r="M24" s="14">
        <f>16250+5416.7</f>
        <v>21666.7</v>
      </c>
      <c r="N24" s="14">
        <v>0</v>
      </c>
      <c r="O24" s="14">
        <v>0</v>
      </c>
      <c r="P24" s="11">
        <f>Q24+R24+S24+T24+U24+V24+W24</f>
        <v>21666.7</v>
      </c>
      <c r="Q24" s="14">
        <v>0</v>
      </c>
      <c r="R24" s="14">
        <v>0</v>
      </c>
      <c r="S24" s="14">
        <v>0</v>
      </c>
      <c r="T24" s="14">
        <v>0</v>
      </c>
      <c r="U24" s="14">
        <f>16250+5416.7</f>
        <v>21666.7</v>
      </c>
      <c r="V24" s="14">
        <v>0</v>
      </c>
      <c r="W24" s="14">
        <v>0</v>
      </c>
      <c r="X24" s="13"/>
      <c r="Y24" s="13"/>
      <c r="Z24" s="13"/>
      <c r="AA24" s="12"/>
    </row>
    <row r="25" spans="1:27" ht="77.25" customHeight="1">
      <c r="A25" s="7">
        <v>5</v>
      </c>
      <c r="B25" s="7" t="s">
        <v>36</v>
      </c>
      <c r="C25" s="7" t="s">
        <v>29</v>
      </c>
      <c r="D25" s="7" t="s">
        <v>9</v>
      </c>
      <c r="E25" s="7" t="s">
        <v>9</v>
      </c>
      <c r="F25" s="7" t="s">
        <v>30</v>
      </c>
      <c r="G25" s="7" t="s">
        <v>30</v>
      </c>
      <c r="H25" s="11">
        <f>I25+J25+K25+L25+M25+N25+O25</f>
        <v>5000</v>
      </c>
      <c r="I25" s="14">
        <v>0</v>
      </c>
      <c r="J25" s="14">
        <v>0</v>
      </c>
      <c r="K25" s="14">
        <v>0</v>
      </c>
      <c r="L25" s="14">
        <v>0</v>
      </c>
      <c r="M25" s="14">
        <f>1250+3750</f>
        <v>5000</v>
      </c>
      <c r="N25" s="14">
        <v>0</v>
      </c>
      <c r="O25" s="14">
        <v>0</v>
      </c>
      <c r="P25" s="11">
        <f>Q25+R25+S25+T25+U25+V25+W25</f>
        <v>3128.7</v>
      </c>
      <c r="Q25" s="14">
        <v>0</v>
      </c>
      <c r="R25" s="14">
        <v>0</v>
      </c>
      <c r="S25" s="14">
        <v>0</v>
      </c>
      <c r="T25" s="14">
        <v>0</v>
      </c>
      <c r="U25" s="14">
        <f>1250+3750-1871.3</f>
        <v>3128.7</v>
      </c>
      <c r="V25" s="14">
        <v>0</v>
      </c>
      <c r="W25" s="14">
        <v>0</v>
      </c>
      <c r="X25" s="13"/>
      <c r="Y25" s="13"/>
      <c r="Z25" s="13"/>
      <c r="AA25" s="12"/>
    </row>
    <row r="26" spans="1:27" ht="17.25" customHeight="1">
      <c r="A26" s="21" t="s">
        <v>18</v>
      </c>
      <c r="B26" s="21"/>
      <c r="C26" s="21"/>
      <c r="D26" s="21"/>
      <c r="E26" s="21"/>
      <c r="F26" s="21"/>
      <c r="G26" s="21"/>
      <c r="H26" s="4">
        <f>SUM(H19:H25)</f>
        <v>1151435.7</v>
      </c>
      <c r="I26" s="4">
        <f>SUM(I19:I25)</f>
        <v>238442.6</v>
      </c>
      <c r="J26" s="4">
        <f aca="true" t="shared" si="0" ref="J26:W26">SUM(J19:J25)</f>
        <v>161756.9</v>
      </c>
      <c r="K26" s="4">
        <f t="shared" si="0"/>
        <v>7241.3</v>
      </c>
      <c r="L26" s="4">
        <f t="shared" si="0"/>
        <v>0</v>
      </c>
      <c r="M26" s="4">
        <f t="shared" si="0"/>
        <v>106666.7</v>
      </c>
      <c r="N26" s="4">
        <f t="shared" si="0"/>
        <v>0</v>
      </c>
      <c r="O26" s="4">
        <f t="shared" si="0"/>
        <v>0</v>
      </c>
      <c r="P26" s="4">
        <f t="shared" si="0"/>
        <v>521938.80000000005</v>
      </c>
      <c r="Q26" s="4">
        <f t="shared" si="0"/>
        <v>238442.6</v>
      </c>
      <c r="R26" s="4">
        <f t="shared" si="0"/>
        <v>171522.2</v>
      </c>
      <c r="S26" s="4">
        <f t="shared" si="0"/>
        <v>7178.6</v>
      </c>
      <c r="T26" s="4">
        <f t="shared" si="0"/>
        <v>0</v>
      </c>
      <c r="U26" s="4">
        <f t="shared" si="0"/>
        <v>104795.4</v>
      </c>
      <c r="V26" s="4">
        <f t="shared" si="0"/>
        <v>0</v>
      </c>
      <c r="W26" s="4">
        <f t="shared" si="0"/>
        <v>0</v>
      </c>
      <c r="X26" s="10"/>
      <c r="Y26" s="10"/>
      <c r="Z26" s="10"/>
      <c r="AA26" s="10"/>
    </row>
    <row r="27" spans="24:27" ht="13.5">
      <c r="X27" s="9"/>
      <c r="Y27" s="9"/>
      <c r="Z27" s="9"/>
      <c r="AA27" s="9"/>
    </row>
    <row r="28" spans="1:27" ht="15">
      <c r="A28" s="18" t="s">
        <v>32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9"/>
      <c r="Y28" s="9"/>
      <c r="Z28" s="9"/>
      <c r="AA28" s="9"/>
    </row>
    <row r="29" spans="24:27" ht="13.5">
      <c r="X29" s="9"/>
      <c r="Y29" s="9"/>
      <c r="Z29" s="9"/>
      <c r="AA29" s="9"/>
    </row>
    <row r="30" spans="1:26" ht="18.75" customHeight="1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</row>
    <row r="32" spans="8:26" ht="13.5"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8:26" ht="13.5"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8:26" ht="13.5"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8:26" ht="13.5"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</sheetData>
  <sheetProtection/>
  <mergeCells count="78">
    <mergeCell ref="E11:P11"/>
    <mergeCell ref="O19:O20"/>
    <mergeCell ref="U21:U22"/>
    <mergeCell ref="I19:I20"/>
    <mergeCell ref="J19:J20"/>
    <mergeCell ref="K19:K20"/>
    <mergeCell ref="L19:L20"/>
    <mergeCell ref="I21:I22"/>
    <mergeCell ref="J21:J22"/>
    <mergeCell ref="K21:K22"/>
    <mergeCell ref="A30:Z30"/>
    <mergeCell ref="E13:E17"/>
    <mergeCell ref="G13:G17"/>
    <mergeCell ref="A13:A17"/>
    <mergeCell ref="F13:F17"/>
    <mergeCell ref="D13:D17"/>
    <mergeCell ref="Z19:Z20"/>
    <mergeCell ref="T21:T22"/>
    <mergeCell ref="F19:F20"/>
    <mergeCell ref="G19:G20"/>
    <mergeCell ref="H21:H22"/>
    <mergeCell ref="H19:H20"/>
    <mergeCell ref="L21:L22"/>
    <mergeCell ref="G21:G22"/>
    <mergeCell ref="Y19:Y20"/>
    <mergeCell ref="M19:M20"/>
    <mergeCell ref="N19:N20"/>
    <mergeCell ref="X13:AA16"/>
    <mergeCell ref="AA19:AA20"/>
    <mergeCell ref="T19:T20"/>
    <mergeCell ref="C19:C20"/>
    <mergeCell ref="D19:D20"/>
    <mergeCell ref="E19:E20"/>
    <mergeCell ref="Y1:Z1"/>
    <mergeCell ref="X3:Z3"/>
    <mergeCell ref="A4:Z4"/>
    <mergeCell ref="A19:A20"/>
    <mergeCell ref="A5:Z5"/>
    <mergeCell ref="H13:H17"/>
    <mergeCell ref="X19:X20"/>
    <mergeCell ref="C13:C17"/>
    <mergeCell ref="B13:B17"/>
    <mergeCell ref="Q3:S3"/>
    <mergeCell ref="Q19:Q20"/>
    <mergeCell ref="R19:R20"/>
    <mergeCell ref="S19:S20"/>
    <mergeCell ref="I13:O16"/>
    <mergeCell ref="P13:P17"/>
    <mergeCell ref="P19:P20"/>
    <mergeCell ref="B19:B20"/>
    <mergeCell ref="U19:U20"/>
    <mergeCell ref="V19:V20"/>
    <mergeCell ref="W19:W20"/>
    <mergeCell ref="W21:W22"/>
    <mergeCell ref="V21:V22"/>
    <mergeCell ref="R1:T1"/>
    <mergeCell ref="Q13:W16"/>
    <mergeCell ref="U7:W7"/>
    <mergeCell ref="T9:W9"/>
    <mergeCell ref="A21:A22"/>
    <mergeCell ref="B21:B22"/>
    <mergeCell ref="C21:C22"/>
    <mergeCell ref="R21:R22"/>
    <mergeCell ref="S21:S22"/>
    <mergeCell ref="AA21:AA22"/>
    <mergeCell ref="Y21:Y22"/>
    <mergeCell ref="Z21:Z22"/>
    <mergeCell ref="X21:X22"/>
    <mergeCell ref="D21:D22"/>
    <mergeCell ref="E21:E22"/>
    <mergeCell ref="F21:F22"/>
    <mergeCell ref="A28:W28"/>
    <mergeCell ref="O21:O22"/>
    <mergeCell ref="N21:N22"/>
    <mergeCell ref="M21:M22"/>
    <mergeCell ref="P21:P22"/>
    <mergeCell ref="Q21:Q22"/>
    <mergeCell ref="A26:G26"/>
  </mergeCells>
  <printOptions/>
  <pageMargins left="0.1968503937007874" right="0.1968503937007874" top="0.1968503937007874" bottom="0.15748031496062992" header="0.1968503937007874" footer="0.1968503937007874"/>
  <pageSetup fitToHeight="111" fitToWidth="1" horizontalDpi="600" verticalDpi="600" orientation="landscape" paperSize="9" scale="36" r:id="rId1"/>
  <rowBreaks count="1" manualBreakCount="1">
    <brk id="20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Витковская Светлана Михайловна</cp:lastModifiedBy>
  <cp:lastPrinted>2019-11-29T03:31:26Z</cp:lastPrinted>
  <dcterms:created xsi:type="dcterms:W3CDTF">1996-10-08T23:32:33Z</dcterms:created>
  <dcterms:modified xsi:type="dcterms:W3CDTF">2019-11-29T03:31:59Z</dcterms:modified>
  <cp:category/>
  <cp:version/>
  <cp:contentType/>
  <cp:contentStatus/>
</cp:coreProperties>
</file>