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s>
  <definedNames>
    <definedName name="_xlnm.Print_Area" localSheetId="0">'Лист1'!$A$1:$AB$41</definedName>
  </definedNames>
  <calcPr fullCalcOnLoad="1"/>
</workbook>
</file>

<file path=xl/comments1.xml><?xml version="1.0" encoding="utf-8"?>
<comments xmlns="http://schemas.openxmlformats.org/spreadsheetml/2006/main">
  <authors>
    <author>natasha</author>
    <author>indukaev</author>
    <author>GUBINI</author>
    <author>Lena</author>
  </authors>
  <commentList>
    <comment ref="O11" authorId="0">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P11" authorId="0">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Q11" authorId="1">
      <text>
        <r>
          <rPr>
            <sz val="9"/>
            <rFont val="Tahoma"/>
            <family val="2"/>
          </rPr>
          <t>1) Водоснабжение пос. Наука - 12 704,0 м.
2) ул. Черноморская  (в сторону жилого дома № 28/2) - 100 м.
3) ул. Омская -96,0 м        
4) с. Дзержинское ул.Малая Больничная, -522,2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R11"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S11"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- 5 155,3 м
2)1-ая Усть-Киргизка,  2-ая Усть-Киргизка,  3-я Усть-Киргизка,  4-я Усть-Киргизка,   5-я Усть-Киргизка,  ул. Жигулевская, проезд Жигулевский - 2 731,0 м
3) с. Дзержинское пер.Дзержинский - 1 094,7 м  
4) ул. Шпальная, ул. Строевая, пер. Строительный, пер. Ангарский, ул. Бийская - 731,5 м                    </t>
        </r>
      </text>
    </comment>
    <comment ref="U11" authorId="0">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t>
        </r>
      </text>
    </comment>
    <comment ref="W11" authorId="2">
      <text>
        <r>
          <rPr>
            <b/>
            <sz val="9"/>
            <rFont val="Tahoma"/>
            <family val="2"/>
          </rPr>
          <t>GUBINI:</t>
        </r>
        <r>
          <rPr>
            <sz val="9"/>
            <rFont val="Tahoma"/>
            <family val="2"/>
          </rPr>
          <t xml:space="preserve">
1) ул. Севастопольская, 11, 15, 17, 19, пер. Добролюбова, 20-49 3000,0 м.</t>
        </r>
      </text>
    </comment>
    <comment ref="Y11" authorId="0">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Алтайская, 4, 6, 6 а, 17,    28 г, 30, 70 – 250,0 м
20) ул. Достоевского, 1, 3, 9; - 60,0 м
21) ул. Заливная, 4, 5, 6, 10, 16 а, 18, 19, 20, 21, 23, 24, 25, 25 а, 27, 31, 33 – 250,0 м.
22) ул. 2-Заречная, 3, 13, 22,23, 35; - 70,0 м.
23) ул. 3-Заречная, 1, 9; - 50,0 м.
24) пер. Инженерный, 1, 2, 3; - 60,0м.
25) пер. 2-Казанский, 5, 6, 9; - 60,0 м.
26) пер. 3-Казанский, 2, 6; - 50,0 м.
27) ул. Л. Толстого, 13, 18, 21, 60, 64; - 50,0 м
28) ул. Маяковского, 18, 20, 24 а, 26, 28, 30, 32, 34; - 60,0 м.
29) пер. Мирный, 14, 19, 31, 39; - 70,0 м.
30) пер. Овражный, 1, 2 а, 5; - 100,0 м.
31) ул. О. Кошевого, 11, 17, 21, 28, 30, 35; - 100,0 м.
32) пер. Орловский, 3, 5, 7, 10, 11, 12 а, 14, 19; - 100,0 м.
33) ул. Петропавловская, 8, 10, 12, 17, 18, 20, 24, 35, 46; - 150,0 м.
34) ул. Рузского, 2, 3, 6, 8, 9, 14; - 100,0 м.
35) ул. С. Вицмана, 8, 18, 26; - 100,0 м
36) ул. С. Разина, 1, 15 а; - 50,0 м.
37) ул. Татарская, 44, 47; - 50,0 м.
38) пер. Украинский, 8, 10, 11, 15, 33; - 50,0 м.
39) пер. Фруктовый, 19, 21; - 30,0 м.
40) пер. Энергетический, 3, 7; - 50,0 м.
41) пер. Юрточный, 5, 14, 20, 24, 24 а, 32; - 90,0 м.
42) проезд Кольцевой – 1 000,0 м.
43) ул. Ярославская, 13, 17, 19, 23, 25, 26, 29, 32; - 80,0м.
44) ул. Пропиточная – 240,0 м.
45) ул. Крепежная – 160,0м.
46) пер. Стрелочный -180,0м.
47) ул. Нарымская – 240,0 м.
48) ул. Блок-Пост – 500,0 м.
49) пер. Обской – 110,0м.
50) ул. Игарская – 1 130,0 м.
51) ул. Новороссийская – 80,0 м.
52) пер. Брусничный – 60,0 м.
53) пер. Ростовский – 550,0 м.
54) пер. Туристский – 210,0 м.
55) ул. Оренбургская -230,0 м.
56) ул. Мостовая – 206,0 м.
57) пер. Тупиковый -100,0 м.
58) пер. Просторный – 180,0 м.
59) пер. Камский – 810,0 м.
60) пер. Светлый – 340,0 м.
61) пер. Новостанционный -670,0 м.
62) пер. Целинный – 320,0 м.
63) ул. Героев Чубаровцев – 550,0 м.
64) пер. Зеленый – 200,0 м.
65) ул. Кубанская – 400,0 м.
66) пер. Парабельский – 350,0 м.
67) пос. Предтеченск, ул. Вокзальная, 4,5,7,10,11,12 – 850,0 м.
</t>
        </r>
      </text>
    </comment>
    <comment ref="AA11" authorId="0">
      <text>
        <r>
          <rPr>
            <b/>
            <sz val="9"/>
            <rFont val="Tahoma"/>
            <family val="2"/>
          </rPr>
          <t>natasha:</t>
        </r>
        <r>
          <rPr>
            <sz val="9"/>
            <rFont val="Tahoma"/>
            <family val="2"/>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ул. Аэродромная, 2, 3, 6, 7, 10, 12; - 300,0 м.
12) ул. Восточная, 2 а, 6, 8, 14; - 170,0 м.
13) ул. Дальняя, 10, 23; - 50,0 м.
14) ул. 1-Заречная, 31, 35; - 70,0 м.
15) пер. Смоленский, 3 а, 7 б, 10, 20, 22; - 130,0 м.
16) ул. Украинская, 1/1, 1 б, 12; - 50,0 м.
17) ул. Челюскинцев, 9 а, 14, 17, 22, 23, 24, 25 а, 27, 29, 37, 43; - 80,0 м.
18) пер. Шумихинский, 6, 16, 20, 26, 26/1; - 60,0 м.
19) Строительство водовода 9а в г.Томске, втом числе приобритение проектной документации – 1 шт.
</t>
        </r>
      </text>
    </comment>
    <comment ref="O12"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12"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Q12" authorId="1">
      <text>
        <r>
          <rPr>
            <sz val="9"/>
            <rFont val="Tahoma"/>
            <family val="2"/>
          </rPr>
          <t>1) Строительство сетей канализации по ул. Куйбышева, Григорьева, А. Невского (по решение судов) - 1500,0 м.</t>
        </r>
      </text>
    </comment>
    <comment ref="R12" authorId="1">
      <text>
        <r>
          <rPr>
            <sz val="9"/>
            <rFont val="Tahoma"/>
            <family val="2"/>
          </rPr>
          <t>1) Строительство сетей канализации по ул. Куйбышева, Григорьева, А. Невского (по решение судов) - 1500,0 м.</t>
        </r>
      </text>
    </comment>
    <comment ref="Y12" authorId="1">
      <text>
        <r>
          <rPr>
            <sz val="9"/>
            <rFont val="Tahoma"/>
            <family val="2"/>
          </rPr>
          <t xml:space="preserve">1)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2)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AA12" authorId="0">
      <text>
        <r>
          <rPr>
            <b/>
            <sz val="9"/>
            <rFont val="Tahoma"/>
            <family val="2"/>
          </rPr>
          <t>natasha:</t>
        </r>
        <r>
          <rPr>
            <sz val="9"/>
            <rFont val="Tahoma"/>
            <family val="2"/>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Сети канализации по ул. Бакунина- 1000,0 м</t>
        </r>
      </text>
    </comment>
    <comment ref="Q13" authorId="0">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13" authorId="0">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Y13" authorId="3">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м?
</t>
        </r>
      </text>
    </comment>
    <comment ref="O14"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14"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Q14" authorId="0">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R14" authorId="0">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M16" authorId="0">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6" authorId="0">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O16"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P16"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S16" authorId="0">
      <text>
        <r>
          <rPr>
            <b/>
            <sz val="9"/>
            <rFont val="Tahoma"/>
            <family val="2"/>
          </rPr>
          <t>natasha:</t>
        </r>
        <r>
          <rPr>
            <sz val="9"/>
            <rFont val="Tahoma"/>
            <family val="2"/>
          </rPr>
          <t xml:space="preserve">
1) Водоснабжение пос. Залесье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4)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водоснабжения» (ПИР). Софинансирование.
5) ул.2-ая Лесная</t>
        </r>
      </text>
    </comment>
    <comment ref="W16" authorId="0">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3)  Строительство сетей водоснабжения до земельных участков, выделяемых льготным категориям граждан в районе Кузовлевского тракта
4)  пос.Росинка, ул.Благовещенская, ул.Озёрная
5)  пос.Кузовлево, пер.Тихий, ул.Советская, ул.Пионерская
6)  дер. Киргизка
7)  ул. Залоговая
8)  п. Просторный: ул. Спокойная, п.Осинки; ул.Бархатная;  тупик Михайловский;                          ул.Черниговская; ул.Онежская; ул.Благодатная; л.Петербуржская; ул.Изумрудная;                 ул.Янтарная; пер.Соловьиный;  бульвар Зелёный; ул.Арктическая;  ул.Астраханская
9)  пос.Штамово
10)  д. Аникино: ул. Басандайская; пер. 1-й Аникинский; пер. 2-й Аникинский; пер. 3-й Аникинский; тупик 4-й Аникин-ский; пер. 5-й Аникинский.
11)  ул. Ленинградская,  пер. Ставропольский, ул. Томская, ул.Центральная, 
12) ер.Шегарский, ул.Усть-Керепеть
13)  ул. Чулымский тракт
14)  пер. Днепровский
15)  пер. Путевой
16)  ул. Научная
17)  пр. Научный
18)  пер. Рабочий
19)  ул. Северо-Каштачная
20)  ул. Войлочная
21) ул. Алтайская, 4, 6, 6 а, 17,    28 г, 30, 70;
22) ул. Достоевского, 1, 3, 9;
23) ул. Заливная, 4, 5, 6, 10, 16 а, 18, 19, 20, 21, 23, 24, 25, 25 а, 27, 31, 33;
24) ул. 2-Заречная, 3, 13, 22,23, 35;
25) ул. 3-Заречная, 1, 9;
26) пер. Инженерный, 1, 2, 3;
27) пер. 2-Казанский, 5, 6, 9;
28) пер. 3-Казанский, 2, 6;
29) ул. Л. Толстого, 13, 18, 21, 60, 64;
30) ул. Маяковского, 18, 20, 24 а, 26, 28, 30, 32, 34;
31) пер. Мирный, 14, 19, 31, 39;
32) пер. Овражный, 1, 2 а, 5;
33) ул. О. Кошевого, 11, 17, 21, 28, 30, 35;
34) пер. Орловский, 3, 5, 7, 10, 11, 12 а, 14, 19;
35) ул. Петропавловская, 8, 10, 12, 17, 18, 20, 24, 35, 46;
36) ул. Рузского, 2, 3, 6, 8, 9, 14;
37) ул. С. Вицмана, 8, 18, 26;
38) ул. С. Разина, 1, 15 а;
39) ул. Татарская, 44, 47;
40) пер. Украинский, 8, 10, 11, 15, 33;
41) пер. Фруктовый, 19, 21;
42) пер. Энергетический, 3, 7;
43) пер. Юрточный, 5, 14, 20, 24, 24 а, 32;
44) проезд Кольцевой
45) ул. Ярославская, 13, 17, 19, 23, 25, 26, 29, 32;
46) ул. Пропиточная
47) ул. Крепежная
48) пер. Стрелочный
49) ул. Нарымская
50) ул. Блок-Пост
51) пер. Обской
52) ул. Игарская
53) ул. Новороссийская
54) пер. Брусничный
55) пер. Ростовский
56) пер. Туристский
57) ул. Оренбургская
58) ул. Мостовая
59) пер. Тупиковый
60) пер. Просторный
61) пер. Камский
62) пер. Светлый
63) пер. Новостанционный
64) пер. Целинный
65) ул. Героев Чубаровцев
66) пер. Зеленый
67) ул. Кубанская
68) пер. Парабельский
69) пос. Предтеченск, ул. Вокзальная, 4,5,7,10,11,12
70)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
</t>
        </r>
      </text>
    </comment>
    <comment ref="Y16" authorId="0">
      <text>
        <r>
          <rPr>
            <b/>
            <sz val="9"/>
            <rFont val="Tahoma"/>
            <family val="2"/>
          </rPr>
          <t>natasha:</t>
        </r>
        <r>
          <rPr>
            <sz val="9"/>
            <rFont val="Tahoma"/>
            <family val="2"/>
          </rPr>
          <t xml:space="preserve">
1) ул. Юргинская
2) ул.Первомайская до домов 171, 173, 109, 110, 113
3) пос. Хромовка
4) п. Апрель: ул. Успенского; ул. Листопадная; ул. Кибернетиков; проезд Ягодный; ул. М. Орлова; проезд Горный; проезд Геологов
5) пер. Чаинский, ул. Крымская
6) ул. Географическая
7) д. Эушта: ул. Береговая; ул. Фрунзе; ул. Школьная; ул. Совхозная; пер. Новый; пер. Рабочий; ул. Тояна; пер. Кооперативный; ул. Клубная
8) пер. Березовский,  пер.Барабинский, пер. Донской, ул. Обская
9) п. Геологов
10) ул. Красногвардейская, ул. Павлова, ул. Калинина, ул. Победы, пер. Революционный, ул. Революционная
11) ул. Аэродромная, 2, 3, 6, 7, 10, 12;
12) ул. Восточная, 2 а, 6, 8, 14;
13) ул. Дальняя, 10, 23;
14) ул. 1-Заречная, 31, 35;
15) ул. Некрасова, 7, 29, 31;
16) пер. Смоленский, 3 а, 7 б, 10, 20, 22;
17) ул. Украинская, 1/1, 1 б, 12;
18) ул. Челюскинцев, 9 а, 14, 17, 22, 23, 24, 25 а, 27, 29, 37, 43;
19) пер. Шумихинский, 6, 16, 20, 26, 26/1;
</t>
        </r>
      </text>
    </comment>
    <comment ref="Q17" authorId="0">
      <text>
        <r>
          <rPr>
            <b/>
            <sz val="9"/>
            <rFont val="Tahoma"/>
            <family val="2"/>
          </rPr>
          <t>natasha:</t>
        </r>
        <r>
          <rPr>
            <sz val="9"/>
            <rFont val="Tahoma"/>
            <family val="2"/>
          </rPr>
          <t xml:space="preserve">
1) Переключение мкр. Академгородок на сети централизованного водоснабжения (технологическое присоединение)          </t>
        </r>
      </text>
    </comment>
    <comment ref="W17" authorId="0">
      <text>
        <r>
          <rPr>
            <b/>
            <sz val="9"/>
            <rFont val="Tahoma"/>
            <family val="2"/>
          </rPr>
          <t>natasha:</t>
        </r>
        <r>
          <rPr>
            <sz val="9"/>
            <rFont val="Tahoma"/>
            <family val="2"/>
          </rPr>
          <t xml:space="preserve">
1) ул. 2-ой пос.ЛПК, 109/1
2) Строительство сетей водоснабжения в районе п. Светлый (мкр. Народный, мкр. Реженка, ж.д. ст. Копылово)</t>
        </r>
      </text>
    </comment>
    <comment ref="Y17" authorId="0">
      <text>
        <r>
          <rPr>
            <b/>
            <sz val="9"/>
            <rFont val="Tahoma"/>
            <family val="2"/>
          </rPr>
          <t>natasha:</t>
        </r>
        <r>
          <rPr>
            <sz val="9"/>
            <rFont val="Tahoma"/>
            <family val="2"/>
          </rPr>
          <t xml:space="preserve">
1) ул. Амурская,  (технологическое присоединение)</t>
        </r>
      </text>
    </comment>
    <comment ref="O18" authorId="3">
      <text>
        <r>
          <rPr>
            <b/>
            <sz val="9"/>
            <rFont val="Tahoma"/>
            <family val="2"/>
          </rPr>
          <t>Lena:</t>
        </r>
        <r>
          <rPr>
            <sz val="9"/>
            <rFont val="Tahoma"/>
            <family val="2"/>
          </rPr>
          <t xml:space="preserve">
1) Строительство станции водоподготовки в д. Лоскутово - 986,5 м3</t>
        </r>
      </text>
    </comment>
    <comment ref="P18" authorId="0">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Q18" authorId="1">
      <text>
        <r>
          <rPr>
            <sz val="9"/>
            <rFont val="Tahoma"/>
            <family val="2"/>
          </rPr>
          <t>1) Водоснабжение пос. Наука - 12 704,0 м.
2) ул. Черноморская  (в сторону жилого дома № 28/2) - 100 м.
3) ул. Омская -96,0 м        
4) с. Дзержинское ул.Малая Больничная, -522,2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6) ) Водоснабжение ДОЛ "Огонек"</t>
        </r>
      </text>
    </comment>
    <comment ref="R18"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S18"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- 5 155,3 м
2)1-ая Усть-Киргизка,  2-ая Усть-Киргизка,  3-я Усть-Киргизка,  4-я Усть-Киргизка,   5-я Усть-Киргизка,  ул. Жигулевская, проезд Жигулевский - 2 731,0 м
3) с. Дзержинское пер.Дзержинский - 1 094,7 м  
4) ул. Шпальная, ул. Строевая, пер. Строительный, пер. Ангарский, ул. Бийская - 731,5 м                    </t>
        </r>
      </text>
    </comment>
    <comment ref="U18" authorId="0">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t>
        </r>
      </text>
    </comment>
    <comment ref="W18" authorId="0">
      <text>
        <r>
          <rPr>
            <b/>
            <sz val="9"/>
            <rFont val="Tahoma"/>
            <family val="2"/>
          </rPr>
          <t>natasha:</t>
        </r>
        <r>
          <rPr>
            <sz val="9"/>
            <rFont val="Tahoma"/>
            <family val="2"/>
          </rPr>
          <t xml:space="preserve">
ул. Севастопольская, 11, 15, 17, 19, пер. Добролюбова, 20-49</t>
        </r>
      </text>
    </comment>
    <comment ref="Y18" authorId="0">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Алтайская, 4, 6, 6 а, 17,    28 г, 30, 70 – 250,0 м
20) ул. Достоевского, 1, 3, 9; - 60,0 м
21) ул. Заливная, 4, 5, 6, 10, 16 а, 18, 19, 20, 21, 23, 24, 25, 25 а, 27, 31, 33 – 250,0 м.
22) ул. 2-Заречная, 3, 13, 22,23, 35; - 70,0 м.
23) ул. 3-Заречная, 1, 9; - 50,0 м.
24) пер. Инженерный, 1, 2, 3; - 60,0м.
25) пер. 2-Казанский, 5, 6, 9; - 60,0 м.
26) пер. 3-Казанский, 2, 6; - 50,0 м.
27) ул. Л. Толстого, 13, 18, 21, 60, 64; - 50,0 м
28) ул. Маяковского, 18, 20, 24 а, 26, 28, 30, 32, 34; - 60,0 м.
29) пер. Мирный, 14, 19, 31, 39; - 70,0 м.
30) пер. Овражный, 1, 2 а, 5; - 100,0 м.
31) ул. О. Кошевого, 11, 17, 21, 28, 30, 35; - 100,0 м.
32) пер. Орловский, 3, 5, 7, 10, 11, 12 а, 14, 19; - 100,0 м.
33) ул. Петропавловская, 8, 10, 12, 17, 18, 20, 24, 35, 46; - 150,0 м.
34) ул. Рузского, 2, 3, 6, 8, 9, 14; - 100,0 м.
35) ул. С. Вицмана, 8, 18, 26; - 100,0 м
36) ул. С. Разина, 1, 15 а; - 50,0 м.
37) ул. Татарская, 44, 47; - 50,0 м.
38) пер. Украинский, 8, 10, 11, 15, 33; - 50,0 м.
39) пер. Фруктовый, 19, 21; - 30,0 м.
40) пер. Энергетический, 3, 7; - 50,0 м.
41) пер. Юрточный, 5, 14, 20, 24, 24 а, 32; - 90,0 м.
42) проезд Кольцевой – 1 000,0 м.
43) ул. Ярославская, 13, 17, 19, 23, 25, 26, 29, 32; - 80,0м.
44) ул. Пропиточная – 240,0 м.
45) ул. Крепежная – 160,0м.
46) пер. Стрелочный -180,0м.
47) ул. Нарымская – 240,0 м.
48) ул. Блок-Пост – 500,0 м.
49) пер. Обской – 110,0м.
50) ул. Игарская – 1 130,0 м.
51) ул. Новороссийская – 80,0 м.
52) пер. Брусничный – 60,0 м.
53) пер. Ростовский – 550,0 м.
54) пер. Туристский – 210,0 м.
55) ул. Оренбургская -230,0 м.
56) ул. Мостовая – 206,0 м.
57) пер. Тупиковый -100,0 м.
58) пер. Просторный – 180,0 м.
59) пер. Камский – 810,0 м.
60) пер. Светлый – 340,0 м.
61) пер. Новостанционный -670,0 м.
62) пер. Целинный – 320,0 м.
63) ул. Героев Чубаровцев – 550,0 м.
64) пер. Зеленый – 200,0 м.
65) ул. Кубанская – 400,0 м.
66) пер. Парабельский – 350,0 м.
67) пос. Предтеченск, ул. Вокзальная, 4,5,7,10,11,12 – 850,0 м.
</t>
        </r>
      </text>
    </comment>
    <comment ref="AA18" authorId="0">
      <text>
        <r>
          <rPr>
            <b/>
            <sz val="9"/>
            <rFont val="Tahoma"/>
            <family val="2"/>
          </rPr>
          <t>natasha:</t>
        </r>
        <r>
          <rPr>
            <sz val="9"/>
            <rFont val="Tahoma"/>
            <family val="2"/>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ул. Аэродромная, 2, 3, 6, 7, 10, 12; - 300,0 м.
12) ул. Восточная, 2 а, 6, 8, 14; - 170,0 м.
13) ул. Дальняя, 10, 23; - 50,0 м.
14) ул. 1-Заречная, 31, 35; - 70,0 м.
15) пер. Смоленский, 3 а, 7 б, 10, 20, 22; - 130,0 м.
16) ул. Украинская, 1/1, 1 б, 12; - 50,0 м.
17) ул. Челюскинцев, 9 а, 14, 17, 22, 23, 24, 25 а, 27, 29, 37, 43; - 80,0 м.
18) пер. Шумихинский, 6, 16, 20, 26, 26/1; - 60,0 м.
19) Строительство водовода 9а в г.Томске, втом числе приобритение проектной документации – 1 шт.
</t>
        </r>
      </text>
    </comment>
    <comment ref="M19" authorId="3">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N19" authorId="3">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S19" authorId="0">
      <text>
        <r>
          <rPr>
            <b/>
            <sz val="9"/>
            <rFont val="Tahoma"/>
            <family val="2"/>
          </rPr>
          <t>natasha:</t>
        </r>
        <r>
          <rPr>
            <sz val="9"/>
            <rFont val="Tahoma"/>
            <family val="2"/>
          </rPr>
          <t xml:space="preserve">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W19" authorId="3">
      <text>
        <r>
          <rPr>
            <b/>
            <sz val="9"/>
            <rFont val="Tahoma"/>
            <family val="2"/>
          </rPr>
          <t>Lena:</t>
        </r>
        <r>
          <rPr>
            <sz val="9"/>
            <rFont val="Tahoma"/>
            <family val="2"/>
          </rPr>
          <t xml:space="preserve">
1) Строительство канализационной насосной станции №4а 
и канализационных коллекторов, в том числе: 
1 этап строительства, в том числе
1 пусковой комплекс. 
Строительство канализационного коллектора по ул. Б. Подгорная от ул. Дальне-Ключевская до главной насосной станции (далее - ГНС); .
2 пусковой комплекс.
Строительство канализационного коллектора по
ул. Дальне-Ключевская до
ул. Б-Подгорная
3 пусковой комплекс. 
Строительство канализационного коллектора от пер. Светлого до 
ул. Первомайской.
2 этап строительства, в том числе
1 пусковой комплекс. 
Строительство канализационной насосной станции 4а по строительному адресу:
г. Томск, пер. Коннова,1а.
2 пусковой комплекс. 
Строительство напорного канализационного коллектора от КНС4 до камеры гашения на Воскресенской горе.
3 этап строительства, в том числе
Строительство канализационного коллектора Ду =1400мм по 
ул. Алтайской от ул. Гоголя до КНС - 4а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8)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9) Сети канализации по ул. Бакунина</t>
        </r>
      </text>
    </comment>
    <comment ref="O20" authorId="3">
      <text>
        <r>
          <rPr>
            <b/>
            <sz val="9"/>
            <rFont val="Tahoma"/>
            <family val="2"/>
          </rPr>
          <t>Lena:</t>
        </r>
        <r>
          <rPr>
            <sz val="9"/>
            <rFont val="Tahoma"/>
            <family val="2"/>
          </rPr>
          <t xml:space="preserve">
1) г. Томск, ул. Московский тракт, 82 (решение судов)</t>
        </r>
      </text>
    </comment>
    <comment ref="P20" authorId="3">
      <text>
        <r>
          <rPr>
            <b/>
            <sz val="9"/>
            <rFont val="Tahoma"/>
            <family val="2"/>
          </rPr>
          <t>Lena:</t>
        </r>
        <r>
          <rPr>
            <sz val="9"/>
            <rFont val="Tahoma"/>
            <family val="2"/>
          </rPr>
          <t xml:space="preserve">
1) г. Томск, ул. Московский тракт, 82 (решение судов)</t>
        </r>
      </text>
    </comment>
    <comment ref="M21" authorId="3">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1" authorId="3">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O2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2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Q21" authorId="0">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R21" authorId="0">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Y21" authorId="0">
      <text>
        <r>
          <rPr>
            <b/>
            <sz val="9"/>
            <rFont val="Tahoma"/>
            <family val="2"/>
          </rPr>
          <t>natasha:</t>
        </r>
        <r>
          <rPr>
            <sz val="9"/>
            <rFont val="Tahoma"/>
            <family val="2"/>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t>
        </r>
      </text>
    </comment>
    <comment ref="AA21" authorId="0">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2) Сети канализации по ул. Бакунина</t>
        </r>
      </text>
    </comment>
    <comment ref="M22" authorId="0">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N22" authorId="0">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Q22" authorId="0">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 ref="R22" authorId="0">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 ref="W22" authorId="0">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O23" authorId="0">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P23" authorId="0">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Q23" authorId="2">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R23" authorId="2">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S23" authorId="0">
      <text>
        <r>
          <rPr>
            <b/>
            <sz val="9"/>
            <rFont val="Tahoma"/>
            <family val="2"/>
          </rPr>
          <t>natasha: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Y23" authorId="0">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W27" authorId="0">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U28" authorId="0">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Q29" authorId="0">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M30" authorId="0">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N30" authorId="0">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Q30" authorId="0">
      <text>
        <r>
          <rPr>
            <b/>
            <sz val="9"/>
            <rFont val="Tahoma"/>
            <family val="2"/>
          </rPr>
          <t>natasha:</t>
        </r>
        <r>
          <rPr>
            <sz val="9"/>
            <rFont val="Tahoma"/>
            <family val="2"/>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2) Реконструкция тепловых сетей, расположеннных по пр. Комсомольский, 39т в г. Томске</t>
        </r>
      </text>
    </comment>
    <comment ref="S30" authorId="0">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t>
        </r>
      </text>
    </comment>
    <comment ref="Y30" authorId="0">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Q32"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R32"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W32" authorId="0">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O33" authorId="0">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P33" authorId="0">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W33" authorId="0">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Y34" authorId="0">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t>
        </r>
      </text>
    </comment>
    <comment ref="O13" authorId="0">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t>
        </r>
      </text>
    </comment>
    <comment ref="P13" authorId="0">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- 91,0 км.</t>
        </r>
      </text>
    </comment>
  </commentList>
</comments>
</file>

<file path=xl/sharedStrings.xml><?xml version="1.0" encoding="utf-8"?>
<sst xmlns="http://schemas.openxmlformats.org/spreadsheetml/2006/main" count="153" uniqueCount="74">
  <si>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</si>
  <si>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</si>
  <si>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</si>
  <si>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</si>
  <si>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</si>
  <si>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</si>
  <si>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</si>
  <si>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</si>
  <si>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</si>
  <si>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</si>
  <si>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</si>
  <si>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</si>
  <si>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Департамент городского хозяйства администрации Города Томска</t>
  </si>
  <si>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</si>
  <si>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</si>
  <si>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Количество объектов с разработанной проектно-сметной документацией,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</si>
  <si>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</si>
  <si>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</si>
  <si>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</si>
  <si>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</si>
  <si>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Задача 3: обеспечение  населения надёжным электроснабжением</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</si>
  <si>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</si>
  <si>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</si>
  <si>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</si>
  <si>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</si>
  <si>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</si>
  <si>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</si>
  <si>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</si>
  <si>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</si>
  <si>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</si>
  <si>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</si>
  <si>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</si>
  <si>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</si>
  <si>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</si>
  <si>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</si>
  <si>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</si>
  <si>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</si>
  <si>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</si>
  <si>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</si>
  <si>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</si>
  <si>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</si>
  <si>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</si>
  <si>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</si>
  <si>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</si>
  <si>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</si>
  <si>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</si>
  <si>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</si>
  <si>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</si>
  <si>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</si>
  <si>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</si>
  <si>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</si>
  <si>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</si>
  <si>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</si>
  <si>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</si>
  <si>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</si>
  <si>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</si>
  <si>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 xml:space="preserve"> -</t>
  </si>
  <si>
    <r>
      <t>1. Протяженность вновь построенных, реконструированных  сетей водоснабжения, км</t>
    </r>
    <r>
      <rPr>
        <sz val="8"/>
        <rFont val="Times New Roman"/>
        <family val="1"/>
      </rPr>
      <t xml:space="preserve"> </t>
    </r>
  </si>
  <si>
    <t>Мероприятие 1:Строительство (реконструкция), капитальный ремонт объектов водоснабжения: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</si>
  <si>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</si>
  <si>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2:Строительство (реконструкция), капитальный ремонт объектов водоотведения:</t>
  </si>
  <si>
    <t>Мероприятие 3:Строительство (реконструкция), капитальный ремонт объектов ливневой канализации:</t>
  </si>
  <si>
    <t>Мероприятие 1:Строительство (реконструкция), капитальный ремонт объектов теплоснабжения: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</si>
  <si>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</si>
  <si>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1: Строительство (реконструкция), капитальный ремонт объектов электроснабжения:</t>
  </si>
  <si>
    <t>Количество объектов построенных (реконструированных, капитально отремантированных) и введенных в эксплуатацию, предусмотренных муниципальной программой, шт.</t>
  </si>
  <si>
    <t>Плановые значения показателей по годам реализации муниципальной программы</t>
  </si>
  <si>
    <t>* - показатель расчитывается по формуле Xn=In/In-1*Xn-1, где</t>
  </si>
  <si>
    <t>Xn-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n-ом году;</t>
  </si>
  <si>
    <t>In – объем капитальных вложений в n-ом году согласно распределению объема предоставляемых инвестиций (приложение 3 к подпрограмме);</t>
  </si>
  <si>
    <t>Xn-1 -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n-1-ом году;</t>
  </si>
  <si>
    <t>In-1 - объем капитальных вложений в n-1-ом году согласно распределению сметной стоимости объекта капитального строительства (приложение 3 к подпрограмме).</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</si>
  <si>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</si>
  <si>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Количество объектов с разработанной проектно-сметной документацией (проверка достоверности определения сметной стоимости), предусмотренных муниципальной программой, шт.</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</si>
</sst>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44">
    <font>
      <sz val="11"/>
      <color theme="1"/>
      <name val="Calibri"/>
      <family val="2"/>
    </font>
    <font>
      <sz val="11"/>
      <color indexed="8"/>
      <name val="Calibri"/>
      <family val="2"/>
    </font>
    <font>
      <sz val="9"/>
      <name val="Tahoma"/>
      <family val="2"/>
    </font>
    <font>
      <b/>
      <sz val="9"/>
      <name val="Tahoma"/>
      <family val="2"/>
    </font>
    <font>
      <i/>
      <sz val="8"/>
      <name val="Times New Roman"/>
      <family val="1"/>
    </font>
    <font>
      <sz val="8"/>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D7E4BC"/>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style="thin"/>
      <bottom style="medium"/>
    </border>
    <border>
      <left style="thin"/>
      <right style="thin"/>
      <top style="medium"/>
      <bottom style="medium"/>
    </border>
    <border>
      <left style="thin"/>
      <right style="medium"/>
      <top style="thin"/>
      <bottom style="thin"/>
    </border>
    <border>
      <left style="medium"/>
      <right style="thin"/>
      <top style="thin"/>
      <bottom/>
    </border>
    <border>
      <left style="thin"/>
      <right style="medium"/>
      <top style="thin"/>
      <botto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style="thin"/>
      <top/>
      <bottom/>
    </border>
    <border>
      <left style="thin"/>
      <right style="thin"/>
      <top/>
      <bottom/>
    </border>
    <border>
      <left style="thin"/>
      <right style="thin"/>
      <top/>
      <bottom style="thin"/>
    </border>
    <border>
      <left style="thin"/>
      <right style="medium"/>
      <top/>
      <bottom/>
    </border>
    <border>
      <left style="medium"/>
      <right>
        <color indexed="63"/>
      </right>
      <top/>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border>
    <border>
      <left style="thin"/>
      <right>
        <color indexed="63"/>
      </right>
      <top/>
      <bottom/>
    </border>
    <border>
      <left style="thin"/>
      <right>
        <color indexed="63"/>
      </right>
      <top/>
      <bottom style="medium"/>
    </border>
    <border>
      <left style="medium"/>
      <right>
        <color indexed="63"/>
      </right>
      <top style="medium"/>
      <bottom/>
    </border>
    <border>
      <left style="medium"/>
      <right>
        <color indexed="63"/>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15">
    <xf numFmtId="0" fontId="0" fillId="0" borderId="0" xfId="0" applyFont="1" applyAlignment="1">
      <alignment/>
    </xf>
    <xf numFmtId="0" fontId="24" fillId="33" borderId="0" xfId="0" applyFont="1" applyFill="1" applyAlignment="1">
      <alignment/>
    </xf>
    <xf numFmtId="0" fontId="5" fillId="33" borderId="10" xfId="0" applyFont="1" applyFill="1" applyBorder="1" applyAlignment="1">
      <alignment horizontal="center" vertical="center" textRotation="90"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 fillId="33" borderId="0" xfId="0" applyFont="1" applyFill="1" applyAlignment="1">
      <alignment wrapText="1"/>
    </xf>
    <xf numFmtId="0" fontId="5" fillId="33" borderId="10" xfId="0" applyFont="1" applyFill="1" applyBorder="1" applyAlignment="1">
      <alignment textRotation="90" wrapText="1"/>
    </xf>
    <xf numFmtId="0" fontId="5" fillId="33" borderId="14" xfId="0" applyFont="1" applyFill="1" applyBorder="1" applyAlignment="1">
      <alignment horizontal="center" vertical="center" textRotation="90" wrapText="1"/>
    </xf>
    <xf numFmtId="0" fontId="5" fillId="33" borderId="15" xfId="0" applyFont="1" applyFill="1" applyBorder="1" applyAlignment="1">
      <alignment horizontal="center" vertical="center" wrapText="1"/>
    </xf>
    <xf numFmtId="0" fontId="4" fillId="33" borderId="11" xfId="0" applyFont="1" applyFill="1" applyBorder="1" applyAlignment="1">
      <alignment horizontal="left" vertical="top" wrapText="1"/>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17" xfId="0" applyFont="1" applyFill="1" applyBorder="1" applyAlignment="1">
      <alignment vertical="center" wrapText="1"/>
    </xf>
    <xf numFmtId="0" fontId="4" fillId="33" borderId="17" xfId="0" applyFont="1" applyFill="1" applyBorder="1" applyAlignment="1">
      <alignment horizontal="left" vertical="center" wrapText="1"/>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4" fillId="33" borderId="12" xfId="0" applyFont="1" applyFill="1" applyBorder="1" applyAlignment="1">
      <alignment vertical="center" wrapText="1"/>
    </xf>
    <xf numFmtId="0" fontId="4" fillId="33" borderId="12" xfId="0" applyFont="1" applyFill="1" applyBorder="1" applyAlignment="1">
      <alignment horizontal="left" vertical="center" wrapText="1"/>
    </xf>
    <xf numFmtId="0" fontId="5" fillId="33" borderId="12" xfId="0" applyFont="1" applyFill="1" applyBorder="1" applyAlignment="1">
      <alignment horizontal="center" vertical="center"/>
    </xf>
    <xf numFmtId="0" fontId="5" fillId="33" borderId="19" xfId="0" applyFont="1" applyFill="1" applyBorder="1" applyAlignment="1">
      <alignment horizontal="center" vertical="center"/>
    </xf>
    <xf numFmtId="0" fontId="4" fillId="33" borderId="20" xfId="0" applyFont="1" applyFill="1" applyBorder="1" applyAlignment="1">
      <alignment vertical="center" wrapText="1"/>
    </xf>
    <xf numFmtId="0" fontId="4" fillId="33" borderId="21" xfId="0" applyFont="1" applyFill="1" applyBorder="1" applyAlignment="1">
      <alignment vertical="center" wrapText="1"/>
    </xf>
    <xf numFmtId="0" fontId="4" fillId="33" borderId="22" xfId="0" applyFont="1" applyFill="1" applyBorder="1" applyAlignment="1">
      <alignment vertical="center" wrapText="1"/>
    </xf>
    <xf numFmtId="14" fontId="5" fillId="33" borderId="23" xfId="0" applyNumberFormat="1" applyFont="1" applyFill="1" applyBorder="1" applyAlignment="1">
      <alignment horizontal="center" vertical="center" wrapText="1"/>
    </xf>
    <xf numFmtId="0" fontId="4" fillId="33" borderId="13" xfId="0" applyFont="1" applyFill="1" applyBorder="1" applyAlignment="1">
      <alignment horizontal="left" vertical="top" wrapText="1"/>
    </xf>
    <xf numFmtId="0" fontId="4" fillId="33" borderId="13" xfId="0" applyFont="1" applyFill="1" applyBorder="1" applyAlignment="1">
      <alignment vertical="center" wrapText="1"/>
    </xf>
    <xf numFmtId="0" fontId="4" fillId="33" borderId="13" xfId="0" applyFont="1" applyFill="1" applyBorder="1" applyAlignment="1">
      <alignment horizontal="left" vertical="center" wrapText="1"/>
    </xf>
    <xf numFmtId="0" fontId="5" fillId="33" borderId="13" xfId="0" applyFont="1" applyFill="1" applyBorder="1" applyAlignment="1">
      <alignment horizontal="center" vertical="center"/>
    </xf>
    <xf numFmtId="0" fontId="5" fillId="33" borderId="24" xfId="0" applyFont="1" applyFill="1" applyBorder="1" applyAlignment="1">
      <alignment horizontal="center" vertical="center"/>
    </xf>
    <xf numFmtId="16" fontId="5" fillId="33" borderId="25" xfId="0" applyNumberFormat="1" applyFont="1" applyFill="1" applyBorder="1" applyAlignment="1">
      <alignment horizontal="center" vertical="center" wrapText="1"/>
    </xf>
    <xf numFmtId="0" fontId="4" fillId="33" borderId="26"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23" xfId="0" applyFont="1" applyFill="1" applyBorder="1" applyAlignment="1">
      <alignment horizontal="left" vertical="top" wrapText="1"/>
    </xf>
    <xf numFmtId="0" fontId="7" fillId="33" borderId="0" xfId="0" applyFont="1" applyFill="1" applyAlignment="1">
      <alignment/>
    </xf>
    <xf numFmtId="165" fontId="5" fillId="33" borderId="11" xfId="0" applyNumberFormat="1" applyFont="1" applyFill="1" applyBorder="1" applyAlignment="1">
      <alignment horizontal="center" vertical="center"/>
    </xf>
    <xf numFmtId="164" fontId="5" fillId="33" borderId="10" xfId="0" applyNumberFormat="1" applyFont="1" applyFill="1" applyBorder="1" applyAlignment="1">
      <alignment horizontal="center" vertical="center"/>
    </xf>
    <xf numFmtId="0" fontId="5" fillId="33" borderId="27"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5" fillId="0" borderId="19"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5" fillId="10" borderId="17" xfId="0" applyFont="1" applyFill="1" applyBorder="1" applyAlignment="1">
      <alignment horizontal="center" vertical="center" wrapText="1"/>
    </xf>
    <xf numFmtId="0" fontId="5" fillId="10" borderId="10" xfId="0" applyFont="1" applyFill="1" applyBorder="1" applyAlignment="1">
      <alignment horizontal="center" vertical="center" wrapText="1"/>
    </xf>
    <xf numFmtId="164" fontId="5" fillId="10" borderId="17" xfId="0" applyNumberFormat="1"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12" xfId="0" applyFont="1" applyFill="1" applyBorder="1" applyAlignment="1">
      <alignment horizontal="center" vertical="center"/>
    </xf>
    <xf numFmtId="0" fontId="5" fillId="10" borderId="11" xfId="0" applyFont="1" applyFill="1" applyBorder="1" applyAlignment="1">
      <alignment horizontal="center" vertical="center" wrapText="1"/>
    </xf>
    <xf numFmtId="0" fontId="5" fillId="33" borderId="10" xfId="0" applyFont="1" applyFill="1" applyBorder="1" applyAlignment="1">
      <alignment horizontal="center" wrapText="1"/>
    </xf>
    <xf numFmtId="0" fontId="5" fillId="33" borderId="14" xfId="0" applyFont="1" applyFill="1" applyBorder="1" applyAlignment="1">
      <alignment horizontal="center" wrapText="1"/>
    </xf>
    <xf numFmtId="0" fontId="5" fillId="33" borderId="26" xfId="0" applyFont="1" applyFill="1" applyBorder="1" applyAlignment="1">
      <alignment horizontal="center" vertical="center" wrapText="1"/>
    </xf>
    <xf numFmtId="0" fontId="5" fillId="33" borderId="21" xfId="0" applyFont="1" applyFill="1" applyBorder="1" applyAlignment="1">
      <alignment horizontal="center" wrapText="1"/>
    </xf>
    <xf numFmtId="0" fontId="5" fillId="33" borderId="17"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26" xfId="0" applyFont="1" applyFill="1" applyBorder="1" applyAlignment="1">
      <alignment horizontal="left" vertical="top" wrapText="1"/>
    </xf>
    <xf numFmtId="16" fontId="5" fillId="33" borderId="29" xfId="0" applyNumberFormat="1"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42" fillId="10" borderId="17" xfId="0" applyFont="1" applyFill="1" applyBorder="1" applyAlignment="1">
      <alignment horizontal="center" vertical="center"/>
    </xf>
    <xf numFmtId="0" fontId="5" fillId="34" borderId="12" xfId="0" applyFont="1" applyFill="1" applyBorder="1" applyAlignment="1">
      <alignment horizontal="center" vertical="center" wrapText="1"/>
    </xf>
    <xf numFmtId="14" fontId="5" fillId="33" borderId="30" xfId="0" applyNumberFormat="1" applyFont="1" applyFill="1" applyBorder="1" applyAlignment="1">
      <alignment horizontal="center" vertical="center" wrapText="1"/>
    </xf>
    <xf numFmtId="14" fontId="5" fillId="33" borderId="31" xfId="0" applyNumberFormat="1" applyFont="1" applyFill="1" applyBorder="1" applyAlignment="1">
      <alignment horizontal="center" vertical="center" wrapText="1"/>
    </xf>
    <xf numFmtId="0" fontId="4" fillId="33" borderId="32" xfId="0" applyFont="1" applyFill="1" applyBorder="1" applyAlignment="1">
      <alignment horizontal="left" vertical="top" wrapText="1"/>
    </xf>
    <xf numFmtId="0" fontId="4" fillId="33" borderId="33" xfId="0" applyFont="1" applyFill="1" applyBorder="1" applyAlignment="1">
      <alignment horizontal="left" vertical="top" wrapText="1"/>
    </xf>
    <xf numFmtId="14" fontId="5" fillId="33" borderId="25" xfId="0" applyNumberFormat="1" applyFont="1" applyFill="1" applyBorder="1" applyAlignment="1">
      <alignment horizontal="center" vertical="center" wrapText="1"/>
    </xf>
    <xf numFmtId="0" fontId="4" fillId="33" borderId="26" xfId="0" applyFont="1" applyFill="1" applyBorder="1" applyAlignment="1">
      <alignment horizontal="left" vertical="top"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 fillId="33" borderId="37"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39" xfId="0" applyFont="1" applyFill="1" applyBorder="1" applyAlignment="1">
      <alignment horizontal="left" vertical="top" wrapText="1"/>
    </xf>
    <xf numFmtId="0" fontId="5" fillId="33" borderId="10" xfId="0" applyFont="1" applyFill="1" applyBorder="1" applyAlignment="1">
      <alignment horizontal="center" wrapText="1"/>
    </xf>
    <xf numFmtId="0" fontId="5" fillId="33" borderId="14" xfId="0" applyFont="1" applyFill="1" applyBorder="1" applyAlignment="1">
      <alignment horizontal="center" wrapText="1"/>
    </xf>
    <xf numFmtId="16" fontId="5" fillId="33" borderId="40" xfId="0" applyNumberFormat="1" applyFont="1" applyFill="1" applyBorder="1" applyAlignment="1">
      <alignment horizontal="center" vertical="center" wrapText="1"/>
    </xf>
    <xf numFmtId="16" fontId="5" fillId="33" borderId="29" xfId="0" applyNumberFormat="1" applyFont="1" applyFill="1" applyBorder="1" applyAlignment="1">
      <alignment horizontal="center" vertical="center" wrapText="1"/>
    </xf>
    <xf numFmtId="16" fontId="5" fillId="33" borderId="41" xfId="0" applyNumberFormat="1" applyFont="1" applyFill="1" applyBorder="1" applyAlignment="1">
      <alignment horizontal="center" vertical="center" wrapText="1"/>
    </xf>
    <xf numFmtId="0" fontId="4" fillId="33" borderId="20"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22" xfId="0" applyFont="1" applyFill="1" applyBorder="1" applyAlignment="1">
      <alignment horizontal="left" vertical="top" wrapText="1"/>
    </xf>
    <xf numFmtId="0" fontId="5" fillId="33" borderId="17"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24" fillId="33" borderId="0" xfId="0" applyFont="1" applyFill="1" applyAlignment="1">
      <alignment horizontal="right" wrapText="1"/>
    </xf>
    <xf numFmtId="0" fontId="24" fillId="33" borderId="0" xfId="0" applyFont="1" applyFill="1" applyAlignment="1">
      <alignment horizontal="right"/>
    </xf>
    <xf numFmtId="0" fontId="24" fillId="33" borderId="0" xfId="0" applyFont="1" applyFill="1" applyAlignment="1">
      <alignment horizontal="center"/>
    </xf>
    <xf numFmtId="0" fontId="5" fillId="33" borderId="20" xfId="0" applyFont="1" applyFill="1" applyBorder="1" applyAlignment="1">
      <alignment horizontal="center" wrapText="1"/>
    </xf>
    <xf numFmtId="0" fontId="5" fillId="33" borderId="21" xfId="0" applyFont="1" applyFill="1" applyBorder="1" applyAlignment="1">
      <alignment horizontal="center" wrapText="1"/>
    </xf>
    <xf numFmtId="0" fontId="5" fillId="33" borderId="17" xfId="0" applyFont="1" applyFill="1" applyBorder="1" applyAlignment="1">
      <alignment horizontal="center" wrapText="1"/>
    </xf>
    <xf numFmtId="0" fontId="5" fillId="33" borderId="18" xfId="0" applyFont="1" applyFill="1" applyBorder="1" applyAlignment="1">
      <alignment horizontal="center" wrapText="1"/>
    </xf>
    <xf numFmtId="0" fontId="5" fillId="35" borderId="27"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tabSelected="1" zoomScale="80" zoomScaleNormal="80" zoomScaleSheetLayoutView="110" zoomScalePageLayoutView="0" workbookViewId="0" topLeftCell="A28">
      <selection activeCell="R39" sqref="R39"/>
    </sheetView>
  </sheetViews>
  <sheetFormatPr defaultColWidth="9.140625" defaultRowHeight="15"/>
  <cols>
    <col min="1" max="1" width="9.140625" style="1" customWidth="1"/>
    <col min="2" max="2" width="20.421875" style="1" customWidth="1"/>
    <col min="3" max="3" width="34.28125" style="1" customWidth="1"/>
    <col min="4" max="4" width="23.8515625" style="1" customWidth="1"/>
    <col min="5" max="5" width="17.00390625" style="1" customWidth="1"/>
    <col min="6" max="6" width="13.00390625" style="1" customWidth="1"/>
    <col min="7" max="12" width="9.140625" style="1" customWidth="1"/>
    <col min="13" max="13" width="10.00390625" style="1" bestFit="1" customWidth="1"/>
    <col min="14" max="16384" width="9.140625" style="1" customWidth="1"/>
  </cols>
  <sheetData>
    <row r="1" spans="24:28" ht="45.75" customHeight="1">
      <c r="X1" s="104" t="s">
        <v>41</v>
      </c>
      <c r="Y1" s="105"/>
      <c r="Z1" s="105"/>
      <c r="AA1" s="105"/>
      <c r="AB1" s="105"/>
    </row>
    <row r="2" ht="15"/>
    <row r="3" spans="1:28" ht="15">
      <c r="A3" s="106" t="s">
        <v>23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row>
    <row r="4" spans="1:28" ht="15">
      <c r="A4" s="106" t="s">
        <v>42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ht="15.75" thickBot="1"/>
    <row r="6" spans="1:28" ht="36" customHeight="1">
      <c r="A6" s="107" t="s">
        <v>0</v>
      </c>
      <c r="B6" s="99" t="s">
        <v>48</v>
      </c>
      <c r="C6" s="99" t="s">
        <v>1</v>
      </c>
      <c r="D6" s="101" t="s">
        <v>43</v>
      </c>
      <c r="E6" s="99" t="s">
        <v>2</v>
      </c>
      <c r="F6" s="99" t="s">
        <v>3</v>
      </c>
      <c r="G6" s="109" t="s">
        <v>66</v>
      </c>
      <c r="H6" s="109"/>
      <c r="I6" s="109"/>
      <c r="J6" s="109"/>
      <c r="K6" s="109"/>
      <c r="L6" s="109"/>
      <c r="M6" s="109"/>
      <c r="N6" s="109"/>
      <c r="O6" s="109"/>
      <c r="P6" s="109"/>
      <c r="Q6" s="109"/>
      <c r="R6" s="109"/>
      <c r="S6" s="109"/>
      <c r="T6" s="109"/>
      <c r="U6" s="109"/>
      <c r="V6" s="109"/>
      <c r="W6" s="109"/>
      <c r="X6" s="109"/>
      <c r="Y6" s="109"/>
      <c r="Z6" s="109"/>
      <c r="AA6" s="109"/>
      <c r="AB6" s="110"/>
    </row>
    <row r="7" spans="1:28" ht="15">
      <c r="A7" s="108"/>
      <c r="B7" s="100"/>
      <c r="C7" s="100"/>
      <c r="D7" s="102"/>
      <c r="E7" s="100"/>
      <c r="F7" s="100"/>
      <c r="G7" s="91" t="s">
        <v>4</v>
      </c>
      <c r="H7" s="91"/>
      <c r="I7" s="91" t="s">
        <v>5</v>
      </c>
      <c r="J7" s="91"/>
      <c r="K7" s="91" t="s">
        <v>6</v>
      </c>
      <c r="L7" s="91"/>
      <c r="M7" s="91" t="s">
        <v>7</v>
      </c>
      <c r="N7" s="91"/>
      <c r="O7" s="91" t="s">
        <v>8</v>
      </c>
      <c r="P7" s="91"/>
      <c r="Q7" s="91" t="s">
        <v>35</v>
      </c>
      <c r="R7" s="91"/>
      <c r="S7" s="91" t="s">
        <v>36</v>
      </c>
      <c r="T7" s="91"/>
      <c r="U7" s="91" t="s">
        <v>37</v>
      </c>
      <c r="V7" s="91"/>
      <c r="W7" s="91" t="s">
        <v>38</v>
      </c>
      <c r="X7" s="91"/>
      <c r="Y7" s="91" t="s">
        <v>39</v>
      </c>
      <c r="Z7" s="91"/>
      <c r="AA7" s="91" t="s">
        <v>40</v>
      </c>
      <c r="AB7" s="92"/>
    </row>
    <row r="8" spans="1:28" ht="105" customHeight="1">
      <c r="A8" s="108"/>
      <c r="B8" s="100"/>
      <c r="C8" s="100"/>
      <c r="D8" s="103"/>
      <c r="E8" s="100"/>
      <c r="F8" s="100"/>
      <c r="G8" s="7" t="s">
        <v>9</v>
      </c>
      <c r="H8" s="7" t="s">
        <v>10</v>
      </c>
      <c r="I8" s="7" t="s">
        <v>9</v>
      </c>
      <c r="J8" s="7" t="s">
        <v>10</v>
      </c>
      <c r="K8" s="7" t="s">
        <v>9</v>
      </c>
      <c r="L8" s="7" t="s">
        <v>10</v>
      </c>
      <c r="M8" s="2" t="s">
        <v>9</v>
      </c>
      <c r="N8" s="2" t="s">
        <v>10</v>
      </c>
      <c r="O8" s="2" t="s">
        <v>9</v>
      </c>
      <c r="P8" s="2" t="s">
        <v>10</v>
      </c>
      <c r="Q8" s="2" t="s">
        <v>9</v>
      </c>
      <c r="R8" s="2" t="s">
        <v>10</v>
      </c>
      <c r="S8" s="2" t="s">
        <v>9</v>
      </c>
      <c r="T8" s="2" t="s">
        <v>10</v>
      </c>
      <c r="U8" s="2" t="s">
        <v>9</v>
      </c>
      <c r="V8" s="2" t="s">
        <v>10</v>
      </c>
      <c r="W8" s="2" t="s">
        <v>9</v>
      </c>
      <c r="X8" s="2" t="s">
        <v>10</v>
      </c>
      <c r="Y8" s="2" t="s">
        <v>9</v>
      </c>
      <c r="Z8" s="2" t="s">
        <v>10</v>
      </c>
      <c r="AA8" s="2" t="s">
        <v>9</v>
      </c>
      <c r="AB8" s="8" t="s">
        <v>10</v>
      </c>
    </row>
    <row r="9" spans="1:28" ht="15">
      <c r="A9" s="69">
        <v>1</v>
      </c>
      <c r="B9" s="66">
        <v>2</v>
      </c>
      <c r="C9" s="66">
        <v>3</v>
      </c>
      <c r="D9" s="66"/>
      <c r="E9" s="66">
        <v>4</v>
      </c>
      <c r="F9" s="66">
        <v>5</v>
      </c>
      <c r="G9" s="66">
        <v>6</v>
      </c>
      <c r="H9" s="66">
        <v>7</v>
      </c>
      <c r="I9" s="66">
        <v>8</v>
      </c>
      <c r="J9" s="66">
        <v>9</v>
      </c>
      <c r="K9" s="66">
        <v>10</v>
      </c>
      <c r="L9" s="66">
        <v>11</v>
      </c>
      <c r="M9" s="66">
        <v>12</v>
      </c>
      <c r="N9" s="66">
        <v>13</v>
      </c>
      <c r="O9" s="66">
        <v>14</v>
      </c>
      <c r="P9" s="66">
        <v>15</v>
      </c>
      <c r="Q9" s="66">
        <v>16</v>
      </c>
      <c r="R9" s="66">
        <v>17</v>
      </c>
      <c r="S9" s="66">
        <v>18</v>
      </c>
      <c r="T9" s="66">
        <v>19</v>
      </c>
      <c r="U9" s="66">
        <v>20</v>
      </c>
      <c r="V9" s="66">
        <v>21</v>
      </c>
      <c r="W9" s="66">
        <v>22</v>
      </c>
      <c r="X9" s="66">
        <v>23</v>
      </c>
      <c r="Y9" s="66">
        <v>24</v>
      </c>
      <c r="Z9" s="66">
        <v>25</v>
      </c>
      <c r="AA9" s="66">
        <v>26</v>
      </c>
      <c r="AB9" s="67">
        <v>27</v>
      </c>
    </row>
    <row r="10" spans="1:28" ht="85.5" customHeight="1" thickBot="1">
      <c r="A10" s="9">
        <v>1</v>
      </c>
      <c r="B10" s="10" t="s">
        <v>11</v>
      </c>
      <c r="C10" s="11" t="s">
        <v>72</v>
      </c>
      <c r="D10" s="12" t="s">
        <v>44</v>
      </c>
      <c r="E10" s="3" t="s">
        <v>12</v>
      </c>
      <c r="F10" s="45">
        <v>1</v>
      </c>
      <c r="G10" s="45">
        <v>0.74</v>
      </c>
      <c r="H10" s="45">
        <v>0.74</v>
      </c>
      <c r="I10" s="45">
        <v>2.19</v>
      </c>
      <c r="J10" s="45">
        <v>2.19</v>
      </c>
      <c r="K10" s="45">
        <v>2.53</v>
      </c>
      <c r="L10" s="45">
        <v>2.53</v>
      </c>
      <c r="M10" s="45">
        <v>2.87</v>
      </c>
      <c r="N10" s="45">
        <v>2.87</v>
      </c>
      <c r="O10" s="45">
        <v>6.46</v>
      </c>
      <c r="P10" s="45">
        <v>3.52</v>
      </c>
      <c r="Q10" s="46">
        <v>7.03</v>
      </c>
      <c r="R10" s="46">
        <v>1.83</v>
      </c>
      <c r="S10" s="46">
        <v>2.94</v>
      </c>
      <c r="T10" s="46">
        <v>0</v>
      </c>
      <c r="U10" s="46">
        <v>5.15</v>
      </c>
      <c r="V10" s="46">
        <v>0.15</v>
      </c>
      <c r="W10" s="46">
        <v>23.3</v>
      </c>
      <c r="X10" s="46">
        <v>0</v>
      </c>
      <c r="Y10" s="46">
        <v>6.3</v>
      </c>
      <c r="Z10" s="46">
        <v>0</v>
      </c>
      <c r="AA10" s="46">
        <v>0.72</v>
      </c>
      <c r="AB10" s="47">
        <v>0</v>
      </c>
    </row>
    <row r="11" spans="1:28" ht="79.5" customHeight="1">
      <c r="A11" s="93" t="s">
        <v>25</v>
      </c>
      <c r="B11" s="96" t="s">
        <v>24</v>
      </c>
      <c r="C11" s="15" t="s">
        <v>57</v>
      </c>
      <c r="D11" s="16" t="s">
        <v>44</v>
      </c>
      <c r="E11" s="60" t="s">
        <v>13</v>
      </c>
      <c r="F11" s="70">
        <v>7.38</v>
      </c>
      <c r="G11" s="70">
        <v>0.42</v>
      </c>
      <c r="H11" s="70">
        <v>0.42</v>
      </c>
      <c r="I11" s="70">
        <v>0</v>
      </c>
      <c r="J11" s="70">
        <v>0</v>
      </c>
      <c r="K11" s="70">
        <v>2.418</v>
      </c>
      <c r="L11" s="70">
        <v>2.418</v>
      </c>
      <c r="M11" s="70">
        <v>0</v>
      </c>
      <c r="N11" s="70">
        <v>0</v>
      </c>
      <c r="O11" s="62">
        <v>0</v>
      </c>
      <c r="P11" s="62">
        <v>0</v>
      </c>
      <c r="Q11" s="17">
        <f>(12704+100+96+522.2+1000)/1000</f>
        <v>14.4222</v>
      </c>
      <c r="R11" s="42">
        <f>1000/1000</f>
        <v>1</v>
      </c>
      <c r="S11" s="17">
        <f>(5155.3+2731+1094.7+731.5)/1000</f>
        <v>9.7125</v>
      </c>
      <c r="T11" s="17">
        <v>0</v>
      </c>
      <c r="U11" s="17">
        <f>(600+500)/1000</f>
        <v>1.1</v>
      </c>
      <c r="V11" s="17">
        <v>0</v>
      </c>
      <c r="W11" s="17">
        <f>3000/1000</f>
        <v>3</v>
      </c>
      <c r="X11" s="17">
        <v>0</v>
      </c>
      <c r="Y11" s="17">
        <f>(5000+650+3000+12000+1300+4500+3000+1400+1350+1400+500+480+360+400+110+50+240+240+275+250+60+250+70+50+60+60+50+50+60+70+100+100+100+150+130+100+50+50+50+30+60+50+90+1000+80+240+160+180+240+500+110+1130+80+60+550+210+230+206+100+180+810+340+670+320+550+200+400+350+850)/1000</f>
        <v>48.091</v>
      </c>
      <c r="Z11" s="17">
        <v>0</v>
      </c>
      <c r="AA11" s="17">
        <f>(2150+500+2100+5000+300+210+1300+1700+700+360+300+170+50+70+130+50+80+60)/1000</f>
        <v>15.23</v>
      </c>
      <c r="AB11" s="18">
        <v>0</v>
      </c>
    </row>
    <row r="12" spans="1:28" ht="62.25" customHeight="1">
      <c r="A12" s="94"/>
      <c r="B12" s="97"/>
      <c r="C12" s="19" t="s">
        <v>14</v>
      </c>
      <c r="D12" s="20" t="s">
        <v>44</v>
      </c>
      <c r="E12" s="61" t="s">
        <v>13</v>
      </c>
      <c r="F12" s="71">
        <v>1.6</v>
      </c>
      <c r="G12" s="71">
        <v>0.7</v>
      </c>
      <c r="H12" s="71">
        <v>0.7</v>
      </c>
      <c r="I12" s="71">
        <v>1.87</v>
      </c>
      <c r="J12" s="71">
        <v>1.87</v>
      </c>
      <c r="K12" s="71">
        <v>0.638</v>
      </c>
      <c r="L12" s="71">
        <v>0.638</v>
      </c>
      <c r="M12" s="71">
        <v>0</v>
      </c>
      <c r="N12" s="71">
        <v>0</v>
      </c>
      <c r="O12" s="61">
        <v>0</v>
      </c>
      <c r="P12" s="61">
        <v>0</v>
      </c>
      <c r="Q12" s="21">
        <f>1500/1000</f>
        <v>1.5</v>
      </c>
      <c r="R12" s="21">
        <f>1500/1000</f>
        <v>1.5</v>
      </c>
      <c r="S12" s="43">
        <v>0</v>
      </c>
      <c r="T12" s="21">
        <v>0</v>
      </c>
      <c r="U12" s="21">
        <v>0</v>
      </c>
      <c r="V12" s="21">
        <v>0</v>
      </c>
      <c r="W12" s="21">
        <v>0</v>
      </c>
      <c r="X12" s="21">
        <v>0</v>
      </c>
      <c r="Y12" s="21">
        <f>(1000+440)/1000</f>
        <v>1.44</v>
      </c>
      <c r="Z12" s="21">
        <v>0</v>
      </c>
      <c r="AA12" s="43">
        <f>(5800+1000)/1000</f>
        <v>6.8</v>
      </c>
      <c r="AB12" s="22">
        <v>0</v>
      </c>
    </row>
    <row r="13" spans="1:28" ht="62.25" customHeight="1">
      <c r="A13" s="94"/>
      <c r="B13" s="97"/>
      <c r="C13" s="19" t="s">
        <v>52</v>
      </c>
      <c r="D13" s="20" t="s">
        <v>44</v>
      </c>
      <c r="E13" s="61" t="s">
        <v>13</v>
      </c>
      <c r="F13" s="85" t="s">
        <v>55</v>
      </c>
      <c r="G13" s="86"/>
      <c r="H13" s="86"/>
      <c r="I13" s="86"/>
      <c r="J13" s="86"/>
      <c r="K13" s="86"/>
      <c r="L13" s="87"/>
      <c r="M13" s="71">
        <v>0</v>
      </c>
      <c r="N13" s="71">
        <v>0</v>
      </c>
      <c r="O13" s="111">
        <v>0.27</v>
      </c>
      <c r="P13" s="111">
        <v>0.27</v>
      </c>
      <c r="Q13" s="21">
        <f>40/1000</f>
        <v>0.04</v>
      </c>
      <c r="R13" s="21">
        <f>40/1000</f>
        <v>0.04</v>
      </c>
      <c r="S13" s="21">
        <v>0</v>
      </c>
      <c r="T13" s="21">
        <v>0</v>
      </c>
      <c r="U13" s="43">
        <v>0</v>
      </c>
      <c r="V13" s="21">
        <v>0</v>
      </c>
      <c r="W13" s="21">
        <v>0</v>
      </c>
      <c r="X13" s="21">
        <v>0</v>
      </c>
      <c r="Y13" s="21">
        <f>(1160+1000+4000+3300+300+1000+2100+12500+1000+250+2000+700+500)/1000</f>
        <v>29.81</v>
      </c>
      <c r="Z13" s="21">
        <v>0</v>
      </c>
      <c r="AA13" s="21">
        <v>0</v>
      </c>
      <c r="AB13" s="22">
        <v>0</v>
      </c>
    </row>
    <row r="14" spans="1:28" ht="63" customHeight="1">
      <c r="A14" s="94"/>
      <c r="B14" s="97"/>
      <c r="C14" s="19" t="s">
        <v>50</v>
      </c>
      <c r="D14" s="20" t="s">
        <v>47</v>
      </c>
      <c r="E14" s="61" t="s">
        <v>13</v>
      </c>
      <c r="F14" s="71">
        <v>0</v>
      </c>
      <c r="G14" s="71">
        <v>0</v>
      </c>
      <c r="H14" s="71">
        <v>0</v>
      </c>
      <c r="I14" s="71">
        <v>1</v>
      </c>
      <c r="J14" s="71">
        <v>1</v>
      </c>
      <c r="K14" s="71">
        <v>1</v>
      </c>
      <c r="L14" s="71">
        <v>1</v>
      </c>
      <c r="M14" s="71">
        <v>0</v>
      </c>
      <c r="N14" s="71">
        <v>0</v>
      </c>
      <c r="O14" s="112">
        <f>O21</f>
        <v>1</v>
      </c>
      <c r="P14" s="112">
        <f>P21</f>
        <v>1</v>
      </c>
      <c r="Q14" s="71">
        <f>Q21</f>
        <v>1</v>
      </c>
      <c r="R14" s="71">
        <f>R21</f>
        <v>1</v>
      </c>
      <c r="S14" s="71">
        <f aca="true" t="shared" si="0" ref="S14:AB14">S21</f>
        <v>0</v>
      </c>
      <c r="T14" s="71">
        <f t="shared" si="0"/>
        <v>0</v>
      </c>
      <c r="U14" s="71">
        <f t="shared" si="0"/>
        <v>0</v>
      </c>
      <c r="V14" s="71">
        <f t="shared" si="0"/>
        <v>0</v>
      </c>
      <c r="W14" s="71">
        <f t="shared" si="0"/>
        <v>0</v>
      </c>
      <c r="X14" s="71">
        <f t="shared" si="0"/>
        <v>0</v>
      </c>
      <c r="Y14" s="71">
        <f t="shared" si="0"/>
        <v>4</v>
      </c>
      <c r="Z14" s="71">
        <f t="shared" si="0"/>
        <v>0</v>
      </c>
      <c r="AA14" s="71">
        <f>AA21</f>
        <v>2</v>
      </c>
      <c r="AB14" s="23">
        <f t="shared" si="0"/>
        <v>0</v>
      </c>
    </row>
    <row r="15" spans="1:28" ht="45.75" thickBot="1">
      <c r="A15" s="95"/>
      <c r="B15" s="98"/>
      <c r="C15" s="24" t="s">
        <v>51</v>
      </c>
      <c r="D15" s="25" t="s">
        <v>45</v>
      </c>
      <c r="E15" s="4" t="s">
        <v>12</v>
      </c>
      <c r="F15" s="48">
        <v>92.5</v>
      </c>
      <c r="G15" s="48">
        <v>92.5</v>
      </c>
      <c r="H15" s="48">
        <v>92.5</v>
      </c>
      <c r="I15" s="48">
        <v>92.9</v>
      </c>
      <c r="J15" s="48">
        <v>92.5</v>
      </c>
      <c r="K15" s="48">
        <v>93.3</v>
      </c>
      <c r="L15" s="48">
        <v>92.5</v>
      </c>
      <c r="M15" s="49">
        <v>93.70172228202367</v>
      </c>
      <c r="N15" s="49">
        <v>92.5</v>
      </c>
      <c r="O15" s="49">
        <v>94.10517426170944</v>
      </c>
      <c r="P15" s="49">
        <v>92.5</v>
      </c>
      <c r="Q15" s="49">
        <v>94.51036338662529</v>
      </c>
      <c r="R15" s="49">
        <v>92.5</v>
      </c>
      <c r="S15" s="49">
        <v>94.91729713640622</v>
      </c>
      <c r="T15" s="49">
        <v>92.5</v>
      </c>
      <c r="U15" s="49">
        <v>95.32598302289234</v>
      </c>
      <c r="V15" s="49">
        <v>92.5</v>
      </c>
      <c r="W15" s="49">
        <v>95.73642859026754</v>
      </c>
      <c r="X15" s="49" t="s">
        <v>56</v>
      </c>
      <c r="Y15" s="49">
        <v>96.1486414151987</v>
      </c>
      <c r="Z15" s="49" t="s">
        <v>56</v>
      </c>
      <c r="AA15" s="49">
        <v>96.56262910697563</v>
      </c>
      <c r="AB15" s="50" t="s">
        <v>56</v>
      </c>
    </row>
    <row r="16" spans="1:28" ht="77.25" customHeight="1">
      <c r="A16" s="79" t="s">
        <v>26</v>
      </c>
      <c r="B16" s="81" t="s">
        <v>58</v>
      </c>
      <c r="C16" s="15" t="s">
        <v>73</v>
      </c>
      <c r="D16" s="16" t="s">
        <v>47</v>
      </c>
      <c r="E16" s="60" t="s">
        <v>13</v>
      </c>
      <c r="F16" s="70">
        <v>16</v>
      </c>
      <c r="G16" s="70">
        <v>2</v>
      </c>
      <c r="H16" s="70">
        <v>2</v>
      </c>
      <c r="I16" s="70">
        <v>2</v>
      </c>
      <c r="J16" s="70">
        <v>2</v>
      </c>
      <c r="K16" s="70">
        <v>2</v>
      </c>
      <c r="L16" s="70">
        <v>2</v>
      </c>
      <c r="M16" s="70">
        <v>2</v>
      </c>
      <c r="N16" s="70">
        <v>2</v>
      </c>
      <c r="O16" s="113">
        <v>6</v>
      </c>
      <c r="P16" s="113">
        <v>6</v>
      </c>
      <c r="Q16" s="17">
        <v>0</v>
      </c>
      <c r="R16" s="17">
        <v>0</v>
      </c>
      <c r="S16" s="17">
        <v>5</v>
      </c>
      <c r="T16" s="17">
        <v>0</v>
      </c>
      <c r="U16" s="70">
        <v>0</v>
      </c>
      <c r="V16" s="17">
        <v>0</v>
      </c>
      <c r="W16" s="17">
        <v>70</v>
      </c>
      <c r="X16" s="17">
        <v>0</v>
      </c>
      <c r="Y16" s="17">
        <v>19</v>
      </c>
      <c r="Z16" s="17">
        <v>0</v>
      </c>
      <c r="AA16" s="17">
        <v>0</v>
      </c>
      <c r="AB16" s="18">
        <v>0</v>
      </c>
    </row>
    <row r="17" spans="1:28" ht="63.75" customHeight="1">
      <c r="A17" s="83"/>
      <c r="B17" s="84"/>
      <c r="C17" s="19" t="s">
        <v>53</v>
      </c>
      <c r="D17" s="20" t="s">
        <v>47</v>
      </c>
      <c r="E17" s="61" t="s">
        <v>13</v>
      </c>
      <c r="F17" s="85" t="s">
        <v>55</v>
      </c>
      <c r="G17" s="86"/>
      <c r="H17" s="86"/>
      <c r="I17" s="86"/>
      <c r="J17" s="86"/>
      <c r="K17" s="86"/>
      <c r="L17" s="87"/>
      <c r="M17" s="71">
        <v>0</v>
      </c>
      <c r="N17" s="71">
        <v>0</v>
      </c>
      <c r="O17" s="61">
        <v>0</v>
      </c>
      <c r="P17" s="61">
        <v>0</v>
      </c>
      <c r="Q17" s="3">
        <v>1</v>
      </c>
      <c r="R17" s="21">
        <v>0</v>
      </c>
      <c r="S17" s="13">
        <v>0</v>
      </c>
      <c r="T17" s="21">
        <v>0</v>
      </c>
      <c r="U17" s="21">
        <v>0</v>
      </c>
      <c r="V17" s="21">
        <v>0</v>
      </c>
      <c r="W17" s="21">
        <v>2</v>
      </c>
      <c r="X17" s="21">
        <v>0</v>
      </c>
      <c r="Y17" s="21">
        <v>1</v>
      </c>
      <c r="Z17" s="21">
        <v>0</v>
      </c>
      <c r="AA17" s="21">
        <v>0</v>
      </c>
      <c r="AB17" s="22">
        <v>0</v>
      </c>
    </row>
    <row r="18" spans="1:28" ht="78.75" customHeight="1" thickBot="1">
      <c r="A18" s="80"/>
      <c r="B18" s="82"/>
      <c r="C18" s="24" t="s">
        <v>59</v>
      </c>
      <c r="D18" s="25" t="s">
        <v>47</v>
      </c>
      <c r="E18" s="63" t="s">
        <v>13</v>
      </c>
      <c r="F18" s="4">
        <v>7</v>
      </c>
      <c r="G18" s="4">
        <v>1</v>
      </c>
      <c r="H18" s="4">
        <v>1</v>
      </c>
      <c r="I18" s="4">
        <v>1</v>
      </c>
      <c r="J18" s="4">
        <v>1</v>
      </c>
      <c r="K18" s="4">
        <v>2</v>
      </c>
      <c r="L18" s="4">
        <v>2</v>
      </c>
      <c r="M18" s="4">
        <v>0</v>
      </c>
      <c r="N18" s="4">
        <v>0</v>
      </c>
      <c r="O18" s="111">
        <v>1</v>
      </c>
      <c r="P18" s="111">
        <v>1</v>
      </c>
      <c r="Q18" s="26">
        <v>6</v>
      </c>
      <c r="R18" s="64">
        <v>1</v>
      </c>
      <c r="S18" s="26">
        <v>4</v>
      </c>
      <c r="T18" s="26">
        <v>0</v>
      </c>
      <c r="U18" s="44">
        <v>2</v>
      </c>
      <c r="V18" s="26">
        <v>0</v>
      </c>
      <c r="W18" s="26">
        <v>1</v>
      </c>
      <c r="X18" s="26">
        <v>0</v>
      </c>
      <c r="Y18" s="26">
        <v>67</v>
      </c>
      <c r="Z18" s="26">
        <v>0</v>
      </c>
      <c r="AA18" s="26">
        <v>19</v>
      </c>
      <c r="AB18" s="27">
        <v>0</v>
      </c>
    </row>
    <row r="19" spans="1:28" ht="67.5" customHeight="1">
      <c r="A19" s="79" t="s">
        <v>27</v>
      </c>
      <c r="B19" s="88" t="s">
        <v>60</v>
      </c>
      <c r="C19" s="28" t="s">
        <v>15</v>
      </c>
      <c r="D19" s="16" t="s">
        <v>47</v>
      </c>
      <c r="E19" s="60" t="s">
        <v>13</v>
      </c>
      <c r="F19" s="70">
        <v>4</v>
      </c>
      <c r="G19" s="70">
        <v>2</v>
      </c>
      <c r="H19" s="70">
        <v>2</v>
      </c>
      <c r="I19" s="70">
        <v>2</v>
      </c>
      <c r="J19" s="70">
        <v>2</v>
      </c>
      <c r="K19" s="70">
        <v>3</v>
      </c>
      <c r="L19" s="70">
        <v>3</v>
      </c>
      <c r="M19" s="70">
        <v>1</v>
      </c>
      <c r="N19" s="70">
        <v>1</v>
      </c>
      <c r="O19" s="74">
        <v>0</v>
      </c>
      <c r="P19" s="60">
        <v>0</v>
      </c>
      <c r="Q19" s="17">
        <v>0</v>
      </c>
      <c r="R19" s="17">
        <v>0</v>
      </c>
      <c r="S19" s="17">
        <v>1</v>
      </c>
      <c r="T19" s="17">
        <v>0</v>
      </c>
      <c r="U19" s="17">
        <v>0</v>
      </c>
      <c r="V19" s="17">
        <v>0</v>
      </c>
      <c r="W19" s="70">
        <v>9</v>
      </c>
      <c r="X19" s="17">
        <v>0</v>
      </c>
      <c r="Y19" s="17">
        <v>0</v>
      </c>
      <c r="Z19" s="17">
        <v>0</v>
      </c>
      <c r="AA19" s="17">
        <v>0</v>
      </c>
      <c r="AB19" s="18">
        <v>0</v>
      </c>
    </row>
    <row r="20" spans="1:28" ht="63.75" customHeight="1">
      <c r="A20" s="83"/>
      <c r="B20" s="89"/>
      <c r="C20" s="29" t="s">
        <v>53</v>
      </c>
      <c r="D20" s="20" t="s">
        <v>47</v>
      </c>
      <c r="E20" s="61" t="s">
        <v>13</v>
      </c>
      <c r="F20" s="85" t="s">
        <v>55</v>
      </c>
      <c r="G20" s="86"/>
      <c r="H20" s="86"/>
      <c r="I20" s="86"/>
      <c r="J20" s="86"/>
      <c r="K20" s="86"/>
      <c r="L20" s="87"/>
      <c r="M20" s="71">
        <v>1</v>
      </c>
      <c r="N20" s="71">
        <v>1</v>
      </c>
      <c r="O20" s="112">
        <v>1</v>
      </c>
      <c r="P20" s="112">
        <v>1</v>
      </c>
      <c r="Q20" s="71">
        <v>0</v>
      </c>
      <c r="R20" s="21">
        <v>0</v>
      </c>
      <c r="S20" s="21">
        <v>0</v>
      </c>
      <c r="T20" s="21">
        <v>0</v>
      </c>
      <c r="U20" s="21">
        <v>0</v>
      </c>
      <c r="V20" s="21">
        <v>0</v>
      </c>
      <c r="W20" s="21">
        <v>0</v>
      </c>
      <c r="X20" s="21">
        <v>0</v>
      </c>
      <c r="Y20" s="21">
        <v>0</v>
      </c>
      <c r="Z20" s="21">
        <v>0</v>
      </c>
      <c r="AA20" s="21">
        <v>0</v>
      </c>
      <c r="AB20" s="22">
        <v>0</v>
      </c>
    </row>
    <row r="21" spans="1:28" ht="45.75" thickBot="1">
      <c r="A21" s="80"/>
      <c r="B21" s="90"/>
      <c r="C21" s="30" t="s">
        <v>59</v>
      </c>
      <c r="D21" s="25" t="s">
        <v>47</v>
      </c>
      <c r="E21" s="63" t="s">
        <v>13</v>
      </c>
      <c r="F21" s="4">
        <v>4</v>
      </c>
      <c r="G21" s="4">
        <v>0</v>
      </c>
      <c r="H21" s="4">
        <v>0</v>
      </c>
      <c r="I21" s="4">
        <v>4</v>
      </c>
      <c r="J21" s="4">
        <v>4</v>
      </c>
      <c r="K21" s="4">
        <v>6</v>
      </c>
      <c r="L21" s="4">
        <v>6</v>
      </c>
      <c r="M21" s="4">
        <v>0</v>
      </c>
      <c r="N21" s="4">
        <v>0</v>
      </c>
      <c r="O21" s="114">
        <v>1</v>
      </c>
      <c r="P21" s="114">
        <v>1</v>
      </c>
      <c r="Q21" s="63">
        <v>1</v>
      </c>
      <c r="R21" s="63">
        <v>1</v>
      </c>
      <c r="S21" s="21">
        <v>0</v>
      </c>
      <c r="T21" s="26">
        <v>0</v>
      </c>
      <c r="U21" s="26">
        <v>0</v>
      </c>
      <c r="V21" s="26">
        <v>0</v>
      </c>
      <c r="W21" s="21">
        <v>0</v>
      </c>
      <c r="X21" s="26">
        <v>0</v>
      </c>
      <c r="Y21" s="26">
        <v>4</v>
      </c>
      <c r="Z21" s="26">
        <v>0</v>
      </c>
      <c r="AA21" s="26">
        <v>2</v>
      </c>
      <c r="AB21" s="27">
        <v>0</v>
      </c>
    </row>
    <row r="22" spans="1:28" ht="45">
      <c r="A22" s="79" t="s">
        <v>28</v>
      </c>
      <c r="B22" s="81" t="s">
        <v>61</v>
      </c>
      <c r="C22" s="15" t="s">
        <v>15</v>
      </c>
      <c r="D22" s="16" t="s">
        <v>47</v>
      </c>
      <c r="E22" s="60" t="s">
        <v>13</v>
      </c>
      <c r="F22" s="70">
        <v>1</v>
      </c>
      <c r="G22" s="70">
        <v>3</v>
      </c>
      <c r="H22" s="70">
        <v>3</v>
      </c>
      <c r="I22" s="70">
        <v>2</v>
      </c>
      <c r="J22" s="70">
        <v>2</v>
      </c>
      <c r="K22" s="70">
        <v>3</v>
      </c>
      <c r="L22" s="70">
        <v>3</v>
      </c>
      <c r="M22" s="70">
        <v>2</v>
      </c>
      <c r="N22" s="70">
        <v>2</v>
      </c>
      <c r="O22" s="60">
        <v>0</v>
      </c>
      <c r="P22" s="60">
        <v>0</v>
      </c>
      <c r="Q22" s="70">
        <v>1</v>
      </c>
      <c r="R22" s="70">
        <v>1</v>
      </c>
      <c r="S22" s="17">
        <v>0</v>
      </c>
      <c r="T22" s="17">
        <v>0</v>
      </c>
      <c r="U22" s="17">
        <v>0</v>
      </c>
      <c r="V22" s="17">
        <v>0</v>
      </c>
      <c r="W22" s="17">
        <v>15</v>
      </c>
      <c r="X22" s="17">
        <v>0</v>
      </c>
      <c r="Y22" s="17">
        <v>0</v>
      </c>
      <c r="Z22" s="17">
        <v>0</v>
      </c>
      <c r="AA22" s="17">
        <v>0</v>
      </c>
      <c r="AB22" s="18">
        <v>0</v>
      </c>
    </row>
    <row r="23" spans="1:28" ht="68.25" customHeight="1" thickBot="1">
      <c r="A23" s="80"/>
      <c r="B23" s="82"/>
      <c r="C23" s="24" t="s">
        <v>59</v>
      </c>
      <c r="D23" s="25" t="s">
        <v>47</v>
      </c>
      <c r="E23" s="63" t="s">
        <v>13</v>
      </c>
      <c r="F23" s="4">
        <v>2</v>
      </c>
      <c r="G23" s="4">
        <v>6</v>
      </c>
      <c r="H23" s="4">
        <v>6</v>
      </c>
      <c r="I23" s="4">
        <v>0</v>
      </c>
      <c r="J23" s="4">
        <v>0</v>
      </c>
      <c r="K23" s="4">
        <v>2</v>
      </c>
      <c r="L23" s="4">
        <v>2</v>
      </c>
      <c r="M23" s="4">
        <v>0</v>
      </c>
      <c r="N23" s="4">
        <v>0</v>
      </c>
      <c r="O23" s="111">
        <v>2</v>
      </c>
      <c r="P23" s="111">
        <v>2</v>
      </c>
      <c r="Q23" s="26">
        <v>1</v>
      </c>
      <c r="R23" s="26">
        <v>1</v>
      </c>
      <c r="S23" s="26">
        <v>1</v>
      </c>
      <c r="T23" s="26">
        <v>0</v>
      </c>
      <c r="U23" s="26">
        <v>0</v>
      </c>
      <c r="V23" s="26">
        <v>0</v>
      </c>
      <c r="W23" s="26">
        <v>0</v>
      </c>
      <c r="X23" s="26">
        <v>0</v>
      </c>
      <c r="Y23" s="44">
        <v>15</v>
      </c>
      <c r="Z23" s="26">
        <v>0</v>
      </c>
      <c r="AA23" s="26">
        <v>0</v>
      </c>
      <c r="AB23" s="27">
        <v>0</v>
      </c>
    </row>
    <row r="24" spans="1:28" ht="57" thickBot="1">
      <c r="A24" s="31" t="s">
        <v>29</v>
      </c>
      <c r="B24" s="32" t="s">
        <v>21</v>
      </c>
      <c r="C24" s="33" t="s">
        <v>16</v>
      </c>
      <c r="D24" s="34" t="s">
        <v>47</v>
      </c>
      <c r="E24" s="76" t="s">
        <v>13</v>
      </c>
      <c r="F24" s="5">
        <v>0</v>
      </c>
      <c r="G24" s="5">
        <v>1</v>
      </c>
      <c r="H24" s="5">
        <v>1</v>
      </c>
      <c r="I24" s="5">
        <v>0</v>
      </c>
      <c r="J24" s="5">
        <v>0</v>
      </c>
      <c r="K24" s="5">
        <v>0</v>
      </c>
      <c r="L24" s="5">
        <v>0</v>
      </c>
      <c r="M24" s="5">
        <v>0</v>
      </c>
      <c r="N24" s="5">
        <v>0</v>
      </c>
      <c r="O24" s="76">
        <v>0</v>
      </c>
      <c r="P24" s="76">
        <v>0</v>
      </c>
      <c r="Q24" s="35">
        <v>0</v>
      </c>
      <c r="R24" s="35">
        <v>0</v>
      </c>
      <c r="S24" s="35">
        <v>0</v>
      </c>
      <c r="T24" s="35">
        <v>0</v>
      </c>
      <c r="U24" s="35">
        <v>0</v>
      </c>
      <c r="V24" s="35">
        <v>0</v>
      </c>
      <c r="W24" s="35">
        <v>0</v>
      </c>
      <c r="X24" s="35">
        <v>0</v>
      </c>
      <c r="Y24" s="35">
        <v>0</v>
      </c>
      <c r="Z24" s="35">
        <v>0</v>
      </c>
      <c r="AA24" s="35">
        <v>0</v>
      </c>
      <c r="AB24" s="36">
        <v>0</v>
      </c>
    </row>
    <row r="25" spans="1:28" ht="79.5" thickBot="1">
      <c r="A25" s="31" t="s">
        <v>30</v>
      </c>
      <c r="B25" s="32" t="s">
        <v>22</v>
      </c>
      <c r="C25" s="33" t="s">
        <v>17</v>
      </c>
      <c r="D25" s="34" t="s">
        <v>47</v>
      </c>
      <c r="E25" s="76" t="s">
        <v>13</v>
      </c>
      <c r="F25" s="5">
        <v>0</v>
      </c>
      <c r="G25" s="5">
        <v>0</v>
      </c>
      <c r="H25" s="5">
        <v>0</v>
      </c>
      <c r="I25" s="5">
        <v>1</v>
      </c>
      <c r="J25" s="5">
        <v>0</v>
      </c>
      <c r="K25" s="5">
        <v>0</v>
      </c>
      <c r="L25" s="5">
        <v>0</v>
      </c>
      <c r="M25" s="5">
        <v>0</v>
      </c>
      <c r="N25" s="5">
        <v>0</v>
      </c>
      <c r="O25" s="76">
        <v>0</v>
      </c>
      <c r="P25" s="76">
        <v>0</v>
      </c>
      <c r="Q25" s="35">
        <v>0</v>
      </c>
      <c r="R25" s="35">
        <v>0</v>
      </c>
      <c r="S25" s="35">
        <v>0</v>
      </c>
      <c r="T25" s="35">
        <v>0</v>
      </c>
      <c r="U25" s="35">
        <v>0</v>
      </c>
      <c r="V25" s="35">
        <v>0</v>
      </c>
      <c r="W25" s="35">
        <v>0</v>
      </c>
      <c r="X25" s="35">
        <v>0</v>
      </c>
      <c r="Y25" s="35">
        <v>0</v>
      </c>
      <c r="Z25" s="35">
        <v>0</v>
      </c>
      <c r="AA25" s="35">
        <v>0</v>
      </c>
      <c r="AB25" s="36">
        <v>0</v>
      </c>
    </row>
    <row r="26" spans="1:28" ht="45.75" thickBot="1">
      <c r="A26" s="37" t="s">
        <v>33</v>
      </c>
      <c r="B26" s="72" t="s">
        <v>18</v>
      </c>
      <c r="C26" s="38" t="s">
        <v>19</v>
      </c>
      <c r="D26" s="39" t="s">
        <v>45</v>
      </c>
      <c r="E26" s="68" t="s">
        <v>12</v>
      </c>
      <c r="F26" s="51">
        <v>3</v>
      </c>
      <c r="G26" s="51">
        <v>0</v>
      </c>
      <c r="H26" s="51">
        <v>2</v>
      </c>
      <c r="I26" s="51">
        <v>0</v>
      </c>
      <c r="J26" s="51">
        <v>2</v>
      </c>
      <c r="K26" s="51">
        <v>2</v>
      </c>
      <c r="L26" s="51">
        <v>2</v>
      </c>
      <c r="M26" s="51">
        <v>2</v>
      </c>
      <c r="N26" s="51">
        <v>2</v>
      </c>
      <c r="O26" s="51">
        <v>2</v>
      </c>
      <c r="P26" s="51">
        <v>2</v>
      </c>
      <c r="Q26" s="52">
        <v>0</v>
      </c>
      <c r="R26" s="52">
        <v>2</v>
      </c>
      <c r="S26" s="52">
        <v>0</v>
      </c>
      <c r="T26" s="52">
        <v>2</v>
      </c>
      <c r="U26" s="52">
        <v>0</v>
      </c>
      <c r="V26" s="52">
        <v>2</v>
      </c>
      <c r="W26" s="52">
        <v>0</v>
      </c>
      <c r="X26" s="52">
        <v>2</v>
      </c>
      <c r="Y26" s="52">
        <v>0</v>
      </c>
      <c r="Z26" s="52">
        <v>2</v>
      </c>
      <c r="AA26" s="52">
        <v>0</v>
      </c>
      <c r="AB26" s="53">
        <v>2</v>
      </c>
    </row>
    <row r="27" spans="1:28" ht="67.5" customHeight="1">
      <c r="A27" s="79" t="s">
        <v>34</v>
      </c>
      <c r="B27" s="81" t="s">
        <v>62</v>
      </c>
      <c r="C27" s="15" t="s">
        <v>73</v>
      </c>
      <c r="D27" s="16" t="s">
        <v>47</v>
      </c>
      <c r="E27" s="74" t="s">
        <v>13</v>
      </c>
      <c r="F27" s="70">
        <v>7</v>
      </c>
      <c r="G27" s="70">
        <v>1</v>
      </c>
      <c r="H27" s="70">
        <v>1</v>
      </c>
      <c r="I27" s="70">
        <v>1</v>
      </c>
      <c r="J27" s="70">
        <v>1</v>
      </c>
      <c r="K27" s="70">
        <v>1</v>
      </c>
      <c r="L27" s="70">
        <v>1</v>
      </c>
      <c r="M27" s="70">
        <v>0</v>
      </c>
      <c r="N27" s="70">
        <v>0</v>
      </c>
      <c r="O27" s="74">
        <v>0</v>
      </c>
      <c r="P27" s="74">
        <v>0</v>
      </c>
      <c r="Q27" s="17">
        <v>0</v>
      </c>
      <c r="R27" s="17">
        <v>0</v>
      </c>
      <c r="S27" s="17">
        <v>0</v>
      </c>
      <c r="T27" s="17">
        <v>0</v>
      </c>
      <c r="U27" s="17">
        <v>0</v>
      </c>
      <c r="V27" s="17">
        <v>0</v>
      </c>
      <c r="W27" s="17">
        <v>9</v>
      </c>
      <c r="X27" s="17">
        <v>0</v>
      </c>
      <c r="Y27" s="17">
        <v>0</v>
      </c>
      <c r="Z27" s="17">
        <v>0</v>
      </c>
      <c r="AA27" s="17">
        <v>0</v>
      </c>
      <c r="AB27" s="18">
        <v>0</v>
      </c>
    </row>
    <row r="28" spans="1:28" ht="56.25">
      <c r="A28" s="83"/>
      <c r="B28" s="84"/>
      <c r="C28" s="19" t="s">
        <v>54</v>
      </c>
      <c r="D28" s="20" t="s">
        <v>47</v>
      </c>
      <c r="E28" s="71" t="s">
        <v>49</v>
      </c>
      <c r="F28" s="85" t="s">
        <v>55</v>
      </c>
      <c r="G28" s="86"/>
      <c r="H28" s="86"/>
      <c r="I28" s="86"/>
      <c r="J28" s="86"/>
      <c r="K28" s="86"/>
      <c r="L28" s="87"/>
      <c r="M28" s="54">
        <v>0</v>
      </c>
      <c r="N28" s="54">
        <v>0</v>
      </c>
      <c r="O28" s="54">
        <v>0</v>
      </c>
      <c r="P28" s="54">
        <v>0</v>
      </c>
      <c r="Q28" s="55">
        <v>0</v>
      </c>
      <c r="R28" s="55">
        <v>0</v>
      </c>
      <c r="S28" s="55">
        <v>0</v>
      </c>
      <c r="T28" s="55">
        <v>0</v>
      </c>
      <c r="U28" s="55">
        <v>1</v>
      </c>
      <c r="V28" s="55">
        <v>0</v>
      </c>
      <c r="W28" s="55">
        <v>0</v>
      </c>
      <c r="X28" s="55">
        <v>0</v>
      </c>
      <c r="Y28" s="55">
        <v>0</v>
      </c>
      <c r="Z28" s="55">
        <v>0</v>
      </c>
      <c r="AA28" s="55">
        <v>0</v>
      </c>
      <c r="AB28" s="56">
        <v>0</v>
      </c>
    </row>
    <row r="29" spans="1:28" ht="63.75" customHeight="1">
      <c r="A29" s="83"/>
      <c r="B29" s="84"/>
      <c r="C29" s="19" t="s">
        <v>53</v>
      </c>
      <c r="D29" s="20" t="s">
        <v>47</v>
      </c>
      <c r="E29" s="75" t="s">
        <v>13</v>
      </c>
      <c r="F29" s="85" t="s">
        <v>55</v>
      </c>
      <c r="G29" s="86"/>
      <c r="H29" s="86"/>
      <c r="I29" s="86"/>
      <c r="J29" s="86"/>
      <c r="K29" s="86"/>
      <c r="L29" s="87"/>
      <c r="M29" s="54">
        <v>0</v>
      </c>
      <c r="N29" s="54">
        <v>0</v>
      </c>
      <c r="O29" s="54">
        <v>0</v>
      </c>
      <c r="P29" s="54">
        <v>0</v>
      </c>
      <c r="Q29" s="54">
        <v>1</v>
      </c>
      <c r="R29" s="55">
        <v>0</v>
      </c>
      <c r="S29" s="55">
        <v>0</v>
      </c>
      <c r="T29" s="55">
        <v>0</v>
      </c>
      <c r="U29" s="55">
        <v>0</v>
      </c>
      <c r="V29" s="55">
        <v>0</v>
      </c>
      <c r="W29" s="55">
        <v>0</v>
      </c>
      <c r="X29" s="55">
        <v>0</v>
      </c>
      <c r="Y29" s="55">
        <v>0</v>
      </c>
      <c r="Z29" s="55">
        <v>0</v>
      </c>
      <c r="AA29" s="55">
        <v>0</v>
      </c>
      <c r="AB29" s="56">
        <v>0</v>
      </c>
    </row>
    <row r="30" spans="1:28" ht="68.25" customHeight="1" thickBot="1">
      <c r="A30" s="80"/>
      <c r="B30" s="84"/>
      <c r="C30" s="11" t="s">
        <v>63</v>
      </c>
      <c r="D30" s="12" t="s">
        <v>47</v>
      </c>
      <c r="E30" s="65" t="s">
        <v>13</v>
      </c>
      <c r="F30" s="3">
        <v>7</v>
      </c>
      <c r="G30" s="3">
        <v>1</v>
      </c>
      <c r="H30" s="3">
        <v>1</v>
      </c>
      <c r="I30" s="3">
        <v>1</v>
      </c>
      <c r="J30" s="3">
        <v>1</v>
      </c>
      <c r="K30" s="3">
        <v>1</v>
      </c>
      <c r="L30" s="3">
        <v>1</v>
      </c>
      <c r="M30" s="3">
        <v>1</v>
      </c>
      <c r="N30" s="3">
        <v>1</v>
      </c>
      <c r="O30" s="65">
        <v>0</v>
      </c>
      <c r="P30" s="65">
        <v>0</v>
      </c>
      <c r="Q30" s="13">
        <v>2</v>
      </c>
      <c r="R30" s="13">
        <v>0</v>
      </c>
      <c r="S30" s="13">
        <v>1</v>
      </c>
      <c r="T30" s="13">
        <v>0</v>
      </c>
      <c r="U30" s="13">
        <v>0</v>
      </c>
      <c r="V30" s="13">
        <v>0</v>
      </c>
      <c r="W30" s="13">
        <v>0</v>
      </c>
      <c r="X30" s="13">
        <v>0</v>
      </c>
      <c r="Y30" s="44">
        <v>9</v>
      </c>
      <c r="Z30" s="44">
        <v>0</v>
      </c>
      <c r="AA30" s="13">
        <v>0</v>
      </c>
      <c r="AB30" s="14">
        <v>0</v>
      </c>
    </row>
    <row r="31" spans="1:28" ht="66" customHeight="1" thickBot="1">
      <c r="A31" s="73" t="s">
        <v>31</v>
      </c>
      <c r="B31" s="40" t="s">
        <v>20</v>
      </c>
      <c r="C31" s="33" t="s">
        <v>46</v>
      </c>
      <c r="D31" s="34" t="s">
        <v>47</v>
      </c>
      <c r="E31" s="5" t="s">
        <v>12</v>
      </c>
      <c r="F31" s="57">
        <v>0</v>
      </c>
      <c r="G31" s="57">
        <v>1</v>
      </c>
      <c r="H31" s="57">
        <v>1</v>
      </c>
      <c r="I31" s="57">
        <v>0</v>
      </c>
      <c r="J31" s="57">
        <v>0</v>
      </c>
      <c r="K31" s="57">
        <v>0</v>
      </c>
      <c r="L31" s="57">
        <v>0</v>
      </c>
      <c r="M31" s="57">
        <v>0</v>
      </c>
      <c r="N31" s="57">
        <v>0</v>
      </c>
      <c r="O31" s="57">
        <v>1</v>
      </c>
      <c r="P31" s="57">
        <v>1</v>
      </c>
      <c r="Q31" s="58">
        <v>0</v>
      </c>
      <c r="R31" s="58">
        <v>0</v>
      </c>
      <c r="S31" s="58">
        <v>0</v>
      </c>
      <c r="T31" s="58">
        <v>0</v>
      </c>
      <c r="U31" s="58">
        <v>5</v>
      </c>
      <c r="V31" s="58">
        <v>0</v>
      </c>
      <c r="W31" s="58">
        <v>0</v>
      </c>
      <c r="X31" s="58">
        <v>0</v>
      </c>
      <c r="Y31" s="58">
        <v>0</v>
      </c>
      <c r="Z31" s="58">
        <v>0</v>
      </c>
      <c r="AA31" s="58">
        <v>0</v>
      </c>
      <c r="AB31" s="59">
        <v>0</v>
      </c>
    </row>
    <row r="32" spans="1:28" ht="67.5" customHeight="1">
      <c r="A32" s="79" t="s">
        <v>32</v>
      </c>
      <c r="B32" s="81" t="s">
        <v>64</v>
      </c>
      <c r="C32" s="15" t="s">
        <v>15</v>
      </c>
      <c r="D32" s="16" t="s">
        <v>47</v>
      </c>
      <c r="E32" s="74" t="s">
        <v>13</v>
      </c>
      <c r="F32" s="70">
        <v>0</v>
      </c>
      <c r="G32" s="70">
        <v>0</v>
      </c>
      <c r="H32" s="70">
        <v>0</v>
      </c>
      <c r="I32" s="70">
        <v>0</v>
      </c>
      <c r="J32" s="70">
        <v>0</v>
      </c>
      <c r="K32" s="70">
        <v>0</v>
      </c>
      <c r="L32" s="70">
        <v>0</v>
      </c>
      <c r="M32" s="70">
        <v>0</v>
      </c>
      <c r="N32" s="70">
        <v>0</v>
      </c>
      <c r="O32" s="74">
        <v>0</v>
      </c>
      <c r="P32" s="74">
        <v>0</v>
      </c>
      <c r="Q32" s="77">
        <v>1</v>
      </c>
      <c r="R32" s="77">
        <v>1</v>
      </c>
      <c r="S32" s="17">
        <v>0</v>
      </c>
      <c r="T32" s="17">
        <v>0</v>
      </c>
      <c r="U32" s="17">
        <v>0</v>
      </c>
      <c r="V32" s="17">
        <v>0</v>
      </c>
      <c r="W32" s="17">
        <v>4</v>
      </c>
      <c r="X32" s="17">
        <v>0</v>
      </c>
      <c r="Y32" s="17">
        <v>0</v>
      </c>
      <c r="Z32" s="17">
        <v>0</v>
      </c>
      <c r="AA32" s="17">
        <v>0</v>
      </c>
      <c r="AB32" s="18">
        <v>0</v>
      </c>
    </row>
    <row r="33" spans="1:28" ht="63.75" customHeight="1">
      <c r="A33" s="83"/>
      <c r="B33" s="84"/>
      <c r="C33" s="19" t="s">
        <v>53</v>
      </c>
      <c r="D33" s="20" t="s">
        <v>47</v>
      </c>
      <c r="E33" s="75" t="s">
        <v>13</v>
      </c>
      <c r="F33" s="85" t="s">
        <v>55</v>
      </c>
      <c r="G33" s="86"/>
      <c r="H33" s="86"/>
      <c r="I33" s="86"/>
      <c r="J33" s="86"/>
      <c r="K33" s="86"/>
      <c r="L33" s="87"/>
      <c r="M33" s="71">
        <v>0</v>
      </c>
      <c r="N33" s="71">
        <v>0</v>
      </c>
      <c r="O33" s="112">
        <v>0</v>
      </c>
      <c r="P33" s="112">
        <v>0</v>
      </c>
      <c r="Q33" s="21">
        <v>0</v>
      </c>
      <c r="R33" s="21">
        <v>0</v>
      </c>
      <c r="S33" s="21">
        <v>0</v>
      </c>
      <c r="T33" s="21">
        <v>0</v>
      </c>
      <c r="U33" s="21">
        <v>0</v>
      </c>
      <c r="V33" s="21">
        <v>0</v>
      </c>
      <c r="W33" s="21">
        <v>1</v>
      </c>
      <c r="X33" s="21">
        <v>0</v>
      </c>
      <c r="Y33" s="21">
        <v>0</v>
      </c>
      <c r="Z33" s="21">
        <v>0</v>
      </c>
      <c r="AA33" s="21">
        <v>0</v>
      </c>
      <c r="AB33" s="22">
        <v>0</v>
      </c>
    </row>
    <row r="34" spans="1:28" ht="79.5" customHeight="1" thickBot="1">
      <c r="A34" s="80"/>
      <c r="B34" s="82"/>
      <c r="C34" s="24" t="s">
        <v>65</v>
      </c>
      <c r="D34" s="25" t="s">
        <v>47</v>
      </c>
      <c r="E34" s="78" t="s">
        <v>13</v>
      </c>
      <c r="F34" s="4">
        <v>0</v>
      </c>
      <c r="G34" s="4">
        <v>1</v>
      </c>
      <c r="H34" s="4">
        <v>1</v>
      </c>
      <c r="I34" s="4">
        <v>0</v>
      </c>
      <c r="J34" s="4">
        <v>0</v>
      </c>
      <c r="K34" s="4">
        <v>0</v>
      </c>
      <c r="L34" s="4">
        <v>0</v>
      </c>
      <c r="M34" s="4">
        <v>0</v>
      </c>
      <c r="N34" s="4">
        <v>0</v>
      </c>
      <c r="O34" s="78">
        <v>0</v>
      </c>
      <c r="P34" s="78">
        <v>0</v>
      </c>
      <c r="Q34" s="26">
        <v>0</v>
      </c>
      <c r="R34" s="26">
        <v>0</v>
      </c>
      <c r="S34" s="26">
        <v>0</v>
      </c>
      <c r="T34" s="26">
        <v>0</v>
      </c>
      <c r="U34" s="26">
        <v>0</v>
      </c>
      <c r="V34" s="26">
        <v>0</v>
      </c>
      <c r="W34" s="26">
        <v>0</v>
      </c>
      <c r="X34" s="26">
        <v>0</v>
      </c>
      <c r="Y34" s="44">
        <v>3</v>
      </c>
      <c r="Z34" s="26">
        <v>0</v>
      </c>
      <c r="AA34" s="26">
        <v>0</v>
      </c>
      <c r="AB34" s="27">
        <v>0</v>
      </c>
    </row>
    <row r="35" spans="1:28" ht="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row>
    <row r="36" ht="15.75">
      <c r="A36" s="41" t="s">
        <v>67</v>
      </c>
    </row>
    <row r="37" ht="15">
      <c r="A37" s="1" t="s">
        <v>68</v>
      </c>
    </row>
    <row r="38" ht="15">
      <c r="A38" s="1" t="s">
        <v>69</v>
      </c>
    </row>
    <row r="39" ht="15">
      <c r="A39" s="1" t="s">
        <v>70</v>
      </c>
    </row>
    <row r="40" ht="15">
      <c r="A40" s="1" t="s">
        <v>71</v>
      </c>
    </row>
  </sheetData>
  <sheetProtection/>
  <mergeCells count="39">
    <mergeCell ref="X1:AB1"/>
    <mergeCell ref="A3:AB3"/>
    <mergeCell ref="A4:AB4"/>
    <mergeCell ref="A6:A8"/>
    <mergeCell ref="G6:AB6"/>
    <mergeCell ref="F29:L29"/>
    <mergeCell ref="O7:P7"/>
    <mergeCell ref="Q7:R7"/>
    <mergeCell ref="S7:T7"/>
    <mergeCell ref="B6:B8"/>
    <mergeCell ref="C6:C8"/>
    <mergeCell ref="D6:D8"/>
    <mergeCell ref="E6:E8"/>
    <mergeCell ref="F6:F8"/>
    <mergeCell ref="G7:H7"/>
    <mergeCell ref="U7:V7"/>
    <mergeCell ref="W7:X7"/>
    <mergeCell ref="Y7:Z7"/>
    <mergeCell ref="AA7:AB7"/>
    <mergeCell ref="A11:A15"/>
    <mergeCell ref="B11:B15"/>
    <mergeCell ref="F13:L13"/>
    <mergeCell ref="I7:J7"/>
    <mergeCell ref="K7:L7"/>
    <mergeCell ref="M7:N7"/>
    <mergeCell ref="A16:A18"/>
    <mergeCell ref="B16:B18"/>
    <mergeCell ref="F17:L17"/>
    <mergeCell ref="A19:A21"/>
    <mergeCell ref="B19:B21"/>
    <mergeCell ref="F20:L20"/>
    <mergeCell ref="A22:A23"/>
    <mergeCell ref="B22:B23"/>
    <mergeCell ref="A27:A30"/>
    <mergeCell ref="B27:B30"/>
    <mergeCell ref="F28:L28"/>
    <mergeCell ref="A32:A34"/>
    <mergeCell ref="B32:B34"/>
    <mergeCell ref="F33:L33"/>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aksinenko</cp:lastModifiedBy>
  <cp:lastPrinted>2019-05-29T10:12:41Z</cp:lastPrinted>
  <dcterms:created xsi:type="dcterms:W3CDTF">2017-07-11T08:28:14Z</dcterms:created>
  <dcterms:modified xsi:type="dcterms:W3CDTF">2019-12-17T04:47:16Z</dcterms:modified>
  <cp:category/>
  <cp:version/>
  <cp:contentType/>
  <cp:contentStatus/>
</cp:coreProperties>
</file>