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90" yWindow="45" windowWidth="13245" windowHeight="8040"/>
  </bookViews>
  <sheets>
    <sheet name="РО" sheetId="13" r:id="rId1"/>
  </sheets>
  <calcPr calcId="114210"/>
</workbook>
</file>

<file path=xl/calcChain.xml><?xml version="1.0" encoding="utf-8"?>
<calcChain xmlns="http://schemas.openxmlformats.org/spreadsheetml/2006/main">
  <c r="H114" i="13"/>
  <c r="H51"/>
  <c r="H65"/>
  <c r="N49"/>
  <c r="L65"/>
  <c r="F55"/>
  <c r="H55"/>
  <c r="F54"/>
  <c r="H54"/>
  <c r="E108"/>
  <c r="G114"/>
  <c r="I114"/>
  <c r="J114"/>
  <c r="K114"/>
  <c r="L114"/>
  <c r="M114"/>
  <c r="N114"/>
  <c r="G16"/>
  <c r="H16"/>
  <c r="I16"/>
  <c r="J16"/>
  <c r="K16"/>
  <c r="L16"/>
  <c r="M16"/>
  <c r="N16"/>
  <c r="F113"/>
  <c r="E113"/>
  <c r="F112"/>
  <c r="E112"/>
  <c r="F111"/>
  <c r="E111"/>
  <c r="F110"/>
  <c r="E110"/>
  <c r="F109"/>
  <c r="E109"/>
  <c r="F108"/>
  <c r="H99"/>
  <c r="E100"/>
  <c r="E99"/>
  <c r="G100"/>
  <c r="G99"/>
  <c r="E101"/>
  <c r="F101"/>
  <c r="F99"/>
  <c r="H91"/>
  <c r="G82"/>
  <c r="H82"/>
  <c r="I82"/>
  <c r="J82"/>
  <c r="K82"/>
  <c r="L82"/>
  <c r="M82"/>
  <c r="N82"/>
  <c r="E84"/>
  <c r="E82"/>
  <c r="F84"/>
  <c r="F82"/>
  <c r="E76"/>
  <c r="F76"/>
  <c r="F72"/>
  <c r="E72"/>
  <c r="I65"/>
  <c r="J65"/>
  <c r="K65"/>
  <c r="E68"/>
  <c r="F68"/>
  <c r="E69"/>
  <c r="F69"/>
  <c r="E114"/>
  <c r="F114"/>
  <c r="G92"/>
  <c r="G91"/>
  <c r="E92"/>
  <c r="E93"/>
  <c r="F93"/>
  <c r="F91"/>
  <c r="F74"/>
  <c r="G74"/>
  <c r="H74"/>
  <c r="I74"/>
  <c r="J74"/>
  <c r="K74"/>
  <c r="L74"/>
  <c r="M74"/>
  <c r="N74"/>
  <c r="E74"/>
  <c r="G51"/>
  <c r="G67"/>
  <c r="F53"/>
  <c r="I49"/>
  <c r="J49"/>
  <c r="K49"/>
  <c r="L49"/>
  <c r="M49"/>
  <c r="F52"/>
  <c r="F56"/>
  <c r="E52"/>
  <c r="E53"/>
  <c r="E56"/>
  <c r="F51"/>
  <c r="F67"/>
  <c r="F65"/>
  <c r="F19"/>
  <c r="F20"/>
  <c r="F23"/>
  <c r="E19"/>
  <c r="E20"/>
  <c r="E21"/>
  <c r="E22"/>
  <c r="E23"/>
  <c r="E18"/>
  <c r="F18"/>
  <c r="E51"/>
  <c r="E49"/>
  <c r="F16"/>
  <c r="E16"/>
  <c r="H49"/>
  <c r="E91"/>
  <c r="G49"/>
  <c r="F49"/>
  <c r="E67"/>
  <c r="E65"/>
  <c r="G65"/>
</calcChain>
</file>

<file path=xl/sharedStrings.xml><?xml version="1.0" encoding="utf-8"?>
<sst xmlns="http://schemas.openxmlformats.org/spreadsheetml/2006/main" count="159" uniqueCount="73">
  <si>
    <t>КЦСР 0000000000, КВР 000</t>
  </si>
  <si>
    <t>149685,4</t>
  </si>
  <si>
    <t>59901,4</t>
  </si>
  <si>
    <t>10885,2</t>
  </si>
  <si>
    <t>9898,8</t>
  </si>
  <si>
    <t>69000</t>
  </si>
  <si>
    <t>2813,1</t>
  </si>
  <si>
    <t>7521,6</t>
  </si>
  <si>
    <t>88409,3</t>
  </si>
  <si>
    <t>700</t>
  </si>
  <si>
    <t>34322,7</t>
  </si>
  <si>
    <t>13538,7</t>
  </si>
  <si>
    <t>40409,3</t>
  </si>
  <si>
    <t>46362,7</t>
  </si>
  <si>
    <t>Перечень мероприятий и ресурсное обеспечение подпрограммы "Обеспечение жильем молодых семей" на 2017-2023 годы</t>
  </si>
  <si>
    <t>№</t>
  </si>
  <si>
    <t>Код бюджетной классификации (КЦСР, КВР)</t>
  </si>
  <si>
    <t>Срок исполнения</t>
  </si>
  <si>
    <t>Объем финансирования (тыс. рублей)</t>
  </si>
  <si>
    <t>потребность</t>
  </si>
  <si>
    <t>утверждено</t>
  </si>
  <si>
    <t>В том числе за счет средств</t>
  </si>
  <si>
    <t>местного бюджета</t>
  </si>
  <si>
    <t>федерального бюджета</t>
  </si>
  <si>
    <t>областного бюджета</t>
  </si>
  <si>
    <t>внебюджетных источников</t>
  </si>
  <si>
    <t>Ответственный исполнитель, соисполнители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</si>
  <si>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</si>
  <si>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</si>
  <si>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</si>
  <si>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</si>
  <si>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</si>
  <si>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</si>
  <si>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</si>
  <si>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</si>
  <si>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</si>
  <si>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</si>
  <si>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Цель: Оказание муниципальной поддержки в решении жилищных проблем молодых семей и специалистов, признанных в установленном действующим законодательством порядке нуждающимися в жилых помещениях.</t>
  </si>
  <si>
    <t>всего</t>
  </si>
  <si>
    <t xml:space="preserve"> 1 .1 </t>
  </si>
  <si>
    <t>1 .1 .1</t>
  </si>
  <si>
    <t>1 .1 .3</t>
  </si>
  <si>
    <t>Итого по задаче 1</t>
  </si>
  <si>
    <t>ВСЕГО ПО ПОДПРОГРАММЕ</t>
  </si>
  <si>
    <t xml:space="preserve">Приложение 2
к подпрограмме
"Обеспечение жильем молодых семей" на 2017 - 2023 годы
</t>
  </si>
  <si>
    <t>Приложение 6</t>
  </si>
  <si>
    <t>1.1.</t>
  </si>
  <si>
    <t xml:space="preserve">Мероприятие 1.1 Прием документов для признания молодых семей: 1) нуждающимися в жилых помещениях; 2) имеющими достаточные доходы; 3) Участниками Основного мероприятия </t>
  </si>
  <si>
    <t>Мероприятие 1.2 Формирование списков молодых семей, признанных участниками Основного мероприятия "Обеспечение жильем молодых семей" ГП  РФ "Обеспечение доступным и комфрортным жильем и коммунальными услугами граждан Российской Федерации" на территории муниципального образования "Город Томск" и изъявивших желание получить социальную выплату на приобретение (строительство) жилья в планируемом году</t>
  </si>
  <si>
    <t>Мероприятие 1.3 Оформление и выдача молодым семьям в установленном порядке свидетельств о праве на получение социальных выплат на приобретение жилья экономического класса или строительство индивидуального жилого дома экономического класса</t>
  </si>
  <si>
    <t>1.3</t>
  </si>
  <si>
    <t>Мероприятие 1.4 Предоставление молодым семьям социальных выплат на приобретение жилья экономического класса или строительство индивидуального жилого дома экономического класса и дополнительных социальных выплат при рождении (усыновлении) одного ребенка (в пределах объемов бюджетных ассигнований, предусмотренных на эти цели в бюджете муниципального образования "Город Томск", в том числе и субсидии из областного бюджета)</t>
  </si>
  <si>
    <t>1.4.</t>
  </si>
  <si>
    <t>Задача 2 Подпрограммы . Создание условий для привлечения молодыми семяьми собственных средств, средств кредитных и других организаций, предоставляющих кредиты и займы для приобретения жилого помещения или создание объекта индивидуального жилищного строительства</t>
  </si>
  <si>
    <t>2</t>
  </si>
  <si>
    <t>Мероприятие 2.1 Оформление ипотечных кредитов (займов) на цели приобретения (строительства) жилья молодыми семьями, получившими свидетельства о праве на получение социальной выплаты на приобретение жилого помещения или создание объекта индивидуального жилищного строительства</t>
  </si>
  <si>
    <t>2.1</t>
  </si>
  <si>
    <t>Итого по задаче 2</t>
  </si>
  <si>
    <t>----</t>
  </si>
  <si>
    <t>Задача 3. Субсидирование процентной ставки по ипотечным жилищным кредитам работников муниципальных учреждений социальной сферы</t>
  </si>
  <si>
    <t>Мероприятие 31. Возмещение затрат на уплату сумм процентов по ипотечному жилищному кредитному договору гражданам, семьям</t>
  </si>
  <si>
    <t>Итого по задаче 3</t>
  </si>
  <si>
    <t>_____</t>
  </si>
  <si>
    <t>Укрупненное (основное) мероприятие  "Оказание муниципальной поддержки в решении жилищных проблем молодых семей и специалистов, признанных в установленном действующим законодательством порядке нуждающимися в жилых помещениях" (решается в рамках задач 1,2 и 3)</t>
  </si>
  <si>
    <t xml:space="preserve">КЦСР 1210110310, КВР 313;                 КЦСР 12101L4970, КВР 322;                    КЦСР 1210120490,    КВР 322;                     КЦСР 1210120500,    КВР 322; </t>
  </si>
  <si>
    <t>КЦСР 1210110310, КВР 313</t>
  </si>
  <si>
    <t xml:space="preserve">КЦСР 1210L4970, КВР 322             КЦСР 1210120490,    КВР 322;                     КЦСР 1210120500,    КВР 322; </t>
  </si>
  <si>
    <t>Наименования целей, задач, ведомственных целевых программ, мероприятий подпрограммы</t>
  </si>
  <si>
    <t>план</t>
  </si>
  <si>
    <t>администрация Города Томска (управление молодежной политики)</t>
  </si>
  <si>
    <t>администрация Города Томска (управление молодежной политки)</t>
  </si>
  <si>
    <t>Задача 1. Предоставление молодым семьям социальных выплат на приобретение жилого помещения или создание объекта индивидуального жилищного строительства</t>
  </si>
  <si>
    <t>к постановлению администрации Города Томска от 05.03.2019 № 177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</si>
</sst>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0"/>
      <name val="Arial Cyr"/>
      <charset val="204"/>
    </font>
    <font>
      <b/>
      <sz val="10"/>
      <name val="Arial Cyr"/>
      <charset val="204"/>
    </font>
    <font>
      <sz val="9"/>
      <name val="Arial Cyr"/>
      <charset val="204"/>
    </font>
    <font>
      <sz val="10"/>
      <color indexed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49" fontId="0" fillId="0" borderId="0" xfId="0" applyNumberFormat="1"/>
    <xf numFmtId="49" fontId="0" fillId="0" borderId="1" xfId="0" applyNumberFormat="1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 wrapText="1"/>
    </xf>
    <xf numFmtId="49" fontId="0" fillId="0" borderId="3" xfId="0" applyNumberFormat="1" applyBorder="1" applyAlignment="1">
      <alignment horizontal="center" vertical="center" wrapText="1"/>
    </xf>
    <xf numFmtId="49" fontId="0" fillId="0" borderId="4" xfId="0" applyNumberFormat="1" applyFill="1" applyBorder="1" applyAlignment="1">
      <alignment horizontal="center" vertical="center" wrapText="1"/>
    </xf>
    <xf numFmtId="49" fontId="0" fillId="0" borderId="5" xfId="0" applyNumberFormat="1" applyBorder="1" applyAlignment="1">
      <alignment horizontal="center" vertical="center" wrapText="1"/>
    </xf>
    <xf numFmtId="2" fontId="0" fillId="0" borderId="0" xfId="0" applyNumberFormat="1"/>
    <xf numFmtId="49" fontId="0" fillId="0" borderId="1" xfId="0" applyNumberFormat="1" applyFill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164" fontId="0" fillId="0" borderId="1" xfId="0" applyNumberFormat="1" applyFill="1" applyBorder="1" applyAlignment="1">
      <alignment horizontal="center" vertical="center" wrapText="1"/>
    </xf>
    <xf numFmtId="164" fontId="0" fillId="2" borderId="1" xfId="0" applyNumberForma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49" fontId="0" fillId="2" borderId="1" xfId="0" applyNumberForma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49" fontId="0" fillId="0" borderId="18" xfId="0" applyNumberFormat="1" applyBorder="1" applyAlignment="1">
      <alignment horizontal="center" vertical="center" wrapText="1"/>
    </xf>
    <xf numFmtId="49" fontId="0" fillId="0" borderId="3" xfId="0" applyNumberFormat="1" applyBorder="1" applyAlignment="1">
      <alignment horizontal="center" vertical="center" wrapText="1"/>
    </xf>
    <xf numFmtId="49" fontId="0" fillId="0" borderId="0" xfId="0" applyNumberFormat="1" applyAlignment="1">
      <alignment horizontal="right" wrapText="1"/>
    </xf>
    <xf numFmtId="49" fontId="0" fillId="0" borderId="0" xfId="0" applyNumberFormat="1" applyAlignment="1">
      <alignment horizontal="center"/>
    </xf>
    <xf numFmtId="0" fontId="1" fillId="0" borderId="0" xfId="0" applyFont="1" applyAlignment="1">
      <alignment horizontal="center" vertical="center"/>
    </xf>
    <xf numFmtId="49" fontId="0" fillId="0" borderId="16" xfId="0" applyNumberFormat="1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 wrapText="1"/>
    </xf>
    <xf numFmtId="49" fontId="0" fillId="0" borderId="17" xfId="0" applyNumberForma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49" fontId="0" fillId="0" borderId="4" xfId="0" applyNumberForma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0" fillId="0" borderId="5" xfId="0" applyNumberFormat="1" applyBorder="1" applyAlignment="1">
      <alignment horizontal="center" vertical="center" wrapText="1"/>
    </xf>
    <xf numFmtId="49" fontId="0" fillId="0" borderId="14" xfId="0" applyNumberFormat="1" applyBorder="1" applyAlignment="1">
      <alignment horizontal="center" vertical="center" wrapText="1"/>
    </xf>
    <xf numFmtId="49" fontId="0" fillId="0" borderId="15" xfId="0" applyNumberFormat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center" wrapText="1"/>
    </xf>
    <xf numFmtId="49" fontId="2" fillId="2" borderId="10" xfId="0" applyNumberFormat="1" applyFont="1" applyFill="1" applyBorder="1" applyAlignment="1">
      <alignment horizontal="center" vertical="center" wrapText="1"/>
    </xf>
    <xf numFmtId="49" fontId="2" fillId="2" borderId="13" xfId="0" applyNumberFormat="1" applyFont="1" applyFill="1" applyBorder="1" applyAlignment="1">
      <alignment horizontal="center" vertical="center" wrapText="1"/>
    </xf>
    <xf numFmtId="49" fontId="0" fillId="0" borderId="11" xfId="0" applyNumberFormat="1" applyFill="1" applyBorder="1" applyAlignment="1">
      <alignment horizontal="center" vertical="center" wrapText="1"/>
    </xf>
    <xf numFmtId="49" fontId="0" fillId="0" borderId="12" xfId="0" applyNumberFormat="1" applyFill="1" applyBorder="1" applyAlignment="1">
      <alignment horizontal="center" vertical="center" wrapText="1"/>
    </xf>
    <xf numFmtId="49" fontId="0" fillId="0" borderId="4" xfId="0" applyNumberFormat="1" applyFill="1" applyBorder="1" applyAlignment="1">
      <alignment horizontal="center" vertical="center" wrapText="1"/>
    </xf>
    <xf numFmtId="49" fontId="0" fillId="0" borderId="6" xfId="0" applyNumberFormat="1" applyBorder="1" applyAlignment="1">
      <alignment horizontal="left" vertical="center" wrapText="1"/>
    </xf>
    <xf numFmtId="49" fontId="0" fillId="0" borderId="7" xfId="0" applyNumberFormat="1" applyBorder="1" applyAlignment="1">
      <alignment horizontal="left" vertical="center" wrapText="1"/>
    </xf>
    <xf numFmtId="49" fontId="0" fillId="0" borderId="8" xfId="0" applyNumberFormat="1" applyBorder="1" applyAlignment="1">
      <alignment horizontal="left" vertical="center" wrapText="1"/>
    </xf>
    <xf numFmtId="49" fontId="0" fillId="0" borderId="9" xfId="0" applyNumberForma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49" fontId="0" fillId="0" borderId="13" xfId="0" applyNumberFormat="1" applyBorder="1" applyAlignment="1">
      <alignment horizontal="center" vertical="center" wrapText="1"/>
    </xf>
    <xf numFmtId="49" fontId="2" fillId="0" borderId="6" xfId="0" applyNumberFormat="1" applyFont="1" applyFill="1" applyBorder="1" applyAlignment="1">
      <alignment horizontal="center" vertical="center" wrapText="1"/>
    </xf>
    <xf numFmtId="49" fontId="2" fillId="0" borderId="7" xfId="0" applyNumberFormat="1" applyFont="1" applyFill="1" applyBorder="1" applyAlignment="1">
      <alignment horizontal="center" vertical="center" wrapText="1"/>
    </xf>
    <xf numFmtId="49" fontId="2" fillId="0" borderId="8" xfId="0" applyNumberFormat="1" applyFont="1" applyFill="1" applyBorder="1" applyAlignment="1">
      <alignment horizontal="center" vertical="center" wrapText="1"/>
    </xf>
    <xf numFmtId="49" fontId="0" fillId="0" borderId="6" xfId="0" applyNumberFormat="1" applyBorder="1" applyAlignment="1">
      <alignment horizontal="center" vertical="center" wrapText="1"/>
    </xf>
    <xf numFmtId="49" fontId="0" fillId="0" borderId="7" xfId="0" applyNumberFormat="1" applyBorder="1" applyAlignment="1">
      <alignment horizontal="center" vertical="center" wrapText="1"/>
    </xf>
    <xf numFmtId="49" fontId="0" fillId="0" borderId="8" xfId="0" applyNumberForma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16"/>
  <sheetViews>
    <sheetView tabSelected="1" topLeftCell="D1" workbookViewId="0">
      <selection activeCell="J2" sqref="J2:O2"/>
    </sheetView>
  </sheetViews>
  <sheetFormatPr defaultRowHeight="12.75"/>
  <cols>
    <col min="1" max="1" width="7.28515625" customWidth="1"/>
    <col min="2" max="2" width="47.7109375" customWidth="1"/>
    <col min="3" max="3" width="16.7109375" customWidth="1"/>
    <col min="4" max="4" width="9.7109375" customWidth="1"/>
    <col min="5" max="5" width="10.7109375" style="1" bestFit="1" customWidth="1"/>
    <col min="6" max="6" width="13.140625" style="1" customWidth="1"/>
    <col min="7" max="7" width="11" style="1" customWidth="1"/>
    <col min="8" max="8" width="10.5703125" style="1" customWidth="1"/>
    <col min="9" max="12" width="9.28515625" style="1" bestFit="1" customWidth="1"/>
    <col min="13" max="13" width="10.5703125" style="1" bestFit="1" customWidth="1"/>
    <col min="14" max="14" width="9.5703125" style="1" bestFit="1" customWidth="1"/>
    <col min="15" max="15" width="17.7109375" customWidth="1"/>
    <col min="16" max="16" width="10.140625" bestFit="1" customWidth="1"/>
  </cols>
  <sheetData>
    <row r="1" spans="1:15">
      <c r="O1" t="s">
        <v>45</v>
      </c>
    </row>
    <row r="2" spans="1:15">
      <c r="J2" s="18" t="s">
        <v>72</v>
      </c>
      <c r="K2" s="18"/>
      <c r="L2" s="18"/>
      <c r="M2" s="18"/>
      <c r="N2" s="18"/>
      <c r="O2" s="18"/>
    </row>
    <row r="6" spans="1:15" ht="56.25" customHeight="1">
      <c r="K6" s="17" t="s">
        <v>44</v>
      </c>
      <c r="L6" s="17"/>
      <c r="M6" s="17"/>
      <c r="N6" s="17"/>
      <c r="O6" s="17"/>
    </row>
    <row r="8" spans="1:15">
      <c r="A8" s="19" t="s">
        <v>14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</row>
    <row r="10" spans="1:15" ht="13.5" thickBot="1"/>
    <row r="11" spans="1:15" ht="47.1" customHeight="1" thickTop="1">
      <c r="A11" s="20" t="s">
        <v>15</v>
      </c>
      <c r="B11" s="22" t="s">
        <v>67</v>
      </c>
      <c r="C11" s="22" t="s">
        <v>16</v>
      </c>
      <c r="D11" s="22" t="s">
        <v>17</v>
      </c>
      <c r="E11" s="22" t="s">
        <v>18</v>
      </c>
      <c r="F11" s="22"/>
      <c r="G11" s="22" t="s">
        <v>21</v>
      </c>
      <c r="H11" s="22"/>
      <c r="I11" s="22"/>
      <c r="J11" s="22"/>
      <c r="K11" s="22"/>
      <c r="L11" s="22"/>
      <c r="M11" s="22"/>
      <c r="N11" s="22"/>
      <c r="O11" s="15" t="s">
        <v>26</v>
      </c>
    </row>
    <row r="12" spans="1:15" ht="47.1" customHeight="1">
      <c r="A12" s="21"/>
      <c r="B12" s="14"/>
      <c r="C12" s="14"/>
      <c r="D12" s="14"/>
      <c r="E12" s="14"/>
      <c r="F12" s="14"/>
      <c r="G12" s="14" t="s">
        <v>22</v>
      </c>
      <c r="H12" s="14"/>
      <c r="I12" s="14" t="s">
        <v>23</v>
      </c>
      <c r="J12" s="14"/>
      <c r="K12" s="14" t="s">
        <v>24</v>
      </c>
      <c r="L12" s="14"/>
      <c r="M12" s="14" t="s">
        <v>25</v>
      </c>
      <c r="N12" s="14"/>
      <c r="O12" s="16"/>
    </row>
    <row r="13" spans="1:15" ht="47.1" customHeight="1">
      <c r="A13" s="21"/>
      <c r="B13" s="14"/>
      <c r="C13" s="14"/>
      <c r="D13" s="14"/>
      <c r="E13" s="2" t="s">
        <v>19</v>
      </c>
      <c r="F13" s="2" t="s">
        <v>20</v>
      </c>
      <c r="G13" s="2" t="s">
        <v>19</v>
      </c>
      <c r="H13" s="2" t="s">
        <v>20</v>
      </c>
      <c r="I13" s="2" t="s">
        <v>19</v>
      </c>
      <c r="J13" s="2" t="s">
        <v>20</v>
      </c>
      <c r="K13" s="2" t="s">
        <v>19</v>
      </c>
      <c r="L13" s="2" t="s">
        <v>20</v>
      </c>
      <c r="M13" s="2" t="s">
        <v>19</v>
      </c>
      <c r="N13" s="2" t="s">
        <v>68</v>
      </c>
      <c r="O13" s="16"/>
    </row>
    <row r="14" spans="1:15">
      <c r="A14" s="3">
        <v>1</v>
      </c>
      <c r="B14" s="2">
        <v>2</v>
      </c>
      <c r="C14" s="2">
        <v>3</v>
      </c>
      <c r="D14" s="2">
        <v>4</v>
      </c>
      <c r="E14" s="2" t="s">
        <v>27</v>
      </c>
      <c r="F14" s="2" t="s">
        <v>28</v>
      </c>
      <c r="G14" s="2" t="s">
        <v>29</v>
      </c>
      <c r="H14" s="2" t="s">
        <v>30</v>
      </c>
      <c r="I14" s="2" t="s">
        <v>31</v>
      </c>
      <c r="J14" s="2" t="s">
        <v>32</v>
      </c>
      <c r="K14" s="2" t="s">
        <v>33</v>
      </c>
      <c r="L14" s="2" t="s">
        <v>34</v>
      </c>
      <c r="M14" s="2" t="s">
        <v>35</v>
      </c>
      <c r="N14" s="2" t="s">
        <v>36</v>
      </c>
      <c r="O14" s="4">
        <v>15</v>
      </c>
    </row>
    <row r="15" spans="1:15" ht="26.25" customHeight="1">
      <c r="A15" s="3">
        <v>1</v>
      </c>
      <c r="B15" s="48" t="s">
        <v>37</v>
      </c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50"/>
    </row>
    <row r="16" spans="1:15">
      <c r="A16" s="21">
        <v>1</v>
      </c>
      <c r="B16" s="14" t="s">
        <v>63</v>
      </c>
      <c r="C16" s="29" t="s">
        <v>64</v>
      </c>
      <c r="D16" s="2" t="s">
        <v>38</v>
      </c>
      <c r="E16" s="9">
        <f>E17+E18+E19+E20+E21+E23+E22</f>
        <v>1689521.31</v>
      </c>
      <c r="F16" s="9">
        <f t="shared" ref="F16:N16" si="0">F17+F18+F19+F20+F21+F23+F22</f>
        <v>1135921.31</v>
      </c>
      <c r="G16" s="9">
        <f t="shared" si="0"/>
        <v>475905.61</v>
      </c>
      <c r="H16" s="9">
        <f t="shared" si="0"/>
        <v>475205.61</v>
      </c>
      <c r="I16" s="9">
        <f t="shared" si="0"/>
        <v>46598.3</v>
      </c>
      <c r="J16" s="9">
        <f t="shared" si="0"/>
        <v>13698.300000000001</v>
      </c>
      <c r="K16" s="9">
        <f t="shared" si="0"/>
        <v>97420.4</v>
      </c>
      <c r="L16" s="9">
        <f t="shared" si="0"/>
        <v>17420.400000000001</v>
      </c>
      <c r="M16" s="9">
        <f t="shared" si="0"/>
        <v>1069597</v>
      </c>
      <c r="N16" s="9">
        <f t="shared" si="0"/>
        <v>629597</v>
      </c>
      <c r="O16" s="16" t="s">
        <v>69</v>
      </c>
    </row>
    <row r="17" spans="1:15">
      <c r="A17" s="21"/>
      <c r="B17" s="14"/>
      <c r="C17" s="29"/>
      <c r="D17" s="2">
        <v>2017</v>
      </c>
      <c r="E17" s="9" t="s">
        <v>1</v>
      </c>
      <c r="F17" s="9" t="s">
        <v>1</v>
      </c>
      <c r="G17" s="9" t="s">
        <v>2</v>
      </c>
      <c r="H17" s="9" t="s">
        <v>2</v>
      </c>
      <c r="I17" s="9" t="s">
        <v>3</v>
      </c>
      <c r="J17" s="9" t="s">
        <v>3</v>
      </c>
      <c r="K17" s="9" t="s">
        <v>4</v>
      </c>
      <c r="L17" s="9" t="s">
        <v>4</v>
      </c>
      <c r="M17" s="9" t="s">
        <v>5</v>
      </c>
      <c r="N17" s="9">
        <v>69000</v>
      </c>
      <c r="O17" s="16"/>
    </row>
    <row r="18" spans="1:15">
      <c r="A18" s="21"/>
      <c r="B18" s="14"/>
      <c r="C18" s="29"/>
      <c r="D18" s="2">
        <v>2018</v>
      </c>
      <c r="E18" s="10">
        <f t="shared" ref="E18:F20" si="1">G18+I18+K18+M18</f>
        <v>208017.31</v>
      </c>
      <c r="F18" s="10">
        <f t="shared" si="1"/>
        <v>208017.31</v>
      </c>
      <c r="G18" s="10">
        <v>77085.61</v>
      </c>
      <c r="H18" s="10">
        <v>77085.61</v>
      </c>
      <c r="I18" s="9" t="s">
        <v>6</v>
      </c>
      <c r="J18" s="9" t="s">
        <v>6</v>
      </c>
      <c r="K18" s="9" t="s">
        <v>7</v>
      </c>
      <c r="L18" s="9" t="s">
        <v>7</v>
      </c>
      <c r="M18" s="9">
        <v>120597</v>
      </c>
      <c r="N18" s="9">
        <v>120597</v>
      </c>
      <c r="O18" s="16"/>
    </row>
    <row r="19" spans="1:15">
      <c r="A19" s="21"/>
      <c r="B19" s="14"/>
      <c r="C19" s="29"/>
      <c r="D19" s="2">
        <v>2019</v>
      </c>
      <c r="E19" s="9">
        <f t="shared" si="1"/>
        <v>364859.3</v>
      </c>
      <c r="F19" s="9">
        <f t="shared" si="1"/>
        <v>308409.3</v>
      </c>
      <c r="G19" s="9" t="s">
        <v>8</v>
      </c>
      <c r="H19" s="9" t="s">
        <v>8</v>
      </c>
      <c r="I19" s="9">
        <v>16450</v>
      </c>
      <c r="J19" s="9">
        <v>0</v>
      </c>
      <c r="K19" s="9">
        <v>40000</v>
      </c>
      <c r="L19" s="9">
        <v>0</v>
      </c>
      <c r="M19" s="9">
        <v>220000</v>
      </c>
      <c r="N19" s="9">
        <v>220000</v>
      </c>
      <c r="O19" s="16"/>
    </row>
    <row r="20" spans="1:15">
      <c r="A20" s="21"/>
      <c r="B20" s="14"/>
      <c r="C20" s="29"/>
      <c r="D20" s="2">
        <v>2020</v>
      </c>
      <c r="E20" s="9">
        <f t="shared" si="1"/>
        <v>364859.3</v>
      </c>
      <c r="F20" s="9">
        <f t="shared" si="1"/>
        <v>308409.3</v>
      </c>
      <c r="G20" s="9" t="s">
        <v>8</v>
      </c>
      <c r="H20" s="9" t="s">
        <v>8</v>
      </c>
      <c r="I20" s="9">
        <v>16450</v>
      </c>
      <c r="J20" s="9">
        <v>0</v>
      </c>
      <c r="K20" s="9">
        <v>40000</v>
      </c>
      <c r="L20" s="9">
        <v>0</v>
      </c>
      <c r="M20" s="9">
        <v>220000</v>
      </c>
      <c r="N20" s="9">
        <v>220000</v>
      </c>
      <c r="O20" s="16"/>
    </row>
    <row r="21" spans="1:15">
      <c r="A21" s="21"/>
      <c r="B21" s="14"/>
      <c r="C21" s="29"/>
      <c r="D21" s="2">
        <v>2021</v>
      </c>
      <c r="E21" s="9">
        <f>G21+I21+K21+M21</f>
        <v>298700</v>
      </c>
      <c r="F21" s="12">
        <v>78700</v>
      </c>
      <c r="G21" s="9">
        <v>78700</v>
      </c>
      <c r="H21" s="9">
        <v>78700</v>
      </c>
      <c r="I21" s="9">
        <v>0</v>
      </c>
      <c r="J21" s="9">
        <v>0</v>
      </c>
      <c r="K21" s="9">
        <v>0</v>
      </c>
      <c r="L21" s="9">
        <v>0</v>
      </c>
      <c r="M21" s="9">
        <v>220000</v>
      </c>
      <c r="N21" s="9">
        <v>0</v>
      </c>
      <c r="O21" s="16"/>
    </row>
    <row r="22" spans="1:15">
      <c r="A22" s="21"/>
      <c r="B22" s="14"/>
      <c r="C22" s="29"/>
      <c r="D22" s="2">
        <v>2022</v>
      </c>
      <c r="E22" s="9">
        <f>G22+I22+K22+M22</f>
        <v>302700</v>
      </c>
      <c r="F22" s="12">
        <v>82700</v>
      </c>
      <c r="G22" s="9">
        <v>82700</v>
      </c>
      <c r="H22" s="9">
        <v>82700</v>
      </c>
      <c r="I22" s="9">
        <v>0</v>
      </c>
      <c r="J22" s="9">
        <v>0</v>
      </c>
      <c r="K22" s="9">
        <v>0</v>
      </c>
      <c r="L22" s="9">
        <v>0</v>
      </c>
      <c r="M22" s="9">
        <v>220000</v>
      </c>
      <c r="N22" s="9">
        <v>0</v>
      </c>
      <c r="O22" s="16"/>
    </row>
    <row r="23" spans="1:15">
      <c r="A23" s="21"/>
      <c r="B23" s="14"/>
      <c r="C23" s="29"/>
      <c r="D23" s="2">
        <v>2023</v>
      </c>
      <c r="E23" s="9">
        <f>G23+I23+K23+M23</f>
        <v>700</v>
      </c>
      <c r="F23" s="9">
        <f>H23+J23+L23+N23</f>
        <v>0</v>
      </c>
      <c r="G23" s="9" t="s">
        <v>9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9">
        <v>0</v>
      </c>
      <c r="O23" s="16"/>
    </row>
    <row r="24" spans="1:15" ht="40.5" customHeight="1">
      <c r="A24" s="3" t="s">
        <v>39</v>
      </c>
      <c r="B24" s="51" t="s">
        <v>71</v>
      </c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3"/>
    </row>
    <row r="25" spans="1:15" ht="12.75" customHeight="1">
      <c r="A25" s="26" t="s">
        <v>46</v>
      </c>
      <c r="B25" s="54" t="s">
        <v>47</v>
      </c>
      <c r="C25" s="29" t="s">
        <v>0</v>
      </c>
      <c r="D25" s="2" t="s">
        <v>38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  <c r="O25" s="16" t="s">
        <v>69</v>
      </c>
    </row>
    <row r="26" spans="1:15" ht="12" customHeight="1">
      <c r="A26" s="27"/>
      <c r="B26" s="55"/>
      <c r="C26" s="29"/>
      <c r="D26" s="2">
        <v>2017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9">
        <v>0</v>
      </c>
      <c r="O26" s="16"/>
    </row>
    <row r="27" spans="1:15" ht="10.5" customHeight="1">
      <c r="A27" s="27"/>
      <c r="B27" s="55"/>
      <c r="C27" s="29"/>
      <c r="D27" s="2">
        <v>2018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9">
        <v>0</v>
      </c>
      <c r="O27" s="16"/>
    </row>
    <row r="28" spans="1:15" ht="10.5" customHeight="1">
      <c r="A28" s="27"/>
      <c r="B28" s="55"/>
      <c r="C28" s="29"/>
      <c r="D28" s="2">
        <v>2019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9">
        <v>0</v>
      </c>
      <c r="O28" s="16"/>
    </row>
    <row r="29" spans="1:15" ht="9.75" customHeight="1">
      <c r="A29" s="27"/>
      <c r="B29" s="55"/>
      <c r="C29" s="29"/>
      <c r="D29" s="2">
        <v>2020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  <c r="N29" s="9">
        <v>0</v>
      </c>
      <c r="O29" s="16"/>
    </row>
    <row r="30" spans="1:15" ht="8.25" customHeight="1">
      <c r="A30" s="27"/>
      <c r="B30" s="55"/>
      <c r="C30" s="29"/>
      <c r="D30" s="2">
        <v>2021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9">
        <v>0</v>
      </c>
      <c r="O30" s="16"/>
    </row>
    <row r="31" spans="1:15" ht="12.75" customHeight="1">
      <c r="A31" s="27"/>
      <c r="B31" s="55"/>
      <c r="C31" s="29"/>
      <c r="D31" s="2">
        <v>2022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9">
        <v>0</v>
      </c>
      <c r="N31" s="9">
        <v>0</v>
      </c>
      <c r="O31" s="16"/>
    </row>
    <row r="32" spans="1:15" ht="10.5" customHeight="1">
      <c r="A32" s="28"/>
      <c r="B32" s="56"/>
      <c r="C32" s="29"/>
      <c r="D32" s="2">
        <v>2023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9">
        <v>0</v>
      </c>
      <c r="O32" s="16"/>
    </row>
    <row r="33" spans="1:15" ht="15" customHeight="1">
      <c r="A33" s="21" t="s">
        <v>40</v>
      </c>
      <c r="B33" s="29" t="s">
        <v>48</v>
      </c>
      <c r="C33" s="29" t="s">
        <v>0</v>
      </c>
      <c r="D33" s="2" t="s">
        <v>38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  <c r="N33" s="9">
        <v>0</v>
      </c>
      <c r="O33" s="16" t="s">
        <v>69</v>
      </c>
    </row>
    <row r="34" spans="1:15" ht="15.75" customHeight="1">
      <c r="A34" s="21"/>
      <c r="B34" s="29"/>
      <c r="C34" s="29"/>
      <c r="D34" s="2">
        <v>2017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9">
        <v>0</v>
      </c>
      <c r="M34" s="9">
        <v>0</v>
      </c>
      <c r="N34" s="9">
        <v>0</v>
      </c>
      <c r="O34" s="16"/>
    </row>
    <row r="35" spans="1:15">
      <c r="A35" s="21"/>
      <c r="B35" s="29"/>
      <c r="C35" s="29"/>
      <c r="D35" s="2">
        <v>2018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9">
        <v>0</v>
      </c>
      <c r="L35" s="9">
        <v>0</v>
      </c>
      <c r="M35" s="9">
        <v>0</v>
      </c>
      <c r="N35" s="9">
        <v>0</v>
      </c>
      <c r="O35" s="16"/>
    </row>
    <row r="36" spans="1:15">
      <c r="A36" s="21"/>
      <c r="B36" s="29"/>
      <c r="C36" s="29"/>
      <c r="D36" s="2">
        <v>2019</v>
      </c>
      <c r="E36" s="9">
        <v>0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9">
        <v>0</v>
      </c>
      <c r="L36" s="9">
        <v>0</v>
      </c>
      <c r="M36" s="9">
        <v>0</v>
      </c>
      <c r="N36" s="9">
        <v>0</v>
      </c>
      <c r="O36" s="16"/>
    </row>
    <row r="37" spans="1:15">
      <c r="A37" s="21"/>
      <c r="B37" s="29"/>
      <c r="C37" s="29"/>
      <c r="D37" s="2">
        <v>2020</v>
      </c>
      <c r="E37" s="9">
        <v>0</v>
      </c>
      <c r="F37" s="9">
        <v>0</v>
      </c>
      <c r="G37" s="9">
        <v>0</v>
      </c>
      <c r="H37" s="9">
        <v>0</v>
      </c>
      <c r="I37" s="9">
        <v>0</v>
      </c>
      <c r="J37" s="9">
        <v>0</v>
      </c>
      <c r="K37" s="9">
        <v>0</v>
      </c>
      <c r="L37" s="9">
        <v>0</v>
      </c>
      <c r="M37" s="9">
        <v>0</v>
      </c>
      <c r="N37" s="9">
        <v>0</v>
      </c>
      <c r="O37" s="16"/>
    </row>
    <row r="38" spans="1:15">
      <c r="A38" s="21"/>
      <c r="B38" s="29"/>
      <c r="C38" s="29"/>
      <c r="D38" s="2">
        <v>2021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9">
        <v>0</v>
      </c>
      <c r="M38" s="9">
        <v>0</v>
      </c>
      <c r="N38" s="9">
        <v>0</v>
      </c>
      <c r="O38" s="16"/>
    </row>
    <row r="39" spans="1:15">
      <c r="A39" s="21"/>
      <c r="B39" s="29"/>
      <c r="C39" s="29"/>
      <c r="D39" s="2">
        <v>2022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9">
        <v>0</v>
      </c>
      <c r="L39" s="9">
        <v>0</v>
      </c>
      <c r="M39" s="9">
        <v>0</v>
      </c>
      <c r="N39" s="9">
        <v>0</v>
      </c>
      <c r="O39" s="16"/>
    </row>
    <row r="40" spans="1:15" ht="16.5" customHeight="1">
      <c r="A40" s="21"/>
      <c r="B40" s="29"/>
      <c r="C40" s="29"/>
      <c r="D40" s="2">
        <v>2023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  <c r="K40" s="9">
        <v>0</v>
      </c>
      <c r="L40" s="9">
        <v>0</v>
      </c>
      <c r="M40" s="9">
        <v>0</v>
      </c>
      <c r="N40" s="9">
        <v>0</v>
      </c>
      <c r="O40" s="16"/>
    </row>
    <row r="41" spans="1:15" ht="15" customHeight="1">
      <c r="A41" s="26" t="s">
        <v>50</v>
      </c>
      <c r="B41" s="23" t="s">
        <v>49</v>
      </c>
      <c r="C41" s="29" t="s">
        <v>0</v>
      </c>
      <c r="D41" s="2" t="s">
        <v>38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9">
        <v>0</v>
      </c>
      <c r="L41" s="9">
        <v>0</v>
      </c>
      <c r="M41" s="9">
        <v>0</v>
      </c>
      <c r="N41" s="9">
        <v>0</v>
      </c>
      <c r="O41" s="16" t="s">
        <v>69</v>
      </c>
    </row>
    <row r="42" spans="1:15" ht="9.75" customHeight="1">
      <c r="A42" s="27"/>
      <c r="B42" s="24"/>
      <c r="C42" s="29"/>
      <c r="D42" s="2">
        <v>2017</v>
      </c>
      <c r="E42" s="9">
        <v>0</v>
      </c>
      <c r="F42" s="9">
        <v>0</v>
      </c>
      <c r="G42" s="9">
        <v>0</v>
      </c>
      <c r="H42" s="9">
        <v>0</v>
      </c>
      <c r="I42" s="9">
        <v>0</v>
      </c>
      <c r="J42" s="9">
        <v>0</v>
      </c>
      <c r="K42" s="9">
        <v>0</v>
      </c>
      <c r="L42" s="9">
        <v>0</v>
      </c>
      <c r="M42" s="9">
        <v>0</v>
      </c>
      <c r="N42" s="9">
        <v>0</v>
      </c>
      <c r="O42" s="16"/>
    </row>
    <row r="43" spans="1:15" ht="12.75" customHeight="1">
      <c r="A43" s="27"/>
      <c r="B43" s="24"/>
      <c r="C43" s="29"/>
      <c r="D43" s="2">
        <v>2018</v>
      </c>
      <c r="E43" s="9">
        <v>0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  <c r="K43" s="9">
        <v>0</v>
      </c>
      <c r="L43" s="9">
        <v>0</v>
      </c>
      <c r="M43" s="9">
        <v>0</v>
      </c>
      <c r="N43" s="9">
        <v>0</v>
      </c>
      <c r="O43" s="16"/>
    </row>
    <row r="44" spans="1:15" ht="7.5" customHeight="1">
      <c r="A44" s="27"/>
      <c r="B44" s="24"/>
      <c r="C44" s="29"/>
      <c r="D44" s="2">
        <v>2019</v>
      </c>
      <c r="E44" s="9">
        <v>0</v>
      </c>
      <c r="F44" s="9">
        <v>0</v>
      </c>
      <c r="G44" s="9">
        <v>0</v>
      </c>
      <c r="H44" s="9">
        <v>0</v>
      </c>
      <c r="I44" s="9">
        <v>0</v>
      </c>
      <c r="J44" s="9">
        <v>0</v>
      </c>
      <c r="K44" s="9">
        <v>0</v>
      </c>
      <c r="L44" s="9">
        <v>0</v>
      </c>
      <c r="M44" s="9">
        <v>0</v>
      </c>
      <c r="N44" s="9">
        <v>0</v>
      </c>
      <c r="O44" s="16"/>
    </row>
    <row r="45" spans="1:15" ht="9" customHeight="1">
      <c r="A45" s="27"/>
      <c r="B45" s="24"/>
      <c r="C45" s="29"/>
      <c r="D45" s="2">
        <v>2020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9">
        <v>0</v>
      </c>
      <c r="M45" s="9">
        <v>0</v>
      </c>
      <c r="N45" s="9">
        <v>0</v>
      </c>
      <c r="O45" s="16"/>
    </row>
    <row r="46" spans="1:15" ht="9.75" customHeight="1">
      <c r="A46" s="27"/>
      <c r="B46" s="24"/>
      <c r="C46" s="29"/>
      <c r="D46" s="2">
        <v>2021</v>
      </c>
      <c r="E46" s="9">
        <v>0</v>
      </c>
      <c r="F46" s="9">
        <v>0</v>
      </c>
      <c r="G46" s="9">
        <v>0</v>
      </c>
      <c r="H46" s="9">
        <v>0</v>
      </c>
      <c r="I46" s="9">
        <v>0</v>
      </c>
      <c r="J46" s="9">
        <v>0</v>
      </c>
      <c r="K46" s="9">
        <v>0</v>
      </c>
      <c r="L46" s="9">
        <v>0</v>
      </c>
      <c r="M46" s="9">
        <v>0</v>
      </c>
      <c r="N46" s="9">
        <v>0</v>
      </c>
      <c r="O46" s="16"/>
    </row>
    <row r="47" spans="1:15" ht="9.75" customHeight="1">
      <c r="A47" s="27"/>
      <c r="B47" s="24"/>
      <c r="C47" s="29"/>
      <c r="D47" s="2">
        <v>2022</v>
      </c>
      <c r="E47" s="9">
        <v>0</v>
      </c>
      <c r="F47" s="9">
        <v>0</v>
      </c>
      <c r="G47" s="9">
        <v>0</v>
      </c>
      <c r="H47" s="9">
        <v>0</v>
      </c>
      <c r="I47" s="9">
        <v>0</v>
      </c>
      <c r="J47" s="9">
        <v>0</v>
      </c>
      <c r="K47" s="9">
        <v>0</v>
      </c>
      <c r="L47" s="9">
        <v>0</v>
      </c>
      <c r="M47" s="9">
        <v>0</v>
      </c>
      <c r="N47" s="9">
        <v>0</v>
      </c>
      <c r="O47" s="16"/>
    </row>
    <row r="48" spans="1:15" ht="9.75" customHeight="1">
      <c r="A48" s="28"/>
      <c r="B48" s="25"/>
      <c r="C48" s="29"/>
      <c r="D48" s="2">
        <v>2023</v>
      </c>
      <c r="E48" s="9">
        <v>0</v>
      </c>
      <c r="F48" s="9">
        <v>0</v>
      </c>
      <c r="G48" s="9">
        <v>0</v>
      </c>
      <c r="H48" s="9">
        <v>0</v>
      </c>
      <c r="I48" s="9">
        <v>0</v>
      </c>
      <c r="J48" s="9">
        <v>0</v>
      </c>
      <c r="K48" s="9">
        <v>0</v>
      </c>
      <c r="L48" s="9">
        <v>0</v>
      </c>
      <c r="M48" s="9">
        <v>0</v>
      </c>
      <c r="N48" s="9"/>
      <c r="O48" s="16"/>
    </row>
    <row r="49" spans="1:15">
      <c r="A49" s="21" t="s">
        <v>52</v>
      </c>
      <c r="B49" s="29" t="s">
        <v>51</v>
      </c>
      <c r="C49" s="29" t="s">
        <v>66</v>
      </c>
      <c r="D49" s="2" t="s">
        <v>38</v>
      </c>
      <c r="E49" s="9">
        <f>E50+E51+E52+E53+E54+E55+E56</f>
        <v>427173.1</v>
      </c>
      <c r="F49" s="9">
        <f t="shared" ref="F49:M49" si="2">F50+F51+F52+F53+F54+F55+F56</f>
        <v>314273.09999999998</v>
      </c>
      <c r="G49" s="9">
        <f t="shared" si="2"/>
        <v>283154.40000000002</v>
      </c>
      <c r="H49" s="9">
        <f t="shared" si="2"/>
        <v>283154.40000000002</v>
      </c>
      <c r="I49" s="9">
        <f t="shared" si="2"/>
        <v>46598.3</v>
      </c>
      <c r="J49" s="9">
        <f t="shared" si="2"/>
        <v>13698.300000000001</v>
      </c>
      <c r="K49" s="9">
        <f t="shared" si="2"/>
        <v>97420.4</v>
      </c>
      <c r="L49" s="9">
        <f t="shared" si="2"/>
        <v>17420.400000000001</v>
      </c>
      <c r="M49" s="9">
        <f t="shared" si="2"/>
        <v>0</v>
      </c>
      <c r="N49" s="9">
        <f>N50+N51+N52+N53+N54+N55+N56</f>
        <v>0</v>
      </c>
      <c r="O49" s="16" t="s">
        <v>69</v>
      </c>
    </row>
    <row r="50" spans="1:15">
      <c r="A50" s="21"/>
      <c r="B50" s="29"/>
      <c r="C50" s="29"/>
      <c r="D50" s="2">
        <v>2017</v>
      </c>
      <c r="E50" s="9" t="s">
        <v>10</v>
      </c>
      <c r="F50" s="9" t="s">
        <v>10</v>
      </c>
      <c r="G50" s="9" t="s">
        <v>11</v>
      </c>
      <c r="H50" s="9" t="s">
        <v>11</v>
      </c>
      <c r="I50" s="9" t="s">
        <v>3</v>
      </c>
      <c r="J50" s="9" t="s">
        <v>3</v>
      </c>
      <c r="K50" s="9" t="s">
        <v>4</v>
      </c>
      <c r="L50" s="9" t="s">
        <v>4</v>
      </c>
      <c r="M50" s="9">
        <v>0</v>
      </c>
      <c r="N50" s="9">
        <v>0</v>
      </c>
      <c r="O50" s="16"/>
    </row>
    <row r="51" spans="1:15" ht="15" customHeight="1">
      <c r="A51" s="21"/>
      <c r="B51" s="29"/>
      <c r="C51" s="29"/>
      <c r="D51" s="2">
        <v>2018</v>
      </c>
      <c r="E51" s="9">
        <f t="shared" ref="E51:F53" si="3">G51+I51+K51</f>
        <v>47731.799999999996</v>
      </c>
      <c r="F51" s="9">
        <f t="shared" si="3"/>
        <v>47731.799999999996</v>
      </c>
      <c r="G51" s="10">
        <f>H51</f>
        <v>37397.1</v>
      </c>
      <c r="H51" s="10">
        <f>37397.1</f>
        <v>37397.1</v>
      </c>
      <c r="I51" s="9" t="s">
        <v>6</v>
      </c>
      <c r="J51" s="9" t="s">
        <v>6</v>
      </c>
      <c r="K51" s="9" t="s">
        <v>7</v>
      </c>
      <c r="L51" s="9" t="s">
        <v>7</v>
      </c>
      <c r="M51" s="9">
        <v>0</v>
      </c>
      <c r="N51" s="9">
        <v>0</v>
      </c>
      <c r="O51" s="16"/>
    </row>
    <row r="52" spans="1:15">
      <c r="A52" s="21"/>
      <c r="B52" s="29"/>
      <c r="C52" s="29"/>
      <c r="D52" s="2">
        <v>2019</v>
      </c>
      <c r="E52" s="9">
        <f t="shared" si="3"/>
        <v>96859.3</v>
      </c>
      <c r="F52" s="9">
        <f t="shared" si="3"/>
        <v>40409.300000000003</v>
      </c>
      <c r="G52" s="10" t="s">
        <v>12</v>
      </c>
      <c r="H52" s="10" t="s">
        <v>12</v>
      </c>
      <c r="I52" s="9">
        <v>16450</v>
      </c>
      <c r="J52" s="9">
        <v>0</v>
      </c>
      <c r="K52" s="9">
        <v>40000</v>
      </c>
      <c r="L52" s="9">
        <v>0</v>
      </c>
      <c r="M52" s="9">
        <v>0</v>
      </c>
      <c r="N52" s="9">
        <v>0</v>
      </c>
      <c r="O52" s="16"/>
    </row>
    <row r="53" spans="1:15">
      <c r="A53" s="21"/>
      <c r="B53" s="29"/>
      <c r="C53" s="29"/>
      <c r="D53" s="2">
        <v>2020</v>
      </c>
      <c r="E53" s="9">
        <f t="shared" si="3"/>
        <v>96859.3</v>
      </c>
      <c r="F53" s="9">
        <f t="shared" si="3"/>
        <v>40409.300000000003</v>
      </c>
      <c r="G53" s="10" t="s">
        <v>12</v>
      </c>
      <c r="H53" s="10" t="s">
        <v>12</v>
      </c>
      <c r="I53" s="9">
        <v>16450</v>
      </c>
      <c r="J53" s="9">
        <v>0</v>
      </c>
      <c r="K53" s="9">
        <v>40000</v>
      </c>
      <c r="L53" s="9">
        <v>0</v>
      </c>
      <c r="M53" s="9">
        <v>0</v>
      </c>
      <c r="N53" s="9">
        <v>0</v>
      </c>
      <c r="O53" s="16"/>
    </row>
    <row r="54" spans="1:15">
      <c r="A54" s="21"/>
      <c r="B54" s="29"/>
      <c r="C54" s="29"/>
      <c r="D54" s="2">
        <v>2021</v>
      </c>
      <c r="E54" s="9">
        <v>73700</v>
      </c>
      <c r="F54" s="10">
        <f>78700-5000</f>
        <v>73700</v>
      </c>
      <c r="G54" s="10">
        <v>73700</v>
      </c>
      <c r="H54" s="10">
        <f>F54</f>
        <v>73700</v>
      </c>
      <c r="I54" s="9">
        <v>0</v>
      </c>
      <c r="J54" s="9">
        <v>0</v>
      </c>
      <c r="K54" s="9">
        <v>0</v>
      </c>
      <c r="L54" s="9">
        <v>0</v>
      </c>
      <c r="M54" s="9">
        <v>0</v>
      </c>
      <c r="N54" s="9">
        <v>0</v>
      </c>
      <c r="O54" s="16"/>
    </row>
    <row r="55" spans="1:15" ht="20.25" customHeight="1">
      <c r="A55" s="21"/>
      <c r="B55" s="29"/>
      <c r="C55" s="29"/>
      <c r="D55" s="2">
        <v>2022</v>
      </c>
      <c r="E55" s="9">
        <v>77700</v>
      </c>
      <c r="F55" s="10">
        <f>82700-5000</f>
        <v>77700</v>
      </c>
      <c r="G55" s="10">
        <v>77700</v>
      </c>
      <c r="H55" s="10">
        <f>F55</f>
        <v>77700</v>
      </c>
      <c r="I55" s="9">
        <v>0</v>
      </c>
      <c r="J55" s="9">
        <v>0</v>
      </c>
      <c r="K55" s="9">
        <v>0</v>
      </c>
      <c r="L55" s="9">
        <v>0</v>
      </c>
      <c r="M55" s="9">
        <v>0</v>
      </c>
      <c r="N55" s="9">
        <v>0</v>
      </c>
      <c r="O55" s="16"/>
    </row>
    <row r="56" spans="1:15" ht="18" customHeight="1">
      <c r="A56" s="21"/>
      <c r="B56" s="29"/>
      <c r="C56" s="29"/>
      <c r="D56" s="2">
        <v>2023</v>
      </c>
      <c r="E56" s="9">
        <f>G56+I56+K56</f>
        <v>0</v>
      </c>
      <c r="F56" s="9">
        <f>H56+J56+L56</f>
        <v>0</v>
      </c>
      <c r="G56" s="10">
        <v>0</v>
      </c>
      <c r="H56" s="10">
        <v>0</v>
      </c>
      <c r="I56" s="9">
        <v>0</v>
      </c>
      <c r="J56" s="9">
        <v>0</v>
      </c>
      <c r="K56" s="9">
        <v>0</v>
      </c>
      <c r="L56" s="9">
        <v>0</v>
      </c>
      <c r="M56" s="9">
        <v>0</v>
      </c>
      <c r="N56" s="9">
        <v>0</v>
      </c>
      <c r="O56" s="16"/>
    </row>
    <row r="57" spans="1:15" ht="18" hidden="1" customHeight="1">
      <c r="A57" s="26"/>
      <c r="B57" s="33"/>
      <c r="C57" s="33"/>
      <c r="D57" s="13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6"/>
    </row>
    <row r="58" spans="1:15" ht="18" hidden="1" customHeight="1">
      <c r="A58" s="27"/>
      <c r="B58" s="34"/>
      <c r="C58" s="34"/>
      <c r="D58" s="13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6"/>
    </row>
    <row r="59" spans="1:15" ht="18" hidden="1" customHeight="1">
      <c r="A59" s="27"/>
      <c r="B59" s="34"/>
      <c r="C59" s="34"/>
      <c r="D59" s="13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6"/>
    </row>
    <row r="60" spans="1:15" ht="18" hidden="1" customHeight="1">
      <c r="A60" s="27"/>
      <c r="B60" s="34"/>
      <c r="C60" s="34"/>
      <c r="D60" s="13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6"/>
    </row>
    <row r="61" spans="1:15" ht="18" hidden="1" customHeight="1">
      <c r="A61" s="27"/>
      <c r="B61" s="34"/>
      <c r="C61" s="34"/>
      <c r="D61" s="13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6"/>
    </row>
    <row r="62" spans="1:15" ht="18" hidden="1" customHeight="1">
      <c r="A62" s="27"/>
      <c r="B62" s="34"/>
      <c r="C62" s="34"/>
      <c r="D62" s="13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6"/>
    </row>
    <row r="63" spans="1:15" ht="18" hidden="1" customHeight="1">
      <c r="A63" s="27"/>
      <c r="B63" s="34"/>
      <c r="C63" s="34"/>
      <c r="D63" s="13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6"/>
    </row>
    <row r="64" spans="1:15" ht="18" hidden="1" customHeight="1">
      <c r="A64" s="28"/>
      <c r="B64" s="35"/>
      <c r="C64" s="35"/>
      <c r="D64" s="13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6"/>
    </row>
    <row r="65" spans="1:15" ht="13.5" customHeight="1">
      <c r="A65" s="26"/>
      <c r="B65" s="23" t="s">
        <v>42</v>
      </c>
      <c r="C65" s="23"/>
      <c r="D65" s="2" t="s">
        <v>38</v>
      </c>
      <c r="E65" s="9">
        <f t="shared" ref="E65:L65" si="4">E66+E67+E68+E69+E70+E71+E72</f>
        <v>427173.1</v>
      </c>
      <c r="F65" s="9">
        <f t="shared" si="4"/>
        <v>314273.09999999998</v>
      </c>
      <c r="G65" s="10">
        <f t="shared" si="4"/>
        <v>283154.40000000002</v>
      </c>
      <c r="H65" s="10">
        <f t="shared" si="4"/>
        <v>283154.40000000002</v>
      </c>
      <c r="I65" s="9">
        <f t="shared" si="4"/>
        <v>46598.3</v>
      </c>
      <c r="J65" s="9">
        <f t="shared" si="4"/>
        <v>13698.300000000001</v>
      </c>
      <c r="K65" s="9">
        <f t="shared" si="4"/>
        <v>97420.4</v>
      </c>
      <c r="L65" s="9">
        <f t="shared" si="4"/>
        <v>17420.400000000001</v>
      </c>
      <c r="M65" s="9">
        <v>0</v>
      </c>
      <c r="N65" s="9">
        <v>0</v>
      </c>
      <c r="O65" s="30" t="s">
        <v>70</v>
      </c>
    </row>
    <row r="66" spans="1:15" ht="12" customHeight="1">
      <c r="A66" s="27"/>
      <c r="B66" s="24"/>
      <c r="C66" s="24"/>
      <c r="D66" s="2">
        <v>2017</v>
      </c>
      <c r="E66" s="9" t="s">
        <v>10</v>
      </c>
      <c r="F66" s="9" t="s">
        <v>10</v>
      </c>
      <c r="G66" s="10" t="s">
        <v>11</v>
      </c>
      <c r="H66" s="10" t="s">
        <v>11</v>
      </c>
      <c r="I66" s="9" t="s">
        <v>3</v>
      </c>
      <c r="J66" s="9" t="s">
        <v>3</v>
      </c>
      <c r="K66" s="9" t="s">
        <v>4</v>
      </c>
      <c r="L66" s="9" t="s">
        <v>4</v>
      </c>
      <c r="M66" s="9">
        <v>0</v>
      </c>
      <c r="N66" s="9">
        <v>0</v>
      </c>
      <c r="O66" s="31"/>
    </row>
    <row r="67" spans="1:15" ht="15.75" customHeight="1">
      <c r="A67" s="27"/>
      <c r="B67" s="24"/>
      <c r="C67" s="24"/>
      <c r="D67" s="2">
        <v>2018</v>
      </c>
      <c r="E67" s="9">
        <f>G67+I67+K67</f>
        <v>47731.799999999996</v>
      </c>
      <c r="F67" s="9">
        <f>F59+F51</f>
        <v>47731.799999999996</v>
      </c>
      <c r="G67" s="10">
        <f>G59+G51</f>
        <v>37397.1</v>
      </c>
      <c r="H67" s="10">
        <v>37397.1</v>
      </c>
      <c r="I67" s="9" t="s">
        <v>6</v>
      </c>
      <c r="J67" s="9" t="s">
        <v>6</v>
      </c>
      <c r="K67" s="9" t="s">
        <v>7</v>
      </c>
      <c r="L67" s="9" t="s">
        <v>7</v>
      </c>
      <c r="M67" s="9">
        <v>0</v>
      </c>
      <c r="N67" s="9">
        <v>0</v>
      </c>
      <c r="O67" s="31"/>
    </row>
    <row r="68" spans="1:15" ht="16.5" customHeight="1">
      <c r="A68" s="27"/>
      <c r="B68" s="24"/>
      <c r="C68" s="24"/>
      <c r="D68" s="2">
        <v>2019</v>
      </c>
      <c r="E68" s="9">
        <f>G68+I68+K68</f>
        <v>96859.3</v>
      </c>
      <c r="F68" s="9">
        <f>H68+J68+L68</f>
        <v>40409.300000000003</v>
      </c>
      <c r="G68" s="9" t="s">
        <v>12</v>
      </c>
      <c r="H68" s="9" t="s">
        <v>12</v>
      </c>
      <c r="I68" s="9">
        <v>16450</v>
      </c>
      <c r="J68" s="9">
        <v>0</v>
      </c>
      <c r="K68" s="9">
        <v>40000</v>
      </c>
      <c r="L68" s="9">
        <v>0</v>
      </c>
      <c r="M68" s="9">
        <v>0</v>
      </c>
      <c r="N68" s="9">
        <v>0</v>
      </c>
      <c r="O68" s="31"/>
    </row>
    <row r="69" spans="1:15" ht="16.5" customHeight="1">
      <c r="A69" s="27"/>
      <c r="B69" s="24"/>
      <c r="C69" s="24"/>
      <c r="D69" s="2">
        <v>2020</v>
      </c>
      <c r="E69" s="9">
        <f>G69+I69+K69</f>
        <v>96859.3</v>
      </c>
      <c r="F69" s="9">
        <f>H69+J69+L69</f>
        <v>40409.300000000003</v>
      </c>
      <c r="G69" s="9" t="s">
        <v>12</v>
      </c>
      <c r="H69" s="9" t="s">
        <v>12</v>
      </c>
      <c r="I69" s="9">
        <v>16450</v>
      </c>
      <c r="J69" s="9">
        <v>0</v>
      </c>
      <c r="K69" s="9">
        <v>40000</v>
      </c>
      <c r="L69" s="9">
        <v>0</v>
      </c>
      <c r="M69" s="9">
        <v>0</v>
      </c>
      <c r="N69" s="9">
        <v>0</v>
      </c>
      <c r="O69" s="31"/>
    </row>
    <row r="70" spans="1:15" ht="19.5" customHeight="1">
      <c r="A70" s="27"/>
      <c r="B70" s="24"/>
      <c r="C70" s="24"/>
      <c r="D70" s="2">
        <v>2021</v>
      </c>
      <c r="E70" s="9">
        <v>73700</v>
      </c>
      <c r="F70" s="10">
        <v>73700</v>
      </c>
      <c r="G70" s="10">
        <v>73700</v>
      </c>
      <c r="H70" s="10">
        <v>73700</v>
      </c>
      <c r="I70" s="9">
        <v>0</v>
      </c>
      <c r="J70" s="9">
        <v>0</v>
      </c>
      <c r="K70" s="9">
        <v>0</v>
      </c>
      <c r="L70" s="9">
        <v>0</v>
      </c>
      <c r="M70" s="9">
        <v>0</v>
      </c>
      <c r="N70" s="9">
        <v>0</v>
      </c>
      <c r="O70" s="31"/>
    </row>
    <row r="71" spans="1:15" ht="17.25" customHeight="1">
      <c r="A71" s="27"/>
      <c r="B71" s="24"/>
      <c r="C71" s="24"/>
      <c r="D71" s="2">
        <v>2022</v>
      </c>
      <c r="E71" s="9">
        <v>77700</v>
      </c>
      <c r="F71" s="10">
        <v>77700</v>
      </c>
      <c r="G71" s="10">
        <v>77700</v>
      </c>
      <c r="H71" s="10">
        <v>77700</v>
      </c>
      <c r="I71" s="9">
        <v>0</v>
      </c>
      <c r="J71" s="9">
        <v>0</v>
      </c>
      <c r="K71" s="9">
        <v>0</v>
      </c>
      <c r="L71" s="9">
        <v>0</v>
      </c>
      <c r="M71" s="9">
        <v>0</v>
      </c>
      <c r="N71" s="9">
        <v>0</v>
      </c>
      <c r="O71" s="31"/>
    </row>
    <row r="72" spans="1:15" ht="21" customHeight="1">
      <c r="A72" s="28"/>
      <c r="B72" s="25"/>
      <c r="C72" s="25"/>
      <c r="D72" s="2">
        <v>2023</v>
      </c>
      <c r="E72" s="9">
        <f>G72+I72+K72</f>
        <v>0</v>
      </c>
      <c r="F72" s="9">
        <f>H72+J72+L72</f>
        <v>0</v>
      </c>
      <c r="G72" s="9">
        <v>0</v>
      </c>
      <c r="H72" s="9">
        <v>0</v>
      </c>
      <c r="I72" s="9">
        <v>0</v>
      </c>
      <c r="J72" s="9">
        <v>0</v>
      </c>
      <c r="K72" s="9">
        <v>0</v>
      </c>
      <c r="L72" s="9">
        <v>0</v>
      </c>
      <c r="M72" s="9">
        <v>0</v>
      </c>
      <c r="N72" s="9">
        <v>0</v>
      </c>
      <c r="O72" s="32"/>
    </row>
    <row r="73" spans="1:15" ht="27.75" customHeight="1">
      <c r="A73" s="5" t="s">
        <v>54</v>
      </c>
      <c r="B73" s="45" t="s">
        <v>53</v>
      </c>
      <c r="C73" s="46"/>
      <c r="D73" s="46"/>
      <c r="E73" s="46"/>
      <c r="F73" s="46"/>
      <c r="G73" s="46"/>
      <c r="H73" s="46"/>
      <c r="I73" s="46"/>
      <c r="J73" s="46"/>
      <c r="K73" s="46"/>
      <c r="L73" s="46"/>
      <c r="M73" s="46"/>
      <c r="N73" s="46"/>
      <c r="O73" s="47"/>
    </row>
    <row r="74" spans="1:15" ht="20.25" customHeight="1">
      <c r="A74" s="36" t="s">
        <v>56</v>
      </c>
      <c r="B74" s="14" t="s">
        <v>55</v>
      </c>
      <c r="C74" s="14" t="s">
        <v>0</v>
      </c>
      <c r="D74" s="2" t="s">
        <v>38</v>
      </c>
      <c r="E74" s="9">
        <f>E75+E76+E77+E78+E79+E80+E81</f>
        <v>1069597</v>
      </c>
      <c r="F74" s="9">
        <f t="shared" ref="F74:N74" si="5">F75+F76+F77+F78+F79+F80+F81</f>
        <v>629597</v>
      </c>
      <c r="G74" s="9">
        <f t="shared" si="5"/>
        <v>0</v>
      </c>
      <c r="H74" s="9">
        <f t="shared" si="5"/>
        <v>0</v>
      </c>
      <c r="I74" s="9">
        <f t="shared" si="5"/>
        <v>0</v>
      </c>
      <c r="J74" s="9">
        <f t="shared" si="5"/>
        <v>0</v>
      </c>
      <c r="K74" s="9">
        <f t="shared" si="5"/>
        <v>0</v>
      </c>
      <c r="L74" s="9">
        <f t="shared" si="5"/>
        <v>0</v>
      </c>
      <c r="M74" s="9">
        <f t="shared" si="5"/>
        <v>1069597</v>
      </c>
      <c r="N74" s="9">
        <f t="shared" si="5"/>
        <v>629597</v>
      </c>
      <c r="O74" s="16" t="s">
        <v>70</v>
      </c>
    </row>
    <row r="75" spans="1:15" ht="20.25" customHeight="1">
      <c r="A75" s="37"/>
      <c r="B75" s="14"/>
      <c r="C75" s="14"/>
      <c r="D75" s="2">
        <v>2017</v>
      </c>
      <c r="E75" s="9">
        <v>69000</v>
      </c>
      <c r="F75" s="9">
        <v>69000</v>
      </c>
      <c r="G75" s="9">
        <v>0</v>
      </c>
      <c r="H75" s="9">
        <v>0</v>
      </c>
      <c r="I75" s="9">
        <v>0</v>
      </c>
      <c r="J75" s="9">
        <v>0</v>
      </c>
      <c r="K75" s="9">
        <v>0</v>
      </c>
      <c r="L75" s="9">
        <v>0</v>
      </c>
      <c r="M75" s="9">
        <v>69000</v>
      </c>
      <c r="N75" s="9">
        <v>69000</v>
      </c>
      <c r="O75" s="16"/>
    </row>
    <row r="76" spans="1:15" ht="20.25" customHeight="1">
      <c r="A76" s="37"/>
      <c r="B76" s="14"/>
      <c r="C76" s="14"/>
      <c r="D76" s="2">
        <v>2018</v>
      </c>
      <c r="E76" s="9">
        <f>M76</f>
        <v>120597</v>
      </c>
      <c r="F76" s="9">
        <f>N76</f>
        <v>120597</v>
      </c>
      <c r="G76" s="9">
        <v>0</v>
      </c>
      <c r="H76" s="9">
        <v>0</v>
      </c>
      <c r="I76" s="9">
        <v>0</v>
      </c>
      <c r="J76" s="9">
        <v>0</v>
      </c>
      <c r="K76" s="9">
        <v>0</v>
      </c>
      <c r="L76" s="9">
        <v>0</v>
      </c>
      <c r="M76" s="9">
        <v>120597</v>
      </c>
      <c r="N76" s="9">
        <v>120597</v>
      </c>
      <c r="O76" s="16"/>
    </row>
    <row r="77" spans="1:15" ht="20.25" customHeight="1">
      <c r="A77" s="37"/>
      <c r="B77" s="14"/>
      <c r="C77" s="14"/>
      <c r="D77" s="2">
        <v>2019</v>
      </c>
      <c r="E77" s="9">
        <v>220000</v>
      </c>
      <c r="F77" s="9">
        <v>220000</v>
      </c>
      <c r="G77" s="9">
        <v>0</v>
      </c>
      <c r="H77" s="9">
        <v>0</v>
      </c>
      <c r="I77" s="9">
        <v>0</v>
      </c>
      <c r="J77" s="9">
        <v>0</v>
      </c>
      <c r="K77" s="9">
        <v>0</v>
      </c>
      <c r="L77" s="9">
        <v>0</v>
      </c>
      <c r="M77" s="9">
        <v>220000</v>
      </c>
      <c r="N77" s="9">
        <v>220000</v>
      </c>
      <c r="O77" s="16"/>
    </row>
    <row r="78" spans="1:15" ht="20.25" customHeight="1">
      <c r="A78" s="37"/>
      <c r="B78" s="14"/>
      <c r="C78" s="14"/>
      <c r="D78" s="2">
        <v>2020</v>
      </c>
      <c r="E78" s="9">
        <v>220000</v>
      </c>
      <c r="F78" s="9">
        <v>220000</v>
      </c>
      <c r="G78" s="9">
        <v>0</v>
      </c>
      <c r="H78" s="9">
        <v>0</v>
      </c>
      <c r="I78" s="9">
        <v>0</v>
      </c>
      <c r="J78" s="9">
        <v>0</v>
      </c>
      <c r="K78" s="9">
        <v>0</v>
      </c>
      <c r="L78" s="9">
        <v>0</v>
      </c>
      <c r="M78" s="9">
        <v>220000</v>
      </c>
      <c r="N78" s="9">
        <v>220000</v>
      </c>
      <c r="O78" s="16"/>
    </row>
    <row r="79" spans="1:15" ht="20.25" customHeight="1">
      <c r="A79" s="37"/>
      <c r="B79" s="14"/>
      <c r="C79" s="14"/>
      <c r="D79" s="2">
        <v>2021</v>
      </c>
      <c r="E79" s="9">
        <v>220000</v>
      </c>
      <c r="F79" s="9">
        <v>0</v>
      </c>
      <c r="G79" s="9">
        <v>0</v>
      </c>
      <c r="H79" s="9">
        <v>0</v>
      </c>
      <c r="I79" s="9">
        <v>0</v>
      </c>
      <c r="J79" s="9">
        <v>0</v>
      </c>
      <c r="K79" s="9">
        <v>0</v>
      </c>
      <c r="L79" s="9">
        <v>0</v>
      </c>
      <c r="M79" s="9">
        <v>220000</v>
      </c>
      <c r="N79" s="9">
        <v>0</v>
      </c>
      <c r="O79" s="16"/>
    </row>
    <row r="80" spans="1:15" ht="20.25" customHeight="1">
      <c r="A80" s="37"/>
      <c r="B80" s="14"/>
      <c r="C80" s="14"/>
      <c r="D80" s="2">
        <v>2022</v>
      </c>
      <c r="E80" s="9">
        <v>220000</v>
      </c>
      <c r="F80" s="9">
        <v>0</v>
      </c>
      <c r="G80" s="9">
        <v>0</v>
      </c>
      <c r="H80" s="9">
        <v>0</v>
      </c>
      <c r="I80" s="9">
        <v>0</v>
      </c>
      <c r="J80" s="9">
        <v>0</v>
      </c>
      <c r="K80" s="9">
        <v>0</v>
      </c>
      <c r="L80" s="9">
        <v>0</v>
      </c>
      <c r="M80" s="9">
        <v>220000</v>
      </c>
      <c r="N80" s="9">
        <v>0</v>
      </c>
      <c r="O80" s="16"/>
    </row>
    <row r="81" spans="1:15" ht="18" customHeight="1">
      <c r="A81" s="38"/>
      <c r="B81" s="14"/>
      <c r="C81" s="14"/>
      <c r="D81" s="2">
        <v>2023</v>
      </c>
      <c r="E81" s="9">
        <v>0</v>
      </c>
      <c r="F81" s="9">
        <v>0</v>
      </c>
      <c r="G81" s="9">
        <v>0</v>
      </c>
      <c r="H81" s="9">
        <v>0</v>
      </c>
      <c r="I81" s="9">
        <v>0</v>
      </c>
      <c r="J81" s="9">
        <v>0</v>
      </c>
      <c r="K81" s="9">
        <v>0</v>
      </c>
      <c r="L81" s="9">
        <v>0</v>
      </c>
      <c r="M81" s="9">
        <v>0</v>
      </c>
      <c r="N81" s="9">
        <v>0</v>
      </c>
      <c r="O81" s="16"/>
    </row>
    <row r="82" spans="1:15" ht="20.25" customHeight="1">
      <c r="A82" s="36"/>
      <c r="B82" s="42" t="s">
        <v>57</v>
      </c>
      <c r="C82" s="42" t="s">
        <v>58</v>
      </c>
      <c r="D82" s="2" t="s">
        <v>38</v>
      </c>
      <c r="E82" s="9">
        <f>E83+E84+E85+E86+E87+E88+E89</f>
        <v>1069597</v>
      </c>
      <c r="F82" s="9">
        <f t="shared" ref="F82:N82" si="6">F83+F84+F85+F86+F87+F88+F89</f>
        <v>629597</v>
      </c>
      <c r="G82" s="9">
        <f t="shared" si="6"/>
        <v>0</v>
      </c>
      <c r="H82" s="9">
        <f t="shared" si="6"/>
        <v>0</v>
      </c>
      <c r="I82" s="9">
        <f t="shared" si="6"/>
        <v>0</v>
      </c>
      <c r="J82" s="9">
        <f t="shared" si="6"/>
        <v>0</v>
      </c>
      <c r="K82" s="9">
        <f t="shared" si="6"/>
        <v>0</v>
      </c>
      <c r="L82" s="9">
        <f t="shared" si="6"/>
        <v>0</v>
      </c>
      <c r="M82" s="9">
        <f t="shared" si="6"/>
        <v>1069597</v>
      </c>
      <c r="N82" s="9">
        <f t="shared" si="6"/>
        <v>629597</v>
      </c>
      <c r="O82" s="16" t="s">
        <v>70</v>
      </c>
    </row>
    <row r="83" spans="1:15" ht="20.25" customHeight="1">
      <c r="A83" s="37"/>
      <c r="B83" s="43"/>
      <c r="C83" s="43"/>
      <c r="D83" s="2">
        <v>2017</v>
      </c>
      <c r="E83" s="9">
        <v>69000</v>
      </c>
      <c r="F83" s="9">
        <v>69000</v>
      </c>
      <c r="G83" s="9">
        <v>0</v>
      </c>
      <c r="H83" s="9">
        <v>0</v>
      </c>
      <c r="I83" s="9">
        <v>0</v>
      </c>
      <c r="J83" s="9">
        <v>0</v>
      </c>
      <c r="K83" s="9">
        <v>0</v>
      </c>
      <c r="L83" s="9">
        <v>0</v>
      </c>
      <c r="M83" s="9">
        <v>69000</v>
      </c>
      <c r="N83" s="9">
        <v>69000</v>
      </c>
      <c r="O83" s="16"/>
    </row>
    <row r="84" spans="1:15" ht="20.25" customHeight="1">
      <c r="A84" s="37"/>
      <c r="B84" s="43"/>
      <c r="C84" s="43"/>
      <c r="D84" s="2">
        <v>2018</v>
      </c>
      <c r="E84" s="9">
        <f>M84</f>
        <v>120597</v>
      </c>
      <c r="F84" s="9">
        <f>N84</f>
        <v>120597</v>
      </c>
      <c r="G84" s="9">
        <v>0</v>
      </c>
      <c r="H84" s="9">
        <v>0</v>
      </c>
      <c r="I84" s="9">
        <v>0</v>
      </c>
      <c r="J84" s="9">
        <v>0</v>
      </c>
      <c r="K84" s="9">
        <v>0</v>
      </c>
      <c r="L84" s="9">
        <v>0</v>
      </c>
      <c r="M84" s="9">
        <v>120597</v>
      </c>
      <c r="N84" s="9">
        <v>120597</v>
      </c>
      <c r="O84" s="16"/>
    </row>
    <row r="85" spans="1:15" ht="20.25" customHeight="1">
      <c r="A85" s="37"/>
      <c r="B85" s="43"/>
      <c r="C85" s="43"/>
      <c r="D85" s="2">
        <v>2019</v>
      </c>
      <c r="E85" s="9">
        <v>220000</v>
      </c>
      <c r="F85" s="9">
        <v>220000</v>
      </c>
      <c r="G85" s="9">
        <v>0</v>
      </c>
      <c r="H85" s="9">
        <v>0</v>
      </c>
      <c r="I85" s="9">
        <v>0</v>
      </c>
      <c r="J85" s="9">
        <v>0</v>
      </c>
      <c r="K85" s="9">
        <v>0</v>
      </c>
      <c r="L85" s="9">
        <v>0</v>
      </c>
      <c r="M85" s="9">
        <v>220000</v>
      </c>
      <c r="N85" s="9">
        <v>220000</v>
      </c>
      <c r="O85" s="16"/>
    </row>
    <row r="86" spans="1:15" ht="20.25" customHeight="1">
      <c r="A86" s="37"/>
      <c r="B86" s="43"/>
      <c r="C86" s="43"/>
      <c r="D86" s="2">
        <v>2020</v>
      </c>
      <c r="E86" s="9">
        <v>220000</v>
      </c>
      <c r="F86" s="9">
        <v>220000</v>
      </c>
      <c r="G86" s="9">
        <v>0</v>
      </c>
      <c r="H86" s="9">
        <v>0</v>
      </c>
      <c r="I86" s="9">
        <v>0</v>
      </c>
      <c r="J86" s="9">
        <v>0</v>
      </c>
      <c r="K86" s="9">
        <v>0</v>
      </c>
      <c r="L86" s="9">
        <v>0</v>
      </c>
      <c r="M86" s="9">
        <v>220000</v>
      </c>
      <c r="N86" s="9">
        <v>220000</v>
      </c>
      <c r="O86" s="16"/>
    </row>
    <row r="87" spans="1:15" ht="20.25" customHeight="1">
      <c r="A87" s="37"/>
      <c r="B87" s="43"/>
      <c r="C87" s="43"/>
      <c r="D87" s="2">
        <v>2021</v>
      </c>
      <c r="E87" s="9">
        <v>220000</v>
      </c>
      <c r="F87" s="10">
        <v>0</v>
      </c>
      <c r="G87" s="10">
        <v>0</v>
      </c>
      <c r="H87" s="10">
        <v>0</v>
      </c>
      <c r="I87" s="10">
        <v>0</v>
      </c>
      <c r="J87" s="10">
        <v>0</v>
      </c>
      <c r="K87" s="10">
        <v>0</v>
      </c>
      <c r="L87" s="10">
        <v>0</v>
      </c>
      <c r="M87" s="10">
        <v>220000</v>
      </c>
      <c r="N87" s="10">
        <v>0</v>
      </c>
      <c r="O87" s="16"/>
    </row>
    <row r="88" spans="1:15" ht="20.25" customHeight="1">
      <c r="A88" s="37"/>
      <c r="B88" s="43"/>
      <c r="C88" s="43"/>
      <c r="D88" s="2">
        <v>2022</v>
      </c>
      <c r="E88" s="9">
        <v>220000</v>
      </c>
      <c r="F88" s="10">
        <v>0</v>
      </c>
      <c r="G88" s="10">
        <v>0</v>
      </c>
      <c r="H88" s="10">
        <v>0</v>
      </c>
      <c r="I88" s="10">
        <v>0</v>
      </c>
      <c r="J88" s="10">
        <v>0</v>
      </c>
      <c r="K88" s="10">
        <v>0</v>
      </c>
      <c r="L88" s="10">
        <v>0</v>
      </c>
      <c r="M88" s="10">
        <v>220000</v>
      </c>
      <c r="N88" s="10">
        <v>0</v>
      </c>
      <c r="O88" s="16"/>
    </row>
    <row r="89" spans="1:15" ht="20.25" customHeight="1">
      <c r="A89" s="38"/>
      <c r="B89" s="44"/>
      <c r="C89" s="44"/>
      <c r="D89" s="2">
        <v>2023</v>
      </c>
      <c r="E89" s="9">
        <v>0</v>
      </c>
      <c r="F89" s="9">
        <v>0</v>
      </c>
      <c r="G89" s="9">
        <v>0</v>
      </c>
      <c r="H89" s="9">
        <v>0</v>
      </c>
      <c r="I89" s="9">
        <v>0</v>
      </c>
      <c r="J89" s="9">
        <v>0</v>
      </c>
      <c r="K89" s="9">
        <v>0</v>
      </c>
      <c r="L89" s="9">
        <v>0</v>
      </c>
      <c r="M89" s="9">
        <v>0</v>
      </c>
      <c r="N89" s="9">
        <v>0</v>
      </c>
      <c r="O89" s="16"/>
    </row>
    <row r="90" spans="1:15" ht="20.25" customHeight="1">
      <c r="A90" s="5"/>
      <c r="B90" s="39" t="s">
        <v>59</v>
      </c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1"/>
    </row>
    <row r="91" spans="1:15" ht="20.25" customHeight="1">
      <c r="A91" s="21" t="s">
        <v>41</v>
      </c>
      <c r="B91" s="29" t="s">
        <v>60</v>
      </c>
      <c r="C91" s="29" t="s">
        <v>65</v>
      </c>
      <c r="D91" s="2" t="s">
        <v>38</v>
      </c>
      <c r="E91" s="9">
        <f>E92+E93+E94+E95+E96+E97+E98</f>
        <v>192751.16</v>
      </c>
      <c r="F91" s="9">
        <f>F92+F93+F94+F95+F96+F97+F98</f>
        <v>192051.16</v>
      </c>
      <c r="G91" s="9">
        <f>G92+G93+G94+G95+G96+G97+G98</f>
        <v>192751.16</v>
      </c>
      <c r="H91" s="9">
        <f>H92+H93+H94+H95+H96+H97+H98</f>
        <v>192051.16</v>
      </c>
      <c r="I91" s="9">
        <v>0</v>
      </c>
      <c r="J91" s="9">
        <v>0</v>
      </c>
      <c r="K91" s="9">
        <v>0</v>
      </c>
      <c r="L91" s="9">
        <v>0</v>
      </c>
      <c r="M91" s="9">
        <v>0</v>
      </c>
      <c r="N91" s="9">
        <v>0</v>
      </c>
      <c r="O91" s="16" t="s">
        <v>70</v>
      </c>
    </row>
    <row r="92" spans="1:15" ht="20.25" customHeight="1">
      <c r="A92" s="21"/>
      <c r="B92" s="29"/>
      <c r="C92" s="29"/>
      <c r="D92" s="2">
        <v>2017</v>
      </c>
      <c r="E92" s="9" t="str">
        <f>F92</f>
        <v>46362,7</v>
      </c>
      <c r="F92" s="9" t="s">
        <v>13</v>
      </c>
      <c r="G92" s="9" t="str">
        <f>H92</f>
        <v>46362,7</v>
      </c>
      <c r="H92" s="9" t="s">
        <v>13</v>
      </c>
      <c r="I92" s="9">
        <v>0</v>
      </c>
      <c r="J92" s="9">
        <v>0</v>
      </c>
      <c r="K92" s="9">
        <v>0</v>
      </c>
      <c r="L92" s="9">
        <v>0</v>
      </c>
      <c r="M92" s="9">
        <v>0</v>
      </c>
      <c r="N92" s="9">
        <v>0</v>
      </c>
      <c r="O92" s="16"/>
    </row>
    <row r="93" spans="1:15" ht="20.25" customHeight="1">
      <c r="A93" s="21"/>
      <c r="B93" s="29"/>
      <c r="C93" s="29"/>
      <c r="D93" s="2">
        <v>2018</v>
      </c>
      <c r="E93" s="9">
        <f>G93</f>
        <v>39688.46</v>
      </c>
      <c r="F93" s="9">
        <f>H93</f>
        <v>39688.46</v>
      </c>
      <c r="G93" s="9">
        <v>39688.46</v>
      </c>
      <c r="H93" s="9">
        <v>39688.46</v>
      </c>
      <c r="I93" s="9">
        <v>0</v>
      </c>
      <c r="J93" s="9">
        <v>0</v>
      </c>
      <c r="K93" s="9">
        <v>0</v>
      </c>
      <c r="L93" s="9">
        <v>0</v>
      </c>
      <c r="M93" s="9">
        <v>0</v>
      </c>
      <c r="N93" s="9">
        <v>0</v>
      </c>
      <c r="O93" s="16"/>
    </row>
    <row r="94" spans="1:15" ht="20.25" customHeight="1">
      <c r="A94" s="21"/>
      <c r="B94" s="29"/>
      <c r="C94" s="29"/>
      <c r="D94" s="2">
        <v>2019</v>
      </c>
      <c r="E94" s="9">
        <v>48000</v>
      </c>
      <c r="F94" s="9">
        <v>48000</v>
      </c>
      <c r="G94" s="9">
        <v>48000</v>
      </c>
      <c r="H94" s="9">
        <v>48000</v>
      </c>
      <c r="I94" s="9">
        <v>0</v>
      </c>
      <c r="J94" s="9">
        <v>0</v>
      </c>
      <c r="K94" s="9">
        <v>0</v>
      </c>
      <c r="L94" s="9">
        <v>0</v>
      </c>
      <c r="M94" s="9">
        <v>0</v>
      </c>
      <c r="N94" s="9">
        <v>0</v>
      </c>
      <c r="O94" s="16"/>
    </row>
    <row r="95" spans="1:15" ht="20.25" customHeight="1">
      <c r="A95" s="21"/>
      <c r="B95" s="29"/>
      <c r="C95" s="29"/>
      <c r="D95" s="2">
        <v>2020</v>
      </c>
      <c r="E95" s="9">
        <v>48000</v>
      </c>
      <c r="F95" s="9">
        <v>48000</v>
      </c>
      <c r="G95" s="9">
        <v>48000</v>
      </c>
      <c r="H95" s="9">
        <v>48000</v>
      </c>
      <c r="I95" s="9">
        <v>0</v>
      </c>
      <c r="J95" s="9">
        <v>0</v>
      </c>
      <c r="K95" s="9">
        <v>0</v>
      </c>
      <c r="L95" s="9">
        <v>0</v>
      </c>
      <c r="M95" s="9">
        <v>0</v>
      </c>
      <c r="N95" s="9">
        <v>0</v>
      </c>
      <c r="O95" s="16"/>
    </row>
    <row r="96" spans="1:15" ht="20.25" customHeight="1">
      <c r="A96" s="21"/>
      <c r="B96" s="29"/>
      <c r="C96" s="29"/>
      <c r="D96" s="2">
        <v>2021</v>
      </c>
      <c r="E96" s="9">
        <v>5000</v>
      </c>
      <c r="F96" s="10">
        <v>5000</v>
      </c>
      <c r="G96" s="10">
        <v>5000</v>
      </c>
      <c r="H96" s="10">
        <v>5000</v>
      </c>
      <c r="I96" s="9">
        <v>0</v>
      </c>
      <c r="J96" s="9">
        <v>0</v>
      </c>
      <c r="K96" s="9">
        <v>0</v>
      </c>
      <c r="L96" s="9">
        <v>0</v>
      </c>
      <c r="M96" s="9">
        <v>0</v>
      </c>
      <c r="N96" s="9">
        <v>0</v>
      </c>
      <c r="O96" s="16"/>
    </row>
    <row r="97" spans="1:16" ht="20.25" customHeight="1">
      <c r="A97" s="21"/>
      <c r="B97" s="29"/>
      <c r="C97" s="29"/>
      <c r="D97" s="2">
        <v>2022</v>
      </c>
      <c r="E97" s="9">
        <v>5000</v>
      </c>
      <c r="F97" s="10">
        <v>5000</v>
      </c>
      <c r="G97" s="10">
        <v>5000</v>
      </c>
      <c r="H97" s="10">
        <v>5000</v>
      </c>
      <c r="I97" s="9">
        <v>0</v>
      </c>
      <c r="J97" s="9">
        <v>0</v>
      </c>
      <c r="K97" s="9">
        <v>0</v>
      </c>
      <c r="L97" s="9">
        <v>0</v>
      </c>
      <c r="M97" s="9">
        <v>0</v>
      </c>
      <c r="N97" s="9">
        <v>0</v>
      </c>
      <c r="O97" s="16"/>
    </row>
    <row r="98" spans="1:16" ht="20.25" customHeight="1">
      <c r="A98" s="21"/>
      <c r="B98" s="29"/>
      <c r="C98" s="29"/>
      <c r="D98" s="2">
        <v>2023</v>
      </c>
      <c r="E98" s="9">
        <v>700</v>
      </c>
      <c r="F98" s="10">
        <v>0</v>
      </c>
      <c r="G98" s="10">
        <v>700</v>
      </c>
      <c r="H98" s="10">
        <v>0</v>
      </c>
      <c r="I98" s="9">
        <v>0</v>
      </c>
      <c r="J98" s="9">
        <v>0</v>
      </c>
      <c r="K98" s="9">
        <v>0</v>
      </c>
      <c r="L98" s="9">
        <v>0</v>
      </c>
      <c r="M98" s="9">
        <v>0</v>
      </c>
      <c r="N98" s="9">
        <v>0</v>
      </c>
      <c r="O98" s="16"/>
    </row>
    <row r="99" spans="1:16" ht="20.25" customHeight="1">
      <c r="A99" s="36"/>
      <c r="B99" s="42" t="s">
        <v>61</v>
      </c>
      <c r="C99" s="42" t="s">
        <v>62</v>
      </c>
      <c r="D99" s="2" t="s">
        <v>38</v>
      </c>
      <c r="E99" s="9">
        <f>E100+E101+E102+E103+E104+E105+E106</f>
        <v>192751.16</v>
      </c>
      <c r="F99" s="10">
        <f>F100+F101+F102+F103+F104+F105+F106</f>
        <v>192051.16</v>
      </c>
      <c r="G99" s="10">
        <f>G100+G101+G102+G103+G104+G105+G106</f>
        <v>192751.16</v>
      </c>
      <c r="H99" s="10">
        <f>H100+H101+H102+H103+H104+H105+H106</f>
        <v>192051.16</v>
      </c>
      <c r="I99" s="9">
        <v>0</v>
      </c>
      <c r="J99" s="9">
        <v>0</v>
      </c>
      <c r="K99" s="9">
        <v>0</v>
      </c>
      <c r="L99" s="9">
        <v>0</v>
      </c>
      <c r="M99" s="9">
        <v>0</v>
      </c>
      <c r="N99" s="9">
        <v>0</v>
      </c>
      <c r="O99" s="16" t="s">
        <v>70</v>
      </c>
    </row>
    <row r="100" spans="1:16" ht="20.25" customHeight="1">
      <c r="A100" s="37"/>
      <c r="B100" s="43"/>
      <c r="C100" s="43"/>
      <c r="D100" s="2">
        <v>2017</v>
      </c>
      <c r="E100" s="9" t="str">
        <f>F100</f>
        <v>46362,7</v>
      </c>
      <c r="F100" s="10" t="s">
        <v>13</v>
      </c>
      <c r="G100" s="10" t="str">
        <f>H100</f>
        <v>46362,7</v>
      </c>
      <c r="H100" s="10" t="s">
        <v>13</v>
      </c>
      <c r="I100" s="9">
        <v>0</v>
      </c>
      <c r="J100" s="9">
        <v>0</v>
      </c>
      <c r="K100" s="9">
        <v>0</v>
      </c>
      <c r="L100" s="9">
        <v>0</v>
      </c>
      <c r="M100" s="9">
        <v>0</v>
      </c>
      <c r="N100" s="9">
        <v>0</v>
      </c>
      <c r="O100" s="16"/>
    </row>
    <row r="101" spans="1:16" ht="20.25" customHeight="1">
      <c r="A101" s="37"/>
      <c r="B101" s="43"/>
      <c r="C101" s="43"/>
      <c r="D101" s="2">
        <v>2018</v>
      </c>
      <c r="E101" s="9">
        <f>G101</f>
        <v>39688.46</v>
      </c>
      <c r="F101" s="10">
        <f>H101</f>
        <v>39688.46</v>
      </c>
      <c r="G101" s="10">
        <v>39688.46</v>
      </c>
      <c r="H101" s="10">
        <v>39688.46</v>
      </c>
      <c r="I101" s="9">
        <v>0</v>
      </c>
      <c r="J101" s="9">
        <v>0</v>
      </c>
      <c r="K101" s="9">
        <v>0</v>
      </c>
      <c r="L101" s="9">
        <v>0</v>
      </c>
      <c r="M101" s="9">
        <v>0</v>
      </c>
      <c r="N101" s="9">
        <v>0</v>
      </c>
      <c r="O101" s="16"/>
    </row>
    <row r="102" spans="1:16" ht="20.25" customHeight="1">
      <c r="A102" s="37"/>
      <c r="B102" s="43"/>
      <c r="C102" s="43"/>
      <c r="D102" s="2">
        <v>2019</v>
      </c>
      <c r="E102" s="9">
        <v>48000</v>
      </c>
      <c r="F102" s="10">
        <v>48000</v>
      </c>
      <c r="G102" s="10">
        <v>48000</v>
      </c>
      <c r="H102" s="10">
        <v>48000</v>
      </c>
      <c r="I102" s="9">
        <v>0</v>
      </c>
      <c r="J102" s="9">
        <v>0</v>
      </c>
      <c r="K102" s="9">
        <v>0</v>
      </c>
      <c r="L102" s="9">
        <v>0</v>
      </c>
      <c r="M102" s="9">
        <v>0</v>
      </c>
      <c r="N102" s="9">
        <v>0</v>
      </c>
      <c r="O102" s="16"/>
    </row>
    <row r="103" spans="1:16" ht="20.25" customHeight="1">
      <c r="A103" s="37"/>
      <c r="B103" s="43"/>
      <c r="C103" s="43"/>
      <c r="D103" s="2">
        <v>2020</v>
      </c>
      <c r="E103" s="9">
        <v>48000</v>
      </c>
      <c r="F103" s="10">
        <v>48000</v>
      </c>
      <c r="G103" s="10">
        <v>48000</v>
      </c>
      <c r="H103" s="10">
        <v>48000</v>
      </c>
      <c r="I103" s="9">
        <v>0</v>
      </c>
      <c r="J103" s="9">
        <v>0</v>
      </c>
      <c r="K103" s="9">
        <v>0</v>
      </c>
      <c r="L103" s="9">
        <v>0</v>
      </c>
      <c r="M103" s="9">
        <v>0</v>
      </c>
      <c r="N103" s="9">
        <v>0</v>
      </c>
      <c r="O103" s="16"/>
    </row>
    <row r="104" spans="1:16" ht="20.25" customHeight="1">
      <c r="A104" s="37"/>
      <c r="B104" s="43"/>
      <c r="C104" s="43"/>
      <c r="D104" s="2">
        <v>2021</v>
      </c>
      <c r="E104" s="9">
        <v>5000</v>
      </c>
      <c r="F104" s="10">
        <v>5000</v>
      </c>
      <c r="G104" s="10">
        <v>5000</v>
      </c>
      <c r="H104" s="10">
        <v>5000</v>
      </c>
      <c r="I104" s="9">
        <v>0</v>
      </c>
      <c r="J104" s="9">
        <v>0</v>
      </c>
      <c r="K104" s="9">
        <v>0</v>
      </c>
      <c r="L104" s="9">
        <v>0</v>
      </c>
      <c r="M104" s="9">
        <v>0</v>
      </c>
      <c r="N104" s="9">
        <v>0</v>
      </c>
      <c r="O104" s="16"/>
    </row>
    <row r="105" spans="1:16" ht="20.25" customHeight="1">
      <c r="A105" s="37"/>
      <c r="B105" s="43"/>
      <c r="C105" s="43"/>
      <c r="D105" s="2">
        <v>2022</v>
      </c>
      <c r="E105" s="9">
        <v>5000</v>
      </c>
      <c r="F105" s="10">
        <v>5000</v>
      </c>
      <c r="G105" s="10">
        <v>5000</v>
      </c>
      <c r="H105" s="10">
        <v>5000</v>
      </c>
      <c r="I105" s="9">
        <v>0</v>
      </c>
      <c r="J105" s="9">
        <v>0</v>
      </c>
      <c r="K105" s="9">
        <v>0</v>
      </c>
      <c r="L105" s="9">
        <v>0</v>
      </c>
      <c r="M105" s="9">
        <v>0</v>
      </c>
      <c r="N105" s="9">
        <v>0</v>
      </c>
      <c r="O105" s="16"/>
    </row>
    <row r="106" spans="1:16" ht="20.25" customHeight="1">
      <c r="A106" s="38"/>
      <c r="B106" s="44"/>
      <c r="C106" s="44"/>
      <c r="D106" s="2">
        <v>2023</v>
      </c>
      <c r="E106" s="9">
        <v>700</v>
      </c>
      <c r="F106" s="9">
        <v>0</v>
      </c>
      <c r="G106" s="9">
        <v>700</v>
      </c>
      <c r="H106" s="9">
        <v>0</v>
      </c>
      <c r="I106" s="9">
        <v>0</v>
      </c>
      <c r="J106" s="9">
        <v>0</v>
      </c>
      <c r="K106" s="9">
        <v>0</v>
      </c>
      <c r="L106" s="9">
        <v>0</v>
      </c>
      <c r="M106" s="9">
        <v>0</v>
      </c>
      <c r="N106" s="9">
        <v>0</v>
      </c>
      <c r="O106" s="16"/>
    </row>
    <row r="107" spans="1:16">
      <c r="A107" s="14"/>
      <c r="B107" s="14" t="s">
        <v>43</v>
      </c>
      <c r="C107" s="14"/>
      <c r="D107" s="2">
        <v>2017</v>
      </c>
      <c r="E107" s="9" t="s">
        <v>1</v>
      </c>
      <c r="F107" s="9" t="s">
        <v>1</v>
      </c>
      <c r="G107" s="9" t="s">
        <v>2</v>
      </c>
      <c r="H107" s="9" t="s">
        <v>2</v>
      </c>
      <c r="I107" s="9" t="s">
        <v>3</v>
      </c>
      <c r="J107" s="9" t="s">
        <v>3</v>
      </c>
      <c r="K107" s="9" t="s">
        <v>4</v>
      </c>
      <c r="L107" s="9" t="s">
        <v>4</v>
      </c>
      <c r="M107" s="9">
        <v>69000</v>
      </c>
      <c r="N107" s="9">
        <v>69000</v>
      </c>
      <c r="O107" s="14"/>
      <c r="P107" s="7"/>
    </row>
    <row r="108" spans="1:16">
      <c r="A108" s="14"/>
      <c r="B108" s="14"/>
      <c r="C108" s="14"/>
      <c r="D108" s="8">
        <v>2018</v>
      </c>
      <c r="E108" s="10">
        <f t="shared" ref="E108:F113" si="7">G108+I108+K108+M108</f>
        <v>208017.31</v>
      </c>
      <c r="F108" s="10">
        <f t="shared" si="7"/>
        <v>208017.31</v>
      </c>
      <c r="G108" s="10">
        <v>77085.61</v>
      </c>
      <c r="H108" s="10">
        <v>77085.61</v>
      </c>
      <c r="I108" s="10" t="s">
        <v>6</v>
      </c>
      <c r="J108" s="9" t="s">
        <v>6</v>
      </c>
      <c r="K108" s="9" t="s">
        <v>7</v>
      </c>
      <c r="L108" s="9" t="s">
        <v>7</v>
      </c>
      <c r="M108" s="9">
        <v>120597</v>
      </c>
      <c r="N108" s="9">
        <v>120597</v>
      </c>
      <c r="O108" s="14"/>
    </row>
    <row r="109" spans="1:16">
      <c r="A109" s="14"/>
      <c r="B109" s="14"/>
      <c r="C109" s="14"/>
      <c r="D109" s="2">
        <v>2019</v>
      </c>
      <c r="E109" s="9">
        <f t="shared" si="7"/>
        <v>364859.3</v>
      </c>
      <c r="F109" s="9">
        <f t="shared" si="7"/>
        <v>308409.3</v>
      </c>
      <c r="G109" s="9" t="s">
        <v>8</v>
      </c>
      <c r="H109" s="9" t="s">
        <v>8</v>
      </c>
      <c r="I109" s="9">
        <v>16450</v>
      </c>
      <c r="J109" s="9">
        <v>0</v>
      </c>
      <c r="K109" s="9">
        <v>40000</v>
      </c>
      <c r="L109" s="9">
        <v>0</v>
      </c>
      <c r="M109" s="9">
        <v>220000</v>
      </c>
      <c r="N109" s="9">
        <v>220000</v>
      </c>
      <c r="O109" s="14"/>
    </row>
    <row r="110" spans="1:16">
      <c r="A110" s="14"/>
      <c r="B110" s="14"/>
      <c r="C110" s="14"/>
      <c r="D110" s="2">
        <v>2020</v>
      </c>
      <c r="E110" s="9">
        <f t="shared" si="7"/>
        <v>364859.3</v>
      </c>
      <c r="F110" s="9">
        <f t="shared" si="7"/>
        <v>308409.3</v>
      </c>
      <c r="G110" s="9" t="s">
        <v>8</v>
      </c>
      <c r="H110" s="9" t="s">
        <v>8</v>
      </c>
      <c r="I110" s="9">
        <v>16450</v>
      </c>
      <c r="J110" s="9">
        <v>0</v>
      </c>
      <c r="K110" s="9">
        <v>40000</v>
      </c>
      <c r="L110" s="9">
        <v>0</v>
      </c>
      <c r="M110" s="9">
        <v>220000</v>
      </c>
      <c r="N110" s="9">
        <v>220000</v>
      </c>
      <c r="O110" s="14"/>
    </row>
    <row r="111" spans="1:16">
      <c r="A111" s="14"/>
      <c r="B111" s="14"/>
      <c r="C111" s="14"/>
      <c r="D111" s="2">
        <v>2021</v>
      </c>
      <c r="E111" s="9">
        <f t="shared" si="7"/>
        <v>298700</v>
      </c>
      <c r="F111" s="9">
        <f t="shared" si="7"/>
        <v>78700</v>
      </c>
      <c r="G111" s="9">
        <v>78700</v>
      </c>
      <c r="H111" s="9">
        <v>78700</v>
      </c>
      <c r="I111" s="9">
        <v>0</v>
      </c>
      <c r="J111" s="9">
        <v>0</v>
      </c>
      <c r="K111" s="9">
        <v>0</v>
      </c>
      <c r="L111" s="9">
        <v>0</v>
      </c>
      <c r="M111" s="9">
        <v>220000</v>
      </c>
      <c r="N111" s="10">
        <v>0</v>
      </c>
      <c r="O111" s="14"/>
    </row>
    <row r="112" spans="1:16">
      <c r="A112" s="14"/>
      <c r="B112" s="14"/>
      <c r="C112" s="14"/>
      <c r="D112" s="2">
        <v>2022</v>
      </c>
      <c r="E112" s="9">
        <f t="shared" si="7"/>
        <v>302700</v>
      </c>
      <c r="F112" s="9">
        <f t="shared" si="7"/>
        <v>82700</v>
      </c>
      <c r="G112" s="9">
        <v>82700</v>
      </c>
      <c r="H112" s="9">
        <v>82700</v>
      </c>
      <c r="I112" s="9">
        <v>0</v>
      </c>
      <c r="J112" s="9">
        <v>0</v>
      </c>
      <c r="K112" s="9">
        <v>0</v>
      </c>
      <c r="L112" s="9">
        <v>0</v>
      </c>
      <c r="M112" s="9">
        <v>220000</v>
      </c>
      <c r="N112" s="10">
        <v>0</v>
      </c>
      <c r="O112" s="14"/>
    </row>
    <row r="113" spans="1:15">
      <c r="A113" s="14"/>
      <c r="B113" s="14"/>
      <c r="C113" s="14"/>
      <c r="D113" s="2">
        <v>2023</v>
      </c>
      <c r="E113" s="9">
        <f t="shared" si="7"/>
        <v>700</v>
      </c>
      <c r="F113" s="9">
        <f t="shared" si="7"/>
        <v>0</v>
      </c>
      <c r="G113" s="9" t="s">
        <v>9</v>
      </c>
      <c r="H113" s="9">
        <v>0</v>
      </c>
      <c r="I113" s="9">
        <v>0</v>
      </c>
      <c r="J113" s="9">
        <v>0</v>
      </c>
      <c r="K113" s="9">
        <v>0</v>
      </c>
      <c r="L113" s="9">
        <v>0</v>
      </c>
      <c r="M113" s="9">
        <v>0</v>
      </c>
      <c r="N113" s="9">
        <v>0</v>
      </c>
      <c r="O113" s="14"/>
    </row>
    <row r="114" spans="1:15">
      <c r="A114" s="14"/>
      <c r="B114" s="14"/>
      <c r="C114" s="14"/>
      <c r="D114" s="2" t="s">
        <v>38</v>
      </c>
      <c r="E114" s="9">
        <f>E107+E108+E109+E110+E111+E113+E112</f>
        <v>1689521.31</v>
      </c>
      <c r="F114" s="9">
        <f t="shared" ref="F114:N114" si="8">F107+F108+F109+F110+F111+F113+F112</f>
        <v>1135921.31</v>
      </c>
      <c r="G114" s="9">
        <f t="shared" si="8"/>
        <v>475905.61</v>
      </c>
      <c r="H114" s="9">
        <f>H107+H108+H109+H110+H111+H113+H112</f>
        <v>475205.61</v>
      </c>
      <c r="I114" s="9">
        <f t="shared" si="8"/>
        <v>46598.3</v>
      </c>
      <c r="J114" s="9">
        <f t="shared" si="8"/>
        <v>13698.300000000001</v>
      </c>
      <c r="K114" s="9">
        <f t="shared" si="8"/>
        <v>97420.4</v>
      </c>
      <c r="L114" s="9">
        <f t="shared" si="8"/>
        <v>17420.400000000001</v>
      </c>
      <c r="M114" s="9">
        <f t="shared" si="8"/>
        <v>1069597</v>
      </c>
      <c r="N114" s="9">
        <f t="shared" si="8"/>
        <v>629597</v>
      </c>
      <c r="O114" s="14"/>
    </row>
    <row r="115" spans="1:15" ht="23.25" customHeight="1"/>
    <row r="116" spans="1:15" ht="29.25" customHeight="1"/>
  </sheetData>
  <mergeCells count="64">
    <mergeCell ref="C25:C32"/>
    <mergeCell ref="O25:O32"/>
    <mergeCell ref="B25:B32"/>
    <mergeCell ref="A25:A32"/>
    <mergeCell ref="B16:B23"/>
    <mergeCell ref="C16:C23"/>
    <mergeCell ref="O16:O23"/>
    <mergeCell ref="A16:A23"/>
    <mergeCell ref="A107:A114"/>
    <mergeCell ref="B107:C114"/>
    <mergeCell ref="O107:O114"/>
    <mergeCell ref="B73:O73"/>
    <mergeCell ref="A74:A81"/>
    <mergeCell ref="C82:C89"/>
    <mergeCell ref="O82:O89"/>
    <mergeCell ref="B82:B89"/>
    <mergeCell ref="A82:A89"/>
    <mergeCell ref="B74:B81"/>
    <mergeCell ref="C74:C81"/>
    <mergeCell ref="O74:O81"/>
    <mergeCell ref="B90:O90"/>
    <mergeCell ref="O99:O106"/>
    <mergeCell ref="B99:B106"/>
    <mergeCell ref="C99:C106"/>
    <mergeCell ref="A99:A106"/>
    <mergeCell ref="B49:B56"/>
    <mergeCell ref="C49:C56"/>
    <mergeCell ref="O49:O56"/>
    <mergeCell ref="A49:A56"/>
    <mergeCell ref="B91:B98"/>
    <mergeCell ref="C91:C98"/>
    <mergeCell ref="O91:O98"/>
    <mergeCell ref="A91:A98"/>
    <mergeCell ref="A57:A64"/>
    <mergeCell ref="B65:B72"/>
    <mergeCell ref="C65:C72"/>
    <mergeCell ref="A65:A72"/>
    <mergeCell ref="C41:C48"/>
    <mergeCell ref="O41:O48"/>
    <mergeCell ref="B41:B48"/>
    <mergeCell ref="A41:A48"/>
    <mergeCell ref="O65:O72"/>
    <mergeCell ref="B57:B64"/>
    <mergeCell ref="C57:C64"/>
    <mergeCell ref="D11:D13"/>
    <mergeCell ref="E11:F12"/>
    <mergeCell ref="G11:N11"/>
    <mergeCell ref="G12:H12"/>
    <mergeCell ref="O33:O40"/>
    <mergeCell ref="A33:A40"/>
    <mergeCell ref="B33:B40"/>
    <mergeCell ref="C33:C40"/>
    <mergeCell ref="B15:O15"/>
    <mergeCell ref="B24:O24"/>
    <mergeCell ref="I12:J12"/>
    <mergeCell ref="K12:L12"/>
    <mergeCell ref="M12:N12"/>
    <mergeCell ref="O11:O13"/>
    <mergeCell ref="K6:O6"/>
    <mergeCell ref="J2:O2"/>
    <mergeCell ref="A8:O8"/>
    <mergeCell ref="A11:A13"/>
    <mergeCell ref="B11:B13"/>
    <mergeCell ref="C11:C13"/>
  </mergeCells>
  <phoneticPr fontId="0" type="noConversion"/>
  <pageMargins left="0.7" right="0.7" top="0.75" bottom="0.75" header="0.3" footer="0.3"/>
  <pageSetup paperSize="9" scale="6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РО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Виталий В. Вилесов</dc:creator>
  <cp:lastModifiedBy>vitkovskaya</cp:lastModifiedBy>
  <cp:lastPrinted>2019-01-25T04:51:48Z</cp:lastPrinted>
  <dcterms:created xsi:type="dcterms:W3CDTF">2007-01-31T11:43:07Z</dcterms:created>
  <dcterms:modified xsi:type="dcterms:W3CDTF">2019-03-13T07:37:03Z</dcterms:modified>
</cp:coreProperties>
</file>