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005" yWindow="60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13"/>
  <c r="F14"/>
  <c r="F15"/>
  <c r="F16"/>
  <c r="F17"/>
  <c r="F18"/>
  <c r="F19"/>
  <c r="F20"/>
  <c r="F21"/>
  <c r="F22"/>
  <c r="F13"/>
  <c r="G14"/>
  <c r="G15"/>
  <c r="G16"/>
  <c r="G17"/>
  <c r="G18"/>
  <c r="G19"/>
  <c r="G20"/>
  <c r="G21"/>
  <c r="G22"/>
  <c r="G13"/>
  <c r="H14"/>
  <c r="H15"/>
  <c r="H16"/>
  <c r="H17"/>
  <c r="H18"/>
  <c r="H19"/>
  <c r="H20"/>
  <c r="H21"/>
  <c r="H22"/>
  <c r="H13"/>
  <c r="E107"/>
  <c r="E108"/>
  <c r="E109"/>
  <c r="E110"/>
  <c r="E111"/>
  <c r="E112"/>
  <c r="E113"/>
  <c r="E114"/>
  <c r="E115"/>
  <c r="E106"/>
  <c r="F107"/>
  <c r="F108"/>
  <c r="F109"/>
  <c r="F110"/>
  <c r="F111"/>
  <c r="F112"/>
  <c r="F113"/>
  <c r="F114"/>
  <c r="F115"/>
  <c r="F106"/>
  <c r="G106"/>
  <c r="H106"/>
  <c r="G108"/>
  <c r="G109"/>
  <c r="G110"/>
  <c r="G111"/>
  <c r="G112"/>
  <c r="G113"/>
  <c r="G114"/>
  <c r="G115"/>
  <c r="G107"/>
  <c r="H108"/>
  <c r="H109"/>
  <c r="H110"/>
  <c r="H111"/>
  <c r="H112"/>
  <c r="H113"/>
  <c r="H114"/>
  <c r="H115"/>
  <c r="H107"/>
  <c r="E97"/>
  <c r="E98"/>
  <c r="E99"/>
  <c r="E100"/>
  <c r="E101"/>
  <c r="E102"/>
  <c r="E103"/>
  <c r="E104"/>
  <c r="E105"/>
  <c r="E96"/>
  <c r="F97"/>
  <c r="F98"/>
  <c r="F99"/>
  <c r="F100"/>
  <c r="F101"/>
  <c r="F102"/>
  <c r="F103"/>
  <c r="F104"/>
  <c r="F105"/>
  <c r="F96"/>
  <c r="H96"/>
  <c r="I96"/>
  <c r="J96"/>
  <c r="K96"/>
  <c r="L96"/>
  <c r="M96"/>
  <c r="N96"/>
  <c r="G96"/>
  <c r="G100"/>
  <c r="G101"/>
  <c r="H101"/>
  <c r="G91"/>
  <c r="E91"/>
  <c r="H91"/>
  <c r="E89"/>
  <c r="E90"/>
  <c r="F89"/>
  <c r="F90"/>
  <c r="F91"/>
  <c r="E88"/>
  <c r="F88"/>
  <c r="G87"/>
  <c r="E87"/>
  <c r="H87"/>
  <c r="H100"/>
  <c r="E85"/>
  <c r="E86"/>
  <c r="F85"/>
  <c r="F86"/>
  <c r="E84"/>
  <c r="F84"/>
  <c r="F87"/>
  <c r="G83"/>
  <c r="E83"/>
  <c r="H83"/>
  <c r="F83"/>
  <c r="E81"/>
  <c r="F81"/>
  <c r="E80"/>
  <c r="F80"/>
  <c r="F71"/>
  <c r="F72"/>
  <c r="F73"/>
  <c r="F74"/>
  <c r="E70"/>
  <c r="E71"/>
  <c r="E72"/>
  <c r="E73"/>
  <c r="E74"/>
  <c r="F70"/>
  <c r="G68"/>
  <c r="H68"/>
  <c r="E67"/>
  <c r="F67"/>
  <c r="E50"/>
  <c r="E51"/>
  <c r="E52"/>
  <c r="E53"/>
  <c r="E54"/>
  <c r="F50"/>
  <c r="F51"/>
  <c r="F52"/>
  <c r="F53"/>
  <c r="F54"/>
  <c r="G45"/>
  <c r="H45"/>
  <c r="F68"/>
  <c r="H99"/>
  <c r="E68"/>
  <c r="G99"/>
  <c r="G35"/>
  <c r="G36"/>
  <c r="G37"/>
  <c r="G38"/>
  <c r="G39"/>
  <c r="G40"/>
  <c r="G41"/>
  <c r="G42"/>
  <c r="G43"/>
  <c r="G24"/>
  <c r="G34"/>
  <c r="E26"/>
  <c r="E36"/>
  <c r="E27"/>
  <c r="E37"/>
  <c r="E28"/>
  <c r="E38"/>
  <c r="E29"/>
  <c r="E39"/>
  <c r="E30"/>
  <c r="E40"/>
  <c r="E31"/>
  <c r="E41"/>
  <c r="E32"/>
  <c r="E42"/>
  <c r="E33"/>
  <c r="E43"/>
  <c r="E25"/>
  <c r="E35"/>
  <c r="F82"/>
  <c r="E82"/>
  <c r="G79"/>
  <c r="E79"/>
  <c r="H78"/>
  <c r="H79"/>
  <c r="E78"/>
  <c r="F77"/>
  <c r="E77"/>
  <c r="F76"/>
  <c r="E76"/>
  <c r="G75"/>
  <c r="E75"/>
  <c r="F69"/>
  <c r="E69"/>
  <c r="F66"/>
  <c r="E66"/>
  <c r="H65"/>
  <c r="G65"/>
  <c r="F64"/>
  <c r="E64"/>
  <c r="F63"/>
  <c r="E63"/>
  <c r="F62"/>
  <c r="E62"/>
  <c r="F61"/>
  <c r="E61"/>
  <c r="H60"/>
  <c r="H97"/>
  <c r="G60"/>
  <c r="G97"/>
  <c r="F59"/>
  <c r="E59"/>
  <c r="F58"/>
  <c r="E58"/>
  <c r="F57"/>
  <c r="E57"/>
  <c r="F56"/>
  <c r="E56"/>
  <c r="F49"/>
  <c r="E49"/>
  <c r="F48"/>
  <c r="E48"/>
  <c r="F47"/>
  <c r="E47"/>
  <c r="F46"/>
  <c r="E46"/>
  <c r="F45"/>
  <c r="E45"/>
  <c r="E65"/>
  <c r="G98"/>
  <c r="F65"/>
  <c r="H98"/>
  <c r="E60"/>
  <c r="G55"/>
  <c r="E55"/>
  <c r="F60"/>
  <c r="H55"/>
  <c r="F55"/>
  <c r="E24"/>
  <c r="E34"/>
  <c r="F79"/>
  <c r="H75"/>
  <c r="F75"/>
  <c r="F78"/>
</calcChain>
</file>

<file path=xl/sharedStrings.xml><?xml version="1.0" encoding="utf-8"?>
<sst xmlns="http://schemas.openxmlformats.org/spreadsheetml/2006/main" count="90" uniqueCount="49">
  <si>
    <t>N</t>
  </si>
  <si>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</si>
  <si>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</si>
  <si>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</si>
  <si>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</si>
  <si>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</si>
  <si>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</si>
  <si>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</si>
  <si>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</si>
  <si>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</si>
  <si>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</si>
  <si>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</si>
  <si>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</si>
  <si>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</si>
  <si>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решение проблемы дефицита маневренного жилищного фонда муниципального образования "Город Томск"</t>
  </si>
  <si>
    <t>Укрупненное (основное) мероприятие: Обеспечение жилыми помещениями маневренного жилищного фонда граждан и повышение качества условий проживания в нем (решается в рамках задач 1, 2 Подпрограммы)</t>
  </si>
  <si>
    <t>всего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</si>
  <si>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</si>
  <si>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"Город Томск" в муниципальную собственность жилых помещений</t>
  </si>
  <si>
    <t>05 01 21 1 01 40010 414</t>
  </si>
  <si>
    <t>Администрация Города Томска (комитет жилищной политики)</t>
  </si>
  <si>
    <t>Итого по задаче 1</t>
  </si>
  <si>
    <t>Задача 2 подпрограммы. Повышение качества условий проживания граждан в маневренном жилищном фонде муниципального образования "Город Томск"</t>
  </si>
  <si>
    <t>Мероприятие 2.1. Проведение капитального ремонта жилых помещений маневренного фонда муниципального образования "Город Томск" и помещений, которые планируется отнести к маневренному жилищному фонду</t>
  </si>
  <si>
    <t>05 0121 1 01 20320 243</t>
  </si>
  <si>
    <t>Администрация Советского района Города Томска</t>
  </si>
  <si>
    <t>Администрация Кировского района Города Томска</t>
  </si>
  <si>
    <t>Мероприятие 2.2. Проведение текущего ремонта жилых помещений маневренного фонда муниципального образования "Город Томск" и помещений, которые планируется отнести к маневренному жилищному фонду</t>
  </si>
  <si>
    <t>05 01 21 1 01 20320 244</t>
  </si>
  <si>
    <t>Администрация Ленинского района Города Томска</t>
  </si>
  <si>
    <t>Администрация Октябрьского района Города Томска</t>
  </si>
  <si>
    <t>Итого в 2017</t>
  </si>
  <si>
    <t>Итого в 2018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</si>
  <si>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</t>
  </si>
  <si>
    <t>Итого по задаче 2</t>
  </si>
  <si>
    <t>Администрации районов Города Томска</t>
  </si>
  <si>
    <t>ВСЕГО ПО ПОДПРОГРАММЕ</t>
  </si>
  <si>
    <t>Приложение 2 к подпрограмме "Создание маневренного жилищного фонда" на 2017 - 2025 годы</t>
  </si>
  <si>
    <t>ПЕРЕЧЕНЬ МЕРОПРИЯТИЙ И РЕСУРСНОЕ ОБЕСПЕЧЕНИЕ ПОДПРОГРАММЫ "СОЗДАНИЕ МАНЕВРЕННОГО ЖИЛИЩНОГО ФОНДА" НА 2017 - 2025 ГОДЫ</t>
  </si>
  <si>
    <t>1.1.</t>
  </si>
  <si>
    <t>1.1.1.</t>
  </si>
  <si>
    <t>1.2.</t>
  </si>
  <si>
    <t>1.2.1.</t>
  </si>
  <si>
    <t>1.2.2.</t>
  </si>
  <si>
    <t>1.2.3.</t>
  </si>
  <si>
    <t>Итого в 2019</t>
  </si>
  <si>
    <t>Итого в 2020</t>
  </si>
  <si>
    <t>Итого в 2021</t>
  </si>
  <si>
    <t>Приложение 19 к постановлению администрации Города Томска от 27.03.2019 № 250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</si>
</sst>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0" fontId="0" fillId="0" borderId="0" xfId="0" applyAlignment="1"/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view="pageBreakPreview" zoomScaleNormal="100" zoomScaleSheetLayoutView="100" workbookViewId="0">
      <selection activeCell="E1" sqref="E1:O1"/>
    </sheetView>
  </sheetViews>
  <sheetFormatPr defaultRowHeight="15"/>
  <cols>
    <col min="1" max="1" width="5.42578125" style="2" customWidth="1"/>
    <col min="2" max="2" width="22.42578125" style="2" customWidth="1"/>
    <col min="3" max="3" width="7.5703125" style="2" customWidth="1"/>
    <col min="4" max="4" width="8" style="2" customWidth="1"/>
    <col min="5" max="8" width="9.140625" style="2"/>
    <col min="9" max="9" width="5.5703125" style="2" customWidth="1"/>
    <col min="10" max="10" width="5.85546875" style="2" customWidth="1"/>
    <col min="11" max="11" width="6.42578125" style="2" customWidth="1"/>
    <col min="12" max="12" width="5.5703125" style="2" customWidth="1"/>
    <col min="13" max="13" width="6.5703125" style="2" customWidth="1"/>
    <col min="14" max="14" width="5.140625" style="2" customWidth="1"/>
    <col min="15" max="15" width="22.5703125" style="2" customWidth="1"/>
    <col min="16" max="16384" width="9.140625" style="2"/>
  </cols>
  <sheetData>
    <row r="1" spans="1:15">
      <c r="E1" s="20" t="s">
        <v>48</v>
      </c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8.25" customHeight="1">
      <c r="J2" s="15"/>
    </row>
    <row r="3" spans="1:15">
      <c r="A3" s="1"/>
      <c r="D3" s="20" t="s">
        <v>37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>
      <c r="A4" s="1"/>
    </row>
    <row r="5" spans="1:15">
      <c r="B5" s="25" t="s">
        <v>38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5">
      <c r="A6" s="4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5">
      <c r="A7" s="3"/>
    </row>
    <row r="8" spans="1:15" ht="12.75" customHeight="1">
      <c r="A8" s="16" t="s">
        <v>0</v>
      </c>
      <c r="B8" s="16" t="s">
        <v>1</v>
      </c>
      <c r="C8" s="19" t="s">
        <v>2</v>
      </c>
      <c r="D8" s="16" t="s">
        <v>3</v>
      </c>
      <c r="E8" s="16" t="s">
        <v>4</v>
      </c>
      <c r="F8" s="16"/>
      <c r="G8" s="16" t="s">
        <v>5</v>
      </c>
      <c r="H8" s="16"/>
      <c r="I8" s="16"/>
      <c r="J8" s="16"/>
      <c r="K8" s="16"/>
      <c r="L8" s="16"/>
      <c r="M8" s="16"/>
      <c r="N8" s="16"/>
      <c r="O8" s="16" t="s">
        <v>6</v>
      </c>
    </row>
    <row r="9" spans="1:15" ht="23.25" customHeight="1">
      <c r="A9" s="16"/>
      <c r="B9" s="16"/>
      <c r="C9" s="19"/>
      <c r="D9" s="16"/>
      <c r="E9" s="16"/>
      <c r="F9" s="16"/>
      <c r="G9" s="16" t="s">
        <v>7</v>
      </c>
      <c r="H9" s="16"/>
      <c r="I9" s="16" t="s">
        <v>8</v>
      </c>
      <c r="J9" s="16"/>
      <c r="K9" s="16" t="s">
        <v>9</v>
      </c>
      <c r="L9" s="16"/>
      <c r="M9" s="16" t="s">
        <v>10</v>
      </c>
      <c r="N9" s="16"/>
      <c r="O9" s="16"/>
    </row>
    <row r="10" spans="1:15" ht="33.75">
      <c r="A10" s="16"/>
      <c r="B10" s="16"/>
      <c r="C10" s="19"/>
      <c r="D10" s="16"/>
      <c r="E10" s="8" t="s">
        <v>11</v>
      </c>
      <c r="F10" s="8" t="s">
        <v>12</v>
      </c>
      <c r="G10" s="8" t="s">
        <v>11</v>
      </c>
      <c r="H10" s="8" t="s">
        <v>12</v>
      </c>
      <c r="I10" s="8" t="s">
        <v>11</v>
      </c>
      <c r="J10" s="8" t="s">
        <v>12</v>
      </c>
      <c r="K10" s="8" t="s">
        <v>11</v>
      </c>
      <c r="L10" s="8" t="s">
        <v>12</v>
      </c>
      <c r="M10" s="8" t="s">
        <v>11</v>
      </c>
      <c r="N10" s="8" t="s">
        <v>13</v>
      </c>
      <c r="O10" s="16"/>
    </row>
    <row r="11" spans="1: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</row>
    <row r="12" spans="1:15">
      <c r="A12" s="16">
        <v>1</v>
      </c>
      <c r="B12" s="16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75" customHeight="1">
      <c r="A13" s="16"/>
      <c r="B13" s="16" t="s">
        <v>15</v>
      </c>
      <c r="C13" s="18"/>
      <c r="D13" s="9" t="s">
        <v>16</v>
      </c>
      <c r="E13" s="5">
        <f>G13+I13+K13+M13</f>
        <v>283385.59999999998</v>
      </c>
      <c r="F13" s="5">
        <f>H13+J13+L13+N13</f>
        <v>17530.600000000002</v>
      </c>
      <c r="G13" s="5">
        <f>G106</f>
        <v>283385.59999999998</v>
      </c>
      <c r="H13" s="5">
        <f>H106</f>
        <v>17530.600000000002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8"/>
    </row>
    <row r="14" spans="1:15">
      <c r="A14" s="16"/>
      <c r="B14" s="16"/>
      <c r="C14" s="18"/>
      <c r="D14" s="9">
        <v>2017</v>
      </c>
      <c r="E14" s="5">
        <f t="shared" ref="E14:E22" si="0">G14+I14+K14+M14</f>
        <v>61432.6</v>
      </c>
      <c r="F14" s="5">
        <f t="shared" ref="F14:F22" si="1">H14+J14+L14+N14</f>
        <v>8547.4</v>
      </c>
      <c r="G14" s="5">
        <f t="shared" ref="G14:G22" si="2">G107</f>
        <v>61432.6</v>
      </c>
      <c r="H14" s="5">
        <f t="shared" ref="H14:H22" si="3">H107</f>
        <v>8547.4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8"/>
    </row>
    <row r="15" spans="1:15">
      <c r="A15" s="16"/>
      <c r="B15" s="16"/>
      <c r="C15" s="18"/>
      <c r="D15" s="9">
        <v>2018</v>
      </c>
      <c r="E15" s="5">
        <f t="shared" si="0"/>
        <v>41747.199999999997</v>
      </c>
      <c r="F15" s="5">
        <f t="shared" si="1"/>
        <v>3762.6</v>
      </c>
      <c r="G15" s="5">
        <f t="shared" si="2"/>
        <v>41747.199999999997</v>
      </c>
      <c r="H15" s="5">
        <f t="shared" si="3"/>
        <v>3762.6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8"/>
    </row>
    <row r="16" spans="1:15">
      <c r="A16" s="16"/>
      <c r="B16" s="16"/>
      <c r="C16" s="18"/>
      <c r="D16" s="9">
        <v>2019</v>
      </c>
      <c r="E16" s="5">
        <f t="shared" si="0"/>
        <v>60755.8</v>
      </c>
      <c r="F16" s="5">
        <f t="shared" si="1"/>
        <v>2427.4</v>
      </c>
      <c r="G16" s="5">
        <f t="shared" si="2"/>
        <v>60755.8</v>
      </c>
      <c r="H16" s="5">
        <f t="shared" si="3"/>
        <v>2427.4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8"/>
    </row>
    <row r="17" spans="1:15">
      <c r="A17" s="16"/>
      <c r="B17" s="16"/>
      <c r="C17" s="18"/>
      <c r="D17" s="9">
        <v>2020</v>
      </c>
      <c r="E17" s="5">
        <f t="shared" si="0"/>
        <v>59658.200000000004</v>
      </c>
      <c r="F17" s="5">
        <f t="shared" si="1"/>
        <v>1329.8000000000002</v>
      </c>
      <c r="G17" s="5">
        <f t="shared" si="2"/>
        <v>59658.200000000004</v>
      </c>
      <c r="H17" s="5">
        <f t="shared" si="3"/>
        <v>1329.8000000000002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8"/>
    </row>
    <row r="18" spans="1:15">
      <c r="A18" s="16"/>
      <c r="B18" s="16"/>
      <c r="C18" s="18"/>
      <c r="D18" s="9">
        <v>2021</v>
      </c>
      <c r="E18" s="5">
        <f t="shared" si="0"/>
        <v>59791.8</v>
      </c>
      <c r="F18" s="5">
        <f t="shared" si="1"/>
        <v>1463.4</v>
      </c>
      <c r="G18" s="5">
        <f t="shared" si="2"/>
        <v>59791.8</v>
      </c>
      <c r="H18" s="5">
        <f t="shared" si="3"/>
        <v>1463.4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8"/>
    </row>
    <row r="19" spans="1:15">
      <c r="A19" s="16"/>
      <c r="B19" s="16"/>
      <c r="C19" s="18"/>
      <c r="D19" s="9">
        <v>2022</v>
      </c>
      <c r="E19" s="5">
        <f t="shared" si="0"/>
        <v>0</v>
      </c>
      <c r="F19" s="5">
        <f t="shared" si="1"/>
        <v>0</v>
      </c>
      <c r="G19" s="5">
        <f t="shared" si="2"/>
        <v>0</v>
      </c>
      <c r="H19" s="5">
        <f t="shared" si="3"/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8"/>
    </row>
    <row r="20" spans="1:15">
      <c r="A20" s="16"/>
      <c r="B20" s="16"/>
      <c r="C20" s="18"/>
      <c r="D20" s="9">
        <v>2023</v>
      </c>
      <c r="E20" s="5">
        <f t="shared" si="0"/>
        <v>0</v>
      </c>
      <c r="F20" s="5">
        <f t="shared" si="1"/>
        <v>0</v>
      </c>
      <c r="G20" s="5">
        <f t="shared" si="2"/>
        <v>0</v>
      </c>
      <c r="H20" s="5">
        <f t="shared" si="3"/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8"/>
    </row>
    <row r="21" spans="1:15">
      <c r="A21" s="16"/>
      <c r="B21" s="16"/>
      <c r="C21" s="18"/>
      <c r="D21" s="9">
        <v>2024</v>
      </c>
      <c r="E21" s="5">
        <f t="shared" si="0"/>
        <v>0</v>
      </c>
      <c r="F21" s="5">
        <f t="shared" si="1"/>
        <v>0</v>
      </c>
      <c r="G21" s="5">
        <f t="shared" si="2"/>
        <v>0</v>
      </c>
      <c r="H21" s="5">
        <f t="shared" si="3"/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8"/>
    </row>
    <row r="22" spans="1:15">
      <c r="A22" s="16"/>
      <c r="B22" s="16"/>
      <c r="C22" s="18"/>
      <c r="D22" s="9">
        <v>2025</v>
      </c>
      <c r="E22" s="5">
        <f t="shared" si="0"/>
        <v>0</v>
      </c>
      <c r="F22" s="5">
        <f t="shared" si="1"/>
        <v>0</v>
      </c>
      <c r="G22" s="5">
        <f t="shared" si="2"/>
        <v>0</v>
      </c>
      <c r="H22" s="5">
        <f t="shared" si="3"/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8"/>
    </row>
    <row r="23" spans="1:15" ht="30" customHeight="1">
      <c r="A23" s="10" t="s">
        <v>39</v>
      </c>
      <c r="B23" s="16" t="s">
        <v>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8.75" customHeight="1">
      <c r="A24" s="17" t="s">
        <v>40</v>
      </c>
      <c r="B24" s="16" t="s">
        <v>18</v>
      </c>
      <c r="C24" s="16" t="s">
        <v>19</v>
      </c>
      <c r="D24" s="9" t="s">
        <v>16</v>
      </c>
      <c r="E24" s="5">
        <f>G24+I24+K24+M24</f>
        <v>261946.8</v>
      </c>
      <c r="F24" s="5">
        <v>0</v>
      </c>
      <c r="G24" s="5">
        <f>SUM(G25:G33)</f>
        <v>261946.8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9" t="s">
        <v>20</v>
      </c>
    </row>
    <row r="25" spans="1:15">
      <c r="A25" s="17"/>
      <c r="B25" s="16"/>
      <c r="C25" s="16"/>
      <c r="D25" s="9">
        <v>2017</v>
      </c>
      <c r="E25" s="5">
        <f>G25+I25+K25+M25</f>
        <v>50000</v>
      </c>
      <c r="F25" s="5">
        <v>0</v>
      </c>
      <c r="G25" s="5">
        <v>50000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9"/>
    </row>
    <row r="26" spans="1:15">
      <c r="A26" s="17"/>
      <c r="B26" s="16"/>
      <c r="C26" s="16"/>
      <c r="D26" s="9">
        <v>2018</v>
      </c>
      <c r="E26" s="5">
        <f t="shared" ref="E26:E33" si="4">G26+I26+K26+M26</f>
        <v>36961.599999999999</v>
      </c>
      <c r="F26" s="5">
        <v>0</v>
      </c>
      <c r="G26" s="5">
        <v>36961.599999999999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9"/>
    </row>
    <row r="27" spans="1:15">
      <c r="A27" s="17"/>
      <c r="B27" s="16"/>
      <c r="C27" s="16"/>
      <c r="D27" s="9">
        <v>2019</v>
      </c>
      <c r="E27" s="5">
        <f t="shared" si="4"/>
        <v>58328.4</v>
      </c>
      <c r="F27" s="5">
        <v>0</v>
      </c>
      <c r="G27" s="5">
        <v>58328.4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9"/>
    </row>
    <row r="28" spans="1:15">
      <c r="A28" s="17"/>
      <c r="B28" s="16"/>
      <c r="C28" s="16"/>
      <c r="D28" s="9">
        <v>2020</v>
      </c>
      <c r="E28" s="5">
        <f t="shared" si="4"/>
        <v>58328.4</v>
      </c>
      <c r="F28" s="5">
        <v>0</v>
      </c>
      <c r="G28" s="5">
        <v>58328.4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9"/>
    </row>
    <row r="29" spans="1:15">
      <c r="A29" s="17"/>
      <c r="B29" s="16"/>
      <c r="C29" s="16"/>
      <c r="D29" s="9">
        <v>2021</v>
      </c>
      <c r="E29" s="5">
        <f t="shared" si="4"/>
        <v>58328.4</v>
      </c>
      <c r="F29" s="5">
        <v>0</v>
      </c>
      <c r="G29" s="5">
        <v>58328.4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9"/>
    </row>
    <row r="30" spans="1:15">
      <c r="A30" s="17"/>
      <c r="B30" s="16"/>
      <c r="C30" s="16"/>
      <c r="D30" s="9">
        <v>2022</v>
      </c>
      <c r="E30" s="5">
        <f t="shared" si="4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9"/>
    </row>
    <row r="31" spans="1:15">
      <c r="A31" s="17"/>
      <c r="B31" s="16"/>
      <c r="C31" s="16"/>
      <c r="D31" s="9">
        <v>2023</v>
      </c>
      <c r="E31" s="5">
        <f t="shared" si="4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9"/>
    </row>
    <row r="32" spans="1:15">
      <c r="A32" s="17"/>
      <c r="B32" s="16"/>
      <c r="C32" s="16"/>
      <c r="D32" s="9">
        <v>2024</v>
      </c>
      <c r="E32" s="5">
        <f t="shared" si="4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9"/>
    </row>
    <row r="33" spans="1:15">
      <c r="A33" s="17"/>
      <c r="B33" s="16"/>
      <c r="C33" s="16"/>
      <c r="D33" s="9">
        <v>2025</v>
      </c>
      <c r="E33" s="5">
        <f t="shared" si="4"/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9"/>
    </row>
    <row r="34" spans="1:15">
      <c r="A34" s="18"/>
      <c r="B34" s="16" t="s">
        <v>21</v>
      </c>
      <c r="C34" s="18"/>
      <c r="D34" s="9" t="s">
        <v>16</v>
      </c>
      <c r="E34" s="5">
        <f>E24</f>
        <v>261946.8</v>
      </c>
      <c r="F34" s="5">
        <v>0</v>
      </c>
      <c r="G34" s="5">
        <f>G24</f>
        <v>261946.8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9" t="s">
        <v>20</v>
      </c>
    </row>
    <row r="35" spans="1:15">
      <c r="A35" s="18"/>
      <c r="B35" s="16"/>
      <c r="C35" s="18"/>
      <c r="D35" s="9">
        <v>2017</v>
      </c>
      <c r="E35" s="5">
        <f t="shared" ref="E35:E43" si="5">E25</f>
        <v>50000</v>
      </c>
      <c r="F35" s="5">
        <v>0</v>
      </c>
      <c r="G35" s="5">
        <f t="shared" ref="G35:G43" si="6">G25</f>
        <v>50000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9"/>
    </row>
    <row r="36" spans="1:15">
      <c r="A36" s="18"/>
      <c r="B36" s="16"/>
      <c r="C36" s="18"/>
      <c r="D36" s="9">
        <v>2018</v>
      </c>
      <c r="E36" s="5">
        <f t="shared" si="5"/>
        <v>36961.599999999999</v>
      </c>
      <c r="F36" s="5">
        <v>0</v>
      </c>
      <c r="G36" s="5">
        <f t="shared" si="6"/>
        <v>36961.599999999999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9"/>
    </row>
    <row r="37" spans="1:15">
      <c r="A37" s="18"/>
      <c r="B37" s="16"/>
      <c r="C37" s="18"/>
      <c r="D37" s="9">
        <v>2019</v>
      </c>
      <c r="E37" s="5">
        <f t="shared" si="5"/>
        <v>58328.4</v>
      </c>
      <c r="F37" s="5">
        <v>0</v>
      </c>
      <c r="G37" s="5">
        <f t="shared" si="6"/>
        <v>58328.4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9"/>
    </row>
    <row r="38" spans="1:15">
      <c r="A38" s="18"/>
      <c r="B38" s="16"/>
      <c r="C38" s="18"/>
      <c r="D38" s="9">
        <v>2020</v>
      </c>
      <c r="E38" s="5">
        <f t="shared" si="5"/>
        <v>58328.4</v>
      </c>
      <c r="F38" s="5">
        <v>0</v>
      </c>
      <c r="G38" s="5">
        <f t="shared" si="6"/>
        <v>58328.4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9"/>
    </row>
    <row r="39" spans="1:15">
      <c r="A39" s="18"/>
      <c r="B39" s="16"/>
      <c r="C39" s="18"/>
      <c r="D39" s="9">
        <v>2021</v>
      </c>
      <c r="E39" s="5">
        <f t="shared" si="5"/>
        <v>58328.4</v>
      </c>
      <c r="F39" s="5">
        <v>0</v>
      </c>
      <c r="G39" s="5">
        <f t="shared" si="6"/>
        <v>58328.4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9"/>
    </row>
    <row r="40" spans="1:15">
      <c r="A40" s="18"/>
      <c r="B40" s="16"/>
      <c r="C40" s="18"/>
      <c r="D40" s="9">
        <v>2022</v>
      </c>
      <c r="E40" s="5">
        <f t="shared" si="5"/>
        <v>0</v>
      </c>
      <c r="F40" s="5">
        <v>0</v>
      </c>
      <c r="G40" s="5">
        <f t="shared" si="6"/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9"/>
    </row>
    <row r="41" spans="1:15">
      <c r="A41" s="18"/>
      <c r="B41" s="16"/>
      <c r="C41" s="18"/>
      <c r="D41" s="9">
        <v>2023</v>
      </c>
      <c r="E41" s="5">
        <f t="shared" si="5"/>
        <v>0</v>
      </c>
      <c r="F41" s="5">
        <v>0</v>
      </c>
      <c r="G41" s="5">
        <f t="shared" si="6"/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9"/>
    </row>
    <row r="42" spans="1:15">
      <c r="A42" s="18"/>
      <c r="B42" s="16"/>
      <c r="C42" s="18"/>
      <c r="D42" s="9">
        <v>2024</v>
      </c>
      <c r="E42" s="5">
        <f t="shared" si="5"/>
        <v>0</v>
      </c>
      <c r="F42" s="5">
        <v>0</v>
      </c>
      <c r="G42" s="5">
        <f t="shared" si="6"/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19"/>
    </row>
    <row r="43" spans="1:15">
      <c r="A43" s="18"/>
      <c r="B43" s="16"/>
      <c r="C43" s="18"/>
      <c r="D43" s="9">
        <v>2025</v>
      </c>
      <c r="E43" s="5">
        <f t="shared" si="5"/>
        <v>0</v>
      </c>
      <c r="F43" s="5">
        <v>0</v>
      </c>
      <c r="G43" s="5">
        <f t="shared" si="6"/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9"/>
    </row>
    <row r="44" spans="1:15" ht="15.75" customHeight="1">
      <c r="A44" s="10" t="s">
        <v>41</v>
      </c>
      <c r="B44" s="16" t="s">
        <v>22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8.75" customHeight="1">
      <c r="A45" s="17" t="s">
        <v>42</v>
      </c>
      <c r="B45" s="16" t="s">
        <v>23</v>
      </c>
      <c r="C45" s="16" t="s">
        <v>24</v>
      </c>
      <c r="D45" s="9" t="s">
        <v>16</v>
      </c>
      <c r="E45" s="6">
        <f t="shared" ref="E45:F54" si="7">G45+I45+K45+M45</f>
        <v>8651</v>
      </c>
      <c r="F45" s="6">
        <f t="shared" si="7"/>
        <v>6943.6</v>
      </c>
      <c r="G45" s="6">
        <f>SUM(G46:G54)</f>
        <v>8651</v>
      </c>
      <c r="H45" s="6">
        <f>SUM(H46:H54)</f>
        <v>6943.6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1"/>
    </row>
    <row r="46" spans="1:15" ht="22.5">
      <c r="A46" s="17"/>
      <c r="B46" s="16"/>
      <c r="C46" s="16"/>
      <c r="D46" s="9">
        <v>2017</v>
      </c>
      <c r="E46" s="6">
        <f t="shared" si="7"/>
        <v>7564.2</v>
      </c>
      <c r="F46" s="6">
        <f t="shared" si="7"/>
        <v>5968.6</v>
      </c>
      <c r="G46" s="6">
        <v>7564.2</v>
      </c>
      <c r="H46" s="6">
        <v>5968.6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8" t="s">
        <v>25</v>
      </c>
    </row>
    <row r="47" spans="1:15" ht="22.5">
      <c r="A47" s="17"/>
      <c r="B47" s="16"/>
      <c r="C47" s="16"/>
      <c r="D47" s="9">
        <v>2018</v>
      </c>
      <c r="E47" s="6">
        <f t="shared" si="7"/>
        <v>586.79999999999995</v>
      </c>
      <c r="F47" s="6">
        <f t="shared" si="7"/>
        <v>475</v>
      </c>
      <c r="G47" s="6">
        <v>586.79999999999995</v>
      </c>
      <c r="H47" s="6">
        <v>475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8" t="s">
        <v>26</v>
      </c>
    </row>
    <row r="48" spans="1:15" ht="22.5">
      <c r="A48" s="17"/>
      <c r="B48" s="16"/>
      <c r="C48" s="16"/>
      <c r="D48" s="9">
        <v>2019</v>
      </c>
      <c r="E48" s="6">
        <f t="shared" si="7"/>
        <v>500</v>
      </c>
      <c r="F48" s="6">
        <f t="shared" si="7"/>
        <v>500</v>
      </c>
      <c r="G48" s="7">
        <v>500</v>
      </c>
      <c r="H48" s="7">
        <v>500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8" t="s">
        <v>26</v>
      </c>
    </row>
    <row r="49" spans="1:15">
      <c r="A49" s="17"/>
      <c r="B49" s="16"/>
      <c r="C49" s="16"/>
      <c r="D49" s="9">
        <v>2020</v>
      </c>
      <c r="E49" s="6">
        <f t="shared" si="7"/>
        <v>0</v>
      </c>
      <c r="F49" s="6">
        <f t="shared" si="7"/>
        <v>0</v>
      </c>
      <c r="G49" s="7">
        <v>0</v>
      </c>
      <c r="H49" s="7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27"/>
    </row>
    <row r="50" spans="1:15">
      <c r="A50" s="17"/>
      <c r="B50" s="16"/>
      <c r="C50" s="16"/>
      <c r="D50" s="9">
        <v>2021</v>
      </c>
      <c r="E50" s="6">
        <f t="shared" si="7"/>
        <v>0</v>
      </c>
      <c r="F50" s="6">
        <f t="shared" si="7"/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23"/>
    </row>
    <row r="51" spans="1:15">
      <c r="A51" s="17"/>
      <c r="B51" s="16"/>
      <c r="C51" s="16"/>
      <c r="D51" s="9">
        <v>2022</v>
      </c>
      <c r="E51" s="6">
        <f t="shared" si="7"/>
        <v>0</v>
      </c>
      <c r="F51" s="6">
        <f t="shared" si="7"/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23"/>
    </row>
    <row r="52" spans="1:15">
      <c r="A52" s="17"/>
      <c r="B52" s="16"/>
      <c r="C52" s="16"/>
      <c r="D52" s="9">
        <v>2023</v>
      </c>
      <c r="E52" s="6">
        <f t="shared" si="7"/>
        <v>0</v>
      </c>
      <c r="F52" s="6">
        <f t="shared" si="7"/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23"/>
    </row>
    <row r="53" spans="1:15">
      <c r="A53" s="17"/>
      <c r="B53" s="16"/>
      <c r="C53" s="16"/>
      <c r="D53" s="9">
        <v>2024</v>
      </c>
      <c r="E53" s="6">
        <f t="shared" si="7"/>
        <v>0</v>
      </c>
      <c r="F53" s="6">
        <f t="shared" si="7"/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23"/>
    </row>
    <row r="54" spans="1:15">
      <c r="A54" s="17"/>
      <c r="B54" s="16"/>
      <c r="C54" s="16"/>
      <c r="D54" s="9">
        <v>2025</v>
      </c>
      <c r="E54" s="6">
        <f t="shared" si="7"/>
        <v>0</v>
      </c>
      <c r="F54" s="6">
        <f t="shared" si="7"/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24"/>
    </row>
    <row r="55" spans="1:15" ht="21.75" customHeight="1">
      <c r="A55" s="17" t="s">
        <v>43</v>
      </c>
      <c r="B55" s="16" t="s">
        <v>27</v>
      </c>
      <c r="C55" s="16" t="s">
        <v>28</v>
      </c>
      <c r="D55" s="9" t="s">
        <v>16</v>
      </c>
      <c r="E55" s="7">
        <f t="shared" ref="E55:F71" si="8">G55+I55+K55+M55</f>
        <v>8317.9</v>
      </c>
      <c r="F55" s="7">
        <f t="shared" si="8"/>
        <v>6362.4999999999991</v>
      </c>
      <c r="G55" s="7">
        <f>G60+G65+G68+G69+G70</f>
        <v>8317.9</v>
      </c>
      <c r="H55" s="7">
        <f>H60+H65+H68+H69+H70</f>
        <v>6362.4999999999991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1"/>
    </row>
    <row r="56" spans="1:15" ht="22.5">
      <c r="A56" s="17"/>
      <c r="B56" s="16"/>
      <c r="C56" s="16"/>
      <c r="D56" s="9">
        <v>2017</v>
      </c>
      <c r="E56" s="7">
        <f t="shared" si="8"/>
        <v>403.7</v>
      </c>
      <c r="F56" s="7">
        <f t="shared" si="8"/>
        <v>346.9</v>
      </c>
      <c r="G56" s="7">
        <v>403.7</v>
      </c>
      <c r="H56" s="7">
        <v>346.9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8" t="s">
        <v>26</v>
      </c>
    </row>
    <row r="57" spans="1:15" ht="22.5">
      <c r="A57" s="17"/>
      <c r="B57" s="16"/>
      <c r="C57" s="16"/>
      <c r="D57" s="9">
        <v>2017</v>
      </c>
      <c r="E57" s="7">
        <f t="shared" si="8"/>
        <v>892.2</v>
      </c>
      <c r="F57" s="7">
        <f t="shared" si="8"/>
        <v>871.7</v>
      </c>
      <c r="G57" s="7">
        <v>892.2</v>
      </c>
      <c r="H57" s="7">
        <v>871.7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8" t="s">
        <v>29</v>
      </c>
    </row>
    <row r="58" spans="1:15" ht="22.5">
      <c r="A58" s="17"/>
      <c r="B58" s="16"/>
      <c r="C58" s="16"/>
      <c r="D58" s="9">
        <v>2017</v>
      </c>
      <c r="E58" s="7">
        <f t="shared" si="8"/>
        <v>1052.2</v>
      </c>
      <c r="F58" s="7">
        <f t="shared" si="8"/>
        <v>1046.8</v>
      </c>
      <c r="G58" s="7">
        <v>1052.2</v>
      </c>
      <c r="H58" s="7">
        <v>1046.8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8" t="s">
        <v>30</v>
      </c>
    </row>
    <row r="59" spans="1:15" ht="22.5">
      <c r="A59" s="17"/>
      <c r="B59" s="16"/>
      <c r="C59" s="16"/>
      <c r="D59" s="9">
        <v>2017</v>
      </c>
      <c r="E59" s="7">
        <f t="shared" si="8"/>
        <v>1281.8</v>
      </c>
      <c r="F59" s="7">
        <f t="shared" si="8"/>
        <v>75</v>
      </c>
      <c r="G59" s="7">
        <v>1281.8</v>
      </c>
      <c r="H59" s="7">
        <v>75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8" t="s">
        <v>25</v>
      </c>
    </row>
    <row r="60" spans="1:15" ht="25.5">
      <c r="A60" s="17"/>
      <c r="B60" s="16"/>
      <c r="C60" s="16"/>
      <c r="D60" s="9" t="s">
        <v>31</v>
      </c>
      <c r="E60" s="7">
        <f t="shared" si="8"/>
        <v>3629.9000000000005</v>
      </c>
      <c r="F60" s="7">
        <f t="shared" si="8"/>
        <v>2340.3999999999996</v>
      </c>
      <c r="G60" s="7">
        <f>SUM(G56:G59)</f>
        <v>3629.9000000000005</v>
      </c>
      <c r="H60" s="7">
        <f>SUM(H56:H59)</f>
        <v>2340.3999999999996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2"/>
    </row>
    <row r="61" spans="1:15" ht="22.5">
      <c r="A61" s="17"/>
      <c r="B61" s="16"/>
      <c r="C61" s="16"/>
      <c r="D61" s="9">
        <v>2018</v>
      </c>
      <c r="E61" s="7">
        <f t="shared" si="8"/>
        <v>400</v>
      </c>
      <c r="F61" s="7">
        <f t="shared" si="8"/>
        <v>354.7</v>
      </c>
      <c r="G61" s="7">
        <v>400</v>
      </c>
      <c r="H61" s="7">
        <v>354.7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8" t="s">
        <v>26</v>
      </c>
    </row>
    <row r="62" spans="1:15" ht="22.5">
      <c r="A62" s="17"/>
      <c r="B62" s="16"/>
      <c r="C62" s="16"/>
      <c r="D62" s="9">
        <v>2018</v>
      </c>
      <c r="E62" s="7">
        <f t="shared" si="8"/>
        <v>1271.0999999999999</v>
      </c>
      <c r="F62" s="7">
        <f t="shared" si="8"/>
        <v>1122.4000000000001</v>
      </c>
      <c r="G62" s="7">
        <v>1271.0999999999999</v>
      </c>
      <c r="H62" s="7">
        <v>1122.4000000000001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8" t="s">
        <v>29</v>
      </c>
    </row>
    <row r="63" spans="1:15" ht="22.5">
      <c r="A63" s="17"/>
      <c r="B63" s="16"/>
      <c r="C63" s="16"/>
      <c r="D63" s="9">
        <v>2018</v>
      </c>
      <c r="E63" s="7">
        <f t="shared" si="8"/>
        <v>108.8</v>
      </c>
      <c r="F63" s="7">
        <f t="shared" si="8"/>
        <v>108.8</v>
      </c>
      <c r="G63" s="7">
        <v>108.8</v>
      </c>
      <c r="H63" s="7">
        <v>108.8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8" t="s">
        <v>30</v>
      </c>
    </row>
    <row r="64" spans="1:15" ht="22.5">
      <c r="A64" s="17"/>
      <c r="B64" s="16"/>
      <c r="C64" s="16"/>
      <c r="D64" s="9">
        <v>2018</v>
      </c>
      <c r="E64" s="7">
        <f t="shared" si="8"/>
        <v>1464.5</v>
      </c>
      <c r="F64" s="7">
        <f t="shared" si="8"/>
        <v>992.6</v>
      </c>
      <c r="G64" s="7">
        <v>1464.5</v>
      </c>
      <c r="H64" s="7">
        <v>992.6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8" t="s">
        <v>25</v>
      </c>
    </row>
    <row r="65" spans="1:15" ht="25.5">
      <c r="A65" s="17"/>
      <c r="B65" s="16"/>
      <c r="C65" s="16"/>
      <c r="D65" s="9" t="s">
        <v>32</v>
      </c>
      <c r="E65" s="7">
        <f t="shared" si="8"/>
        <v>3244.3999999999996</v>
      </c>
      <c r="F65" s="7">
        <f t="shared" si="8"/>
        <v>2578.5</v>
      </c>
      <c r="G65" s="7">
        <f>SUM(G61:G64)</f>
        <v>3244.3999999999996</v>
      </c>
      <c r="H65" s="7">
        <f>SUM(H61:H64)</f>
        <v>2578.5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2"/>
    </row>
    <row r="66" spans="1:15" ht="22.5">
      <c r="A66" s="17"/>
      <c r="B66" s="16"/>
      <c r="C66" s="16"/>
      <c r="D66" s="9">
        <v>2019</v>
      </c>
      <c r="E66" s="7">
        <f t="shared" si="8"/>
        <v>676.5</v>
      </c>
      <c r="F66" s="7">
        <f t="shared" si="8"/>
        <v>676.5</v>
      </c>
      <c r="G66" s="7">
        <v>676.5</v>
      </c>
      <c r="H66" s="7">
        <v>676.5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8" t="s">
        <v>29</v>
      </c>
    </row>
    <row r="67" spans="1:15" ht="22.5">
      <c r="A67" s="17"/>
      <c r="B67" s="16"/>
      <c r="C67" s="16"/>
      <c r="D67" s="9">
        <v>2019</v>
      </c>
      <c r="E67" s="7">
        <f t="shared" si="8"/>
        <v>166.7</v>
      </c>
      <c r="F67" s="7">
        <f t="shared" si="8"/>
        <v>166.7</v>
      </c>
      <c r="G67" s="7">
        <v>166.7</v>
      </c>
      <c r="H67" s="7">
        <v>166.7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8" t="s">
        <v>30</v>
      </c>
    </row>
    <row r="68" spans="1:15" ht="25.5">
      <c r="A68" s="17"/>
      <c r="B68" s="16"/>
      <c r="C68" s="16"/>
      <c r="D68" s="9" t="s">
        <v>45</v>
      </c>
      <c r="E68" s="7">
        <f t="shared" si="8"/>
        <v>843.2</v>
      </c>
      <c r="F68" s="7">
        <f t="shared" si="8"/>
        <v>843.2</v>
      </c>
      <c r="G68" s="7">
        <f>G66+G67</f>
        <v>843.2</v>
      </c>
      <c r="H68" s="7">
        <f>H66+H67</f>
        <v>843.2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8"/>
    </row>
    <row r="69" spans="1:15" ht="22.5">
      <c r="A69" s="17"/>
      <c r="B69" s="16"/>
      <c r="C69" s="16"/>
      <c r="D69" s="9">
        <v>2020</v>
      </c>
      <c r="E69" s="7">
        <f t="shared" si="8"/>
        <v>233.4</v>
      </c>
      <c r="F69" s="7">
        <f t="shared" si="8"/>
        <v>233.4</v>
      </c>
      <c r="G69" s="7">
        <v>233.4</v>
      </c>
      <c r="H69" s="7">
        <v>233.4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8" t="s">
        <v>29</v>
      </c>
    </row>
    <row r="70" spans="1:15" ht="22.5">
      <c r="A70" s="17"/>
      <c r="B70" s="16"/>
      <c r="C70" s="16"/>
      <c r="D70" s="9">
        <v>2021</v>
      </c>
      <c r="E70" s="7">
        <f t="shared" si="8"/>
        <v>367</v>
      </c>
      <c r="F70" s="7">
        <f t="shared" si="8"/>
        <v>367</v>
      </c>
      <c r="G70" s="5">
        <v>367</v>
      </c>
      <c r="H70" s="5">
        <v>367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8" t="s">
        <v>29</v>
      </c>
    </row>
    <row r="71" spans="1:15">
      <c r="A71" s="17"/>
      <c r="B71" s="16"/>
      <c r="C71" s="16"/>
      <c r="D71" s="9">
        <v>2022</v>
      </c>
      <c r="E71" s="7">
        <f t="shared" ref="E71:F74" si="9">G71+I71+K71+M71</f>
        <v>0</v>
      </c>
      <c r="F71" s="7">
        <f t="shared" si="8"/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27"/>
    </row>
    <row r="72" spans="1:15">
      <c r="A72" s="17"/>
      <c r="B72" s="16"/>
      <c r="C72" s="16"/>
      <c r="D72" s="9">
        <v>2023</v>
      </c>
      <c r="E72" s="7">
        <f t="shared" si="9"/>
        <v>0</v>
      </c>
      <c r="F72" s="7">
        <f t="shared" si="9"/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23"/>
    </row>
    <row r="73" spans="1:15">
      <c r="A73" s="17"/>
      <c r="B73" s="16"/>
      <c r="C73" s="16"/>
      <c r="D73" s="9">
        <v>2024</v>
      </c>
      <c r="E73" s="7">
        <f t="shared" si="9"/>
        <v>0</v>
      </c>
      <c r="F73" s="7">
        <f t="shared" si="9"/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23"/>
    </row>
    <row r="74" spans="1:15">
      <c r="A74" s="17"/>
      <c r="B74" s="16"/>
      <c r="C74" s="16"/>
      <c r="D74" s="9">
        <v>2025</v>
      </c>
      <c r="E74" s="7">
        <f t="shared" si="9"/>
        <v>0</v>
      </c>
      <c r="F74" s="7">
        <f t="shared" si="9"/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24"/>
    </row>
    <row r="75" spans="1:15">
      <c r="A75" s="17" t="s">
        <v>44</v>
      </c>
      <c r="B75" s="16" t="s">
        <v>33</v>
      </c>
      <c r="C75" s="16" t="s">
        <v>28</v>
      </c>
      <c r="D75" s="9" t="s">
        <v>16</v>
      </c>
      <c r="E75" s="7">
        <f t="shared" ref="E75:F79" si="10">G75+I75+K75+M75</f>
        <v>2516.3000000000002</v>
      </c>
      <c r="F75" s="7">
        <f t="shared" si="10"/>
        <v>2270.9</v>
      </c>
      <c r="G75" s="7">
        <f>G76+G79+G82+G86</f>
        <v>2516.3000000000002</v>
      </c>
      <c r="H75" s="7">
        <f>H76+H79+H82+H86</f>
        <v>2270.9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11"/>
    </row>
    <row r="76" spans="1:15" ht="22.5">
      <c r="A76" s="17"/>
      <c r="B76" s="16"/>
      <c r="C76" s="16"/>
      <c r="D76" s="9">
        <v>2017</v>
      </c>
      <c r="E76" s="7">
        <f t="shared" si="10"/>
        <v>238.5</v>
      </c>
      <c r="F76" s="7">
        <f t="shared" si="10"/>
        <v>238.4</v>
      </c>
      <c r="G76" s="7">
        <v>238.5</v>
      </c>
      <c r="H76" s="7">
        <v>238.4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8" t="s">
        <v>25</v>
      </c>
    </row>
    <row r="77" spans="1:15" ht="22.5">
      <c r="A77" s="17"/>
      <c r="B77" s="16"/>
      <c r="C77" s="16"/>
      <c r="D77" s="9">
        <v>2018</v>
      </c>
      <c r="E77" s="7">
        <f t="shared" si="10"/>
        <v>277.8</v>
      </c>
      <c r="F77" s="7">
        <f t="shared" si="10"/>
        <v>37.5</v>
      </c>
      <c r="G77" s="7">
        <v>277.8</v>
      </c>
      <c r="H77" s="7">
        <v>37.5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8" t="s">
        <v>30</v>
      </c>
    </row>
    <row r="78" spans="1:15" ht="22.5">
      <c r="A78" s="17"/>
      <c r="B78" s="16"/>
      <c r="C78" s="16"/>
      <c r="D78" s="9">
        <v>2018</v>
      </c>
      <c r="E78" s="7">
        <f t="shared" si="10"/>
        <v>676.6</v>
      </c>
      <c r="F78" s="7">
        <f t="shared" si="10"/>
        <v>671.6</v>
      </c>
      <c r="G78" s="7">
        <v>676.6</v>
      </c>
      <c r="H78" s="7">
        <f>676.6-5</f>
        <v>671.6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8" t="s">
        <v>25</v>
      </c>
    </row>
    <row r="79" spans="1:15" ht="25.5">
      <c r="A79" s="17"/>
      <c r="B79" s="16"/>
      <c r="C79" s="16"/>
      <c r="D79" s="9" t="s">
        <v>32</v>
      </c>
      <c r="E79" s="7">
        <f t="shared" si="10"/>
        <v>954.40000000000009</v>
      </c>
      <c r="F79" s="7">
        <f t="shared" si="10"/>
        <v>709.1</v>
      </c>
      <c r="G79" s="7">
        <f>G77+G78</f>
        <v>954.40000000000009</v>
      </c>
      <c r="H79" s="7">
        <f>H77+H78</f>
        <v>709.1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2"/>
    </row>
    <row r="80" spans="1:15" ht="22.5">
      <c r="A80" s="17"/>
      <c r="B80" s="16"/>
      <c r="C80" s="16"/>
      <c r="D80" s="9">
        <v>2019</v>
      </c>
      <c r="E80" s="13">
        <f t="shared" ref="E80:F84" si="11">G80+I80+K80+M80</f>
        <v>202.6</v>
      </c>
      <c r="F80" s="13">
        <f t="shared" si="11"/>
        <v>202.6</v>
      </c>
      <c r="G80" s="14">
        <v>202.6</v>
      </c>
      <c r="H80" s="14">
        <v>202.6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8" t="s">
        <v>26</v>
      </c>
    </row>
    <row r="81" spans="1:15" ht="22.5">
      <c r="A81" s="17"/>
      <c r="B81" s="16"/>
      <c r="C81" s="16"/>
      <c r="D81" s="9">
        <v>2019</v>
      </c>
      <c r="E81" s="7">
        <f t="shared" si="11"/>
        <v>219.9</v>
      </c>
      <c r="F81" s="7">
        <f t="shared" si="11"/>
        <v>219.9</v>
      </c>
      <c r="G81" s="7">
        <v>219.9</v>
      </c>
      <c r="H81" s="7">
        <v>219.9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8" t="s">
        <v>30</v>
      </c>
    </row>
    <row r="82" spans="1:15" ht="22.5">
      <c r="A82" s="17"/>
      <c r="B82" s="16"/>
      <c r="C82" s="16"/>
      <c r="D82" s="9">
        <v>2019</v>
      </c>
      <c r="E82" s="7">
        <f t="shared" si="11"/>
        <v>661.7</v>
      </c>
      <c r="F82" s="7">
        <f t="shared" si="11"/>
        <v>661.7</v>
      </c>
      <c r="G82" s="7">
        <v>661.7</v>
      </c>
      <c r="H82" s="7">
        <v>661.7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8" t="s">
        <v>25</v>
      </c>
    </row>
    <row r="83" spans="1:15" ht="25.5">
      <c r="A83" s="17"/>
      <c r="B83" s="16"/>
      <c r="C83" s="16"/>
      <c r="D83" s="9" t="s">
        <v>45</v>
      </c>
      <c r="E83" s="7">
        <f t="shared" si="11"/>
        <v>1084.2</v>
      </c>
      <c r="F83" s="7">
        <f t="shared" si="11"/>
        <v>1084.2</v>
      </c>
      <c r="G83" s="7">
        <f>G80+G81+G82</f>
        <v>1084.2</v>
      </c>
      <c r="H83" s="7">
        <f>H80+H81+H82</f>
        <v>1084.2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8"/>
    </row>
    <row r="84" spans="1:15" ht="22.5">
      <c r="A84" s="17"/>
      <c r="B84" s="16"/>
      <c r="C84" s="16"/>
      <c r="D84" s="9">
        <v>2020</v>
      </c>
      <c r="E84" s="13">
        <f t="shared" si="11"/>
        <v>202.6</v>
      </c>
      <c r="F84" s="13">
        <f t="shared" si="11"/>
        <v>202.6</v>
      </c>
      <c r="G84" s="14">
        <v>202.6</v>
      </c>
      <c r="H84" s="14">
        <v>202.6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8" t="s">
        <v>26</v>
      </c>
    </row>
    <row r="85" spans="1:15" ht="22.5">
      <c r="A85" s="17"/>
      <c r="B85" s="16"/>
      <c r="C85" s="16"/>
      <c r="D85" s="9">
        <v>2020</v>
      </c>
      <c r="E85" s="13">
        <f t="shared" ref="E85:F91" si="12">G85+I85+K85+M85</f>
        <v>232.1</v>
      </c>
      <c r="F85" s="13">
        <f t="shared" si="12"/>
        <v>232.1</v>
      </c>
      <c r="G85" s="7">
        <v>232.1</v>
      </c>
      <c r="H85" s="7">
        <v>232.1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8" t="s">
        <v>30</v>
      </c>
    </row>
    <row r="86" spans="1:15" ht="22.5">
      <c r="A86" s="17"/>
      <c r="B86" s="16"/>
      <c r="C86" s="16"/>
      <c r="D86" s="9">
        <v>2020</v>
      </c>
      <c r="E86" s="13">
        <f t="shared" si="12"/>
        <v>661.7</v>
      </c>
      <c r="F86" s="13">
        <f t="shared" si="12"/>
        <v>661.7</v>
      </c>
      <c r="G86" s="7">
        <v>661.7</v>
      </c>
      <c r="H86" s="7">
        <v>661.7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8" t="s">
        <v>25</v>
      </c>
    </row>
    <row r="87" spans="1:15" ht="25.5">
      <c r="A87" s="17"/>
      <c r="B87" s="16"/>
      <c r="C87" s="16"/>
      <c r="D87" s="9" t="s">
        <v>46</v>
      </c>
      <c r="E87" s="13">
        <f t="shared" si="12"/>
        <v>1096.4000000000001</v>
      </c>
      <c r="F87" s="7">
        <f t="shared" si="12"/>
        <v>1096.4000000000001</v>
      </c>
      <c r="G87" s="7">
        <f>G84+G85+G86</f>
        <v>1096.4000000000001</v>
      </c>
      <c r="H87" s="7">
        <f>H84+H85+H86</f>
        <v>1096.4000000000001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8"/>
    </row>
    <row r="88" spans="1:15" ht="22.5">
      <c r="A88" s="17"/>
      <c r="B88" s="16"/>
      <c r="C88" s="16"/>
      <c r="D88" s="9">
        <v>2021</v>
      </c>
      <c r="E88" s="5">
        <f t="shared" si="12"/>
        <v>202.6</v>
      </c>
      <c r="F88" s="5">
        <f t="shared" si="12"/>
        <v>202.6</v>
      </c>
      <c r="G88" s="5">
        <v>202.6</v>
      </c>
      <c r="H88" s="5">
        <v>202.6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8" t="s">
        <v>26</v>
      </c>
    </row>
    <row r="89" spans="1:15" ht="22.5">
      <c r="A89" s="17"/>
      <c r="B89" s="16"/>
      <c r="C89" s="16"/>
      <c r="D89" s="9">
        <v>2021</v>
      </c>
      <c r="E89" s="5">
        <f t="shared" si="12"/>
        <v>232.1</v>
      </c>
      <c r="F89" s="5">
        <f t="shared" si="12"/>
        <v>232.1</v>
      </c>
      <c r="G89" s="5">
        <v>232.1</v>
      </c>
      <c r="H89" s="5">
        <v>232.1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8" t="s">
        <v>30</v>
      </c>
    </row>
    <row r="90" spans="1:15" ht="22.5">
      <c r="A90" s="17"/>
      <c r="B90" s="16"/>
      <c r="C90" s="16"/>
      <c r="D90" s="9">
        <v>2021</v>
      </c>
      <c r="E90" s="5">
        <f t="shared" si="12"/>
        <v>661.7</v>
      </c>
      <c r="F90" s="5">
        <f t="shared" si="12"/>
        <v>661.7</v>
      </c>
      <c r="G90" s="5">
        <v>661.7</v>
      </c>
      <c r="H90" s="5">
        <v>661.7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8" t="s">
        <v>25</v>
      </c>
    </row>
    <row r="91" spans="1:15" ht="25.5">
      <c r="A91" s="17"/>
      <c r="B91" s="16"/>
      <c r="C91" s="16"/>
      <c r="D91" s="9" t="s">
        <v>47</v>
      </c>
      <c r="E91" s="5">
        <f t="shared" si="12"/>
        <v>1096.4000000000001</v>
      </c>
      <c r="F91" s="5">
        <f t="shared" si="12"/>
        <v>1096.4000000000001</v>
      </c>
      <c r="G91" s="5">
        <f>G88+G89+G90</f>
        <v>1096.4000000000001</v>
      </c>
      <c r="H91" s="5">
        <f>H88+H89+H90</f>
        <v>1096.4000000000001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22"/>
    </row>
    <row r="92" spans="1:15">
      <c r="A92" s="17"/>
      <c r="B92" s="16"/>
      <c r="C92" s="16"/>
      <c r="D92" s="9">
        <v>2022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23"/>
    </row>
    <row r="93" spans="1:15">
      <c r="A93" s="17"/>
      <c r="B93" s="16"/>
      <c r="C93" s="16"/>
      <c r="D93" s="9">
        <v>2023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23"/>
    </row>
    <row r="94" spans="1:15">
      <c r="A94" s="17"/>
      <c r="B94" s="16"/>
      <c r="C94" s="16"/>
      <c r="D94" s="9">
        <v>2024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23"/>
    </row>
    <row r="95" spans="1:15">
      <c r="A95" s="17"/>
      <c r="B95" s="16"/>
      <c r="C95" s="16"/>
      <c r="D95" s="9">
        <v>2025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24"/>
    </row>
    <row r="96" spans="1:15">
      <c r="A96" s="18"/>
      <c r="B96" s="16" t="s">
        <v>34</v>
      </c>
      <c r="C96" s="18"/>
      <c r="D96" s="9" t="s">
        <v>16</v>
      </c>
      <c r="E96" s="5">
        <f>G96+I96+K96+M96</f>
        <v>21438.800000000003</v>
      </c>
      <c r="F96" s="5">
        <f>H96+J96+L96+N96</f>
        <v>17530.600000000002</v>
      </c>
      <c r="G96" s="5">
        <f>SUM(G97:G105)</f>
        <v>21438.800000000003</v>
      </c>
      <c r="H96" s="5">
        <f t="shared" ref="H96:N96" si="13">SUM(H97:H105)</f>
        <v>17530.600000000002</v>
      </c>
      <c r="I96" s="5">
        <f t="shared" si="13"/>
        <v>0</v>
      </c>
      <c r="J96" s="5">
        <f t="shared" si="13"/>
        <v>0</v>
      </c>
      <c r="K96" s="5">
        <f t="shared" si="13"/>
        <v>0</v>
      </c>
      <c r="L96" s="5">
        <f t="shared" si="13"/>
        <v>0</v>
      </c>
      <c r="M96" s="5">
        <f t="shared" si="13"/>
        <v>0</v>
      </c>
      <c r="N96" s="5">
        <f t="shared" si="13"/>
        <v>0</v>
      </c>
      <c r="O96" s="16" t="s">
        <v>35</v>
      </c>
    </row>
    <row r="97" spans="1:15">
      <c r="A97" s="18"/>
      <c r="B97" s="16"/>
      <c r="C97" s="18"/>
      <c r="D97" s="9">
        <v>2017</v>
      </c>
      <c r="E97" s="5">
        <f t="shared" ref="E97:E105" si="14">G97+I97+K97+M97</f>
        <v>11432.6</v>
      </c>
      <c r="F97" s="5">
        <f t="shared" ref="F97:F105" si="15">H97+J97+L97+N97</f>
        <v>8547.4</v>
      </c>
      <c r="G97" s="5">
        <f>G46+G60+G76</f>
        <v>11432.6</v>
      </c>
      <c r="H97" s="5">
        <f>H46+H60+H76</f>
        <v>8547.4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16"/>
    </row>
    <row r="98" spans="1:15">
      <c r="A98" s="18"/>
      <c r="B98" s="16"/>
      <c r="C98" s="18"/>
      <c r="D98" s="9">
        <v>2018</v>
      </c>
      <c r="E98" s="5">
        <f t="shared" si="14"/>
        <v>4785.6000000000004</v>
      </c>
      <c r="F98" s="5">
        <f t="shared" si="15"/>
        <v>3762.6</v>
      </c>
      <c r="G98" s="5">
        <f>G47+G65+G79</f>
        <v>4785.6000000000004</v>
      </c>
      <c r="H98" s="5">
        <f>H47+H65+H79</f>
        <v>3762.6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/>
    </row>
    <row r="99" spans="1:15">
      <c r="A99" s="18"/>
      <c r="B99" s="16"/>
      <c r="C99" s="18"/>
      <c r="D99" s="9">
        <v>2019</v>
      </c>
      <c r="E99" s="5">
        <f t="shared" si="14"/>
        <v>2427.4</v>
      </c>
      <c r="F99" s="5">
        <f t="shared" si="15"/>
        <v>2427.4</v>
      </c>
      <c r="G99" s="5">
        <f>G48+G68+G83</f>
        <v>2427.4</v>
      </c>
      <c r="H99" s="5">
        <f>H48+H68+H83</f>
        <v>2427.4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/>
    </row>
    <row r="100" spans="1:15">
      <c r="A100" s="18"/>
      <c r="B100" s="16"/>
      <c r="C100" s="18"/>
      <c r="D100" s="9">
        <v>2020</v>
      </c>
      <c r="E100" s="5">
        <f t="shared" si="14"/>
        <v>1329.8000000000002</v>
      </c>
      <c r="F100" s="5">
        <f t="shared" si="15"/>
        <v>1329.8000000000002</v>
      </c>
      <c r="G100" s="5">
        <f>G49+G69+G87</f>
        <v>1329.8000000000002</v>
      </c>
      <c r="H100" s="5">
        <f>H49+H69+H87</f>
        <v>1329.8000000000002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16"/>
    </row>
    <row r="101" spans="1:15">
      <c r="A101" s="18"/>
      <c r="B101" s="16"/>
      <c r="C101" s="18"/>
      <c r="D101" s="9">
        <v>2021</v>
      </c>
      <c r="E101" s="5">
        <f t="shared" si="14"/>
        <v>1463.4</v>
      </c>
      <c r="F101" s="5">
        <f t="shared" si="15"/>
        <v>1463.4</v>
      </c>
      <c r="G101" s="5">
        <f>G50+G70+G91</f>
        <v>1463.4</v>
      </c>
      <c r="H101" s="5">
        <f>H50+H70+H91</f>
        <v>1463.4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/>
    </row>
    <row r="102" spans="1:15">
      <c r="A102" s="18"/>
      <c r="B102" s="16"/>
      <c r="C102" s="18"/>
      <c r="D102" s="9">
        <v>2022</v>
      </c>
      <c r="E102" s="5">
        <f t="shared" si="14"/>
        <v>0</v>
      </c>
      <c r="F102" s="5">
        <f t="shared" si="15"/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/>
    </row>
    <row r="103" spans="1:15">
      <c r="A103" s="18"/>
      <c r="B103" s="16"/>
      <c r="C103" s="18"/>
      <c r="D103" s="9">
        <v>2023</v>
      </c>
      <c r="E103" s="5">
        <f t="shared" si="14"/>
        <v>0</v>
      </c>
      <c r="F103" s="5">
        <f t="shared" si="15"/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16"/>
    </row>
    <row r="104" spans="1:15">
      <c r="A104" s="18"/>
      <c r="B104" s="16"/>
      <c r="C104" s="18"/>
      <c r="D104" s="9">
        <v>2024</v>
      </c>
      <c r="E104" s="5">
        <f t="shared" si="14"/>
        <v>0</v>
      </c>
      <c r="F104" s="5">
        <f t="shared" si="15"/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16"/>
    </row>
    <row r="105" spans="1:15">
      <c r="A105" s="18"/>
      <c r="B105" s="16"/>
      <c r="C105" s="18"/>
      <c r="D105" s="9">
        <v>2025</v>
      </c>
      <c r="E105" s="5">
        <f t="shared" si="14"/>
        <v>0</v>
      </c>
      <c r="F105" s="5">
        <f t="shared" si="15"/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16"/>
    </row>
    <row r="106" spans="1:15">
      <c r="A106" s="18"/>
      <c r="B106" s="16" t="s">
        <v>36</v>
      </c>
      <c r="C106" s="18"/>
      <c r="D106" s="9" t="s">
        <v>16</v>
      </c>
      <c r="E106" s="5">
        <f>G106+I106+K106+M106</f>
        <v>283385.59999999998</v>
      </c>
      <c r="F106" s="5">
        <f>H106+J106+L106+N106</f>
        <v>17530.600000000002</v>
      </c>
      <c r="G106" s="5">
        <f>SUM(G107:G115)</f>
        <v>283385.59999999998</v>
      </c>
      <c r="H106" s="5">
        <f>SUM(H107:H115)</f>
        <v>17530.600000000002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8"/>
    </row>
    <row r="107" spans="1:15">
      <c r="A107" s="18"/>
      <c r="B107" s="16"/>
      <c r="C107" s="18"/>
      <c r="D107" s="9">
        <v>2017</v>
      </c>
      <c r="E107" s="5">
        <f t="shared" ref="E107:E115" si="16">G107+I107+K107+M107</f>
        <v>61432.6</v>
      </c>
      <c r="F107" s="5">
        <f t="shared" ref="F107:F115" si="17">H107+J107+L107+N107</f>
        <v>8547.4</v>
      </c>
      <c r="G107" s="5">
        <f>G35+G97</f>
        <v>61432.6</v>
      </c>
      <c r="H107" s="5">
        <f>H35+H97</f>
        <v>8547.4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8"/>
    </row>
    <row r="108" spans="1:15">
      <c r="A108" s="18"/>
      <c r="B108" s="16"/>
      <c r="C108" s="18"/>
      <c r="D108" s="9">
        <v>2018</v>
      </c>
      <c r="E108" s="5">
        <f t="shared" si="16"/>
        <v>41747.199999999997</v>
      </c>
      <c r="F108" s="5">
        <f t="shared" si="17"/>
        <v>3762.6</v>
      </c>
      <c r="G108" s="5">
        <f t="shared" ref="G108:G115" si="18">G36+G98</f>
        <v>41747.199999999997</v>
      </c>
      <c r="H108" s="5">
        <f t="shared" ref="H108:H115" si="19">H36+H98</f>
        <v>3762.6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8"/>
    </row>
    <row r="109" spans="1:15">
      <c r="A109" s="18"/>
      <c r="B109" s="16"/>
      <c r="C109" s="18"/>
      <c r="D109" s="9">
        <v>2019</v>
      </c>
      <c r="E109" s="5">
        <f t="shared" si="16"/>
        <v>60755.8</v>
      </c>
      <c r="F109" s="5">
        <f t="shared" si="17"/>
        <v>2427.4</v>
      </c>
      <c r="G109" s="5">
        <f t="shared" si="18"/>
        <v>60755.8</v>
      </c>
      <c r="H109" s="5">
        <f t="shared" si="19"/>
        <v>2427.4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8"/>
    </row>
    <row r="110" spans="1:15">
      <c r="A110" s="18"/>
      <c r="B110" s="16"/>
      <c r="C110" s="18"/>
      <c r="D110" s="9">
        <v>2020</v>
      </c>
      <c r="E110" s="5">
        <f t="shared" si="16"/>
        <v>59658.200000000004</v>
      </c>
      <c r="F110" s="5">
        <f t="shared" si="17"/>
        <v>1329.8000000000002</v>
      </c>
      <c r="G110" s="5">
        <f t="shared" si="18"/>
        <v>59658.200000000004</v>
      </c>
      <c r="H110" s="5">
        <f t="shared" si="19"/>
        <v>1329.8000000000002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8"/>
    </row>
    <row r="111" spans="1:15">
      <c r="A111" s="18"/>
      <c r="B111" s="16"/>
      <c r="C111" s="18"/>
      <c r="D111" s="9">
        <v>2021</v>
      </c>
      <c r="E111" s="5">
        <f t="shared" si="16"/>
        <v>59791.8</v>
      </c>
      <c r="F111" s="5">
        <f t="shared" si="17"/>
        <v>1463.4</v>
      </c>
      <c r="G111" s="5">
        <f t="shared" si="18"/>
        <v>59791.8</v>
      </c>
      <c r="H111" s="5">
        <f t="shared" si="19"/>
        <v>1463.4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8"/>
    </row>
    <row r="112" spans="1:15">
      <c r="A112" s="18"/>
      <c r="B112" s="16"/>
      <c r="C112" s="18"/>
      <c r="D112" s="9">
        <v>2022</v>
      </c>
      <c r="E112" s="5">
        <f t="shared" si="16"/>
        <v>0</v>
      </c>
      <c r="F112" s="5">
        <f t="shared" si="17"/>
        <v>0</v>
      </c>
      <c r="G112" s="5">
        <f t="shared" si="18"/>
        <v>0</v>
      </c>
      <c r="H112" s="5">
        <f t="shared" si="19"/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8"/>
    </row>
    <row r="113" spans="1:15">
      <c r="A113" s="18"/>
      <c r="B113" s="16"/>
      <c r="C113" s="18"/>
      <c r="D113" s="9">
        <v>2023</v>
      </c>
      <c r="E113" s="5">
        <f t="shared" si="16"/>
        <v>0</v>
      </c>
      <c r="F113" s="5">
        <f t="shared" si="17"/>
        <v>0</v>
      </c>
      <c r="G113" s="5">
        <f t="shared" si="18"/>
        <v>0</v>
      </c>
      <c r="H113" s="5">
        <f t="shared" si="19"/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8"/>
    </row>
    <row r="114" spans="1:15">
      <c r="A114" s="18"/>
      <c r="B114" s="16"/>
      <c r="C114" s="18"/>
      <c r="D114" s="9">
        <v>2024</v>
      </c>
      <c r="E114" s="5">
        <f t="shared" si="16"/>
        <v>0</v>
      </c>
      <c r="F114" s="5">
        <f t="shared" si="17"/>
        <v>0</v>
      </c>
      <c r="G114" s="5">
        <f t="shared" si="18"/>
        <v>0</v>
      </c>
      <c r="H114" s="5">
        <f t="shared" si="19"/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8"/>
    </row>
    <row r="115" spans="1:15">
      <c r="A115" s="18"/>
      <c r="B115" s="16"/>
      <c r="C115" s="18"/>
      <c r="D115" s="9">
        <v>2025</v>
      </c>
      <c r="E115" s="5">
        <f t="shared" si="16"/>
        <v>0</v>
      </c>
      <c r="F115" s="5">
        <f t="shared" si="17"/>
        <v>0</v>
      </c>
      <c r="G115" s="5">
        <f t="shared" si="18"/>
        <v>0</v>
      </c>
      <c r="H115" s="5">
        <f t="shared" si="19"/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18"/>
    </row>
  </sheetData>
  <mergeCells count="49">
    <mergeCell ref="E1:O1"/>
    <mergeCell ref="D3:O3"/>
    <mergeCell ref="O91:O95"/>
    <mergeCell ref="A106:A115"/>
    <mergeCell ref="B106:B115"/>
    <mergeCell ref="C106:C115"/>
    <mergeCell ref="O106:O115"/>
    <mergeCell ref="B5:N6"/>
    <mergeCell ref="O49:O54"/>
    <mergeCell ref="O71:O74"/>
    <mergeCell ref="A75:A95"/>
    <mergeCell ref="B75:B95"/>
    <mergeCell ref="C75:C95"/>
    <mergeCell ref="A96:A105"/>
    <mergeCell ref="B96:B105"/>
    <mergeCell ref="C96:C105"/>
    <mergeCell ref="A45:A54"/>
    <mergeCell ref="B45:B54"/>
    <mergeCell ref="C45:C54"/>
    <mergeCell ref="A55:A74"/>
    <mergeCell ref="B55:B74"/>
    <mergeCell ref="C55:C74"/>
    <mergeCell ref="M9:N9"/>
    <mergeCell ref="B12:O12"/>
    <mergeCell ref="B13:B22"/>
    <mergeCell ref="C13:C22"/>
    <mergeCell ref="O13:O22"/>
    <mergeCell ref="O96:O105"/>
    <mergeCell ref="B44:O44"/>
    <mergeCell ref="O24:O33"/>
    <mergeCell ref="C8:C10"/>
    <mergeCell ref="D8:D10"/>
    <mergeCell ref="E8:F9"/>
    <mergeCell ref="G8:N8"/>
    <mergeCell ref="O34:O43"/>
    <mergeCell ref="O8:O10"/>
    <mergeCell ref="G9:H9"/>
    <mergeCell ref="I9:J9"/>
    <mergeCell ref="K9:L9"/>
    <mergeCell ref="A8:A10"/>
    <mergeCell ref="A24:A33"/>
    <mergeCell ref="A34:A43"/>
    <mergeCell ref="B34:B43"/>
    <mergeCell ref="C34:C43"/>
    <mergeCell ref="A12:A22"/>
    <mergeCell ref="B8:B10"/>
    <mergeCell ref="B23:O23"/>
    <mergeCell ref="B24:B33"/>
    <mergeCell ref="C24:C33"/>
  </mergeCells>
  <phoneticPr fontId="0" type="noConversion"/>
  <pageMargins left="0.39370078740157483" right="0.19685039370078741" top="0.19685039370078741" bottom="0.19685039370078741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2019-03-28T05:32:38Z</dcterms:modified>
</cp:coreProperties>
</file>