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'Лист3'!$A$1:$AA$93</definedName>
  </definedNames>
  <calcPr fullCalcOnLoad="1"/>
</workbook>
</file>

<file path=xl/sharedStrings.xml><?xml version="1.0" encoding="utf-8"?>
<sst xmlns="http://schemas.openxmlformats.org/spreadsheetml/2006/main" count="451" uniqueCount="107">
  <si>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</si>
  <si>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</si>
  <si>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</si>
  <si>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</si>
  <si>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</si>
  <si>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</si>
  <si>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</si>
  <si>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</si>
  <si>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</si>
  <si>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</si>
  <si>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</si>
  <si>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</si>
  <si>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</si>
  <si>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</si>
  <si>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</si>
  <si>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</si>
  <si>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</si>
  <si>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</si>
  <si>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</si>
  <si>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</si>
  <si>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</si>
  <si>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</si>
  <si>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2016 г.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</si>
  <si>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</si>
  <si>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</si>
  <si>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</si>
  <si>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</si>
  <si>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</si>
  <si>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</si>
  <si>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</si>
  <si>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</si>
  <si>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</si>
  <si>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</si>
  <si>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</si>
  <si>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Строительство транспортной развязки в двух уровнях на пересечении пр. Комсомольского с ул. Пушкина в г. Томске - 2 этап</t>
  </si>
  <si>
    <t>Реконструкция ул. Континентальной в г. Томске (ПСД)</t>
  </si>
  <si>
    <t>Строительство транспортной развязки с ж.д. Тайга  - Томск на 76 км</t>
  </si>
  <si>
    <t>Строительство объекта "Улицы № 1 и № 2 в микрорайоне № 13 жилого района "Восточный" в г. Томске"</t>
  </si>
  <si>
    <t>Строительство левобережной объездной автодороги г. Томска в Томской области (вторая очередь строительства)</t>
  </si>
  <si>
    <t xml:space="preserve">Проектно-изыскательские работы </t>
  </si>
  <si>
    <t>Строительство транспортной развязки в 2-х уровнях на пересечении пр. Комсомольского с ул. Пушкина в г. Томске. 1 этап 2 этапа.</t>
  </si>
  <si>
    <t>Реконструкция железнодорожного переезда в пос. Степановка в районе ул. Шевченко в г. Томске</t>
  </si>
  <si>
    <t>2018 год</t>
  </si>
  <si>
    <t>2019 год</t>
  </si>
  <si>
    <t>Реконструкция ул. Нефтяная в г. Томске</t>
  </si>
  <si>
    <t>Приложение 3 к подпрограмме
"Развитие улично-дорожной сети"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</si>
  <si>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</si>
  <si>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</si>
  <si>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Автомобильные дороги" (ПИР). Софинансирование.</t>
  </si>
  <si>
    <t>Строительство улицы Ивана Черных 
от ул. Мичурина до ул. Б. Куна</t>
  </si>
  <si>
    <t>Распределение сметной стоимости объекта капитального строительства по годам реализации инвестиционного проекта
(тыс. руб.)*</t>
  </si>
  <si>
    <r>
      <rPr>
        <u val="single"/>
        <sz val="16"/>
        <rFont val="Times New Roman"/>
        <family val="1"/>
      </rPr>
      <t>*Примечание:</t>
    </r>
    <r>
      <rPr>
        <sz val="16"/>
        <rFont val="Times New Roman"/>
        <family val="1"/>
      </rPr>
      <t xml:space="preserve"> Включает в себя все виды бюджетных инвестиций </t>
    </r>
  </si>
  <si>
    <t>2022 год</t>
  </si>
  <si>
    <t>2023 год</t>
  </si>
  <si>
    <t>2024 год</t>
  </si>
  <si>
    <t>2025 год</t>
  </si>
  <si>
    <t>Строительство дороги к зданию Центра ядерной медицины (ПЭТ-центр), расположенного по ул. Мичурина, 105</t>
  </si>
  <si>
    <t>Строительство улиц в пос. Родионово
(ул. Заварзинская, ул. Российская, ул. 1000 лет Руси, ул. Окружная)</t>
  </si>
  <si>
    <t>Строительство автомобильной дороги по ул. Светлая в с. Дзержинское</t>
  </si>
  <si>
    <t>Строительство автомобильной дороги по пер. Полынный в с. Дзержинское</t>
  </si>
  <si>
    <t>Строительство ул. Вешняя в мкр. Наука г. Томска</t>
  </si>
  <si>
    <t>Жилая улица № 1 в жилом микрорайоне по ул. Береговая, 2д в г. Томске. Корректировка</t>
  </si>
  <si>
    <t xml:space="preserve">Строительство транспортной развязки в разных уровнях на площади Транспортной в г. Томске </t>
  </si>
  <si>
    <t>Строительство левобережной объездной автодороги г.Томска в Томской области. Вторая очередь строительства. Корректировка. 1 этап</t>
  </si>
  <si>
    <t>Левобережная объездная автодорога в г. Томске Томской области (вторая очередь строительства). Корректировка. Путепроводы на 2-уровневых транспортных развязках ПК 35-90, ПК123+51 (2 этап)</t>
  </si>
  <si>
    <t>Строительство нового автодорожного моста через р. Ушайку в районе пер. Б. Хмельницкого</t>
  </si>
  <si>
    <t>Строительство ул. Ю. Ковалева от ул. Обручева до ул. Герасименко</t>
  </si>
  <si>
    <t>Строительство участка автомобильной дороги от моста через р. Малая Ушайка до п. Родионово</t>
  </si>
  <si>
    <t>Строительство ул. Андрея Крячкова в г. Томске</t>
  </si>
  <si>
    <t>Строительство автомобильной дороги по 
пер. Еловый в с. Дзержинское</t>
  </si>
  <si>
    <t>Строительство моста, расположенного по адресу: г. Томск, пос. Степановка, ул. Богдана Хмельницкого, в районе д. 60/3</t>
  </si>
  <si>
    <t>Строительство улиц в ж/д Копылово</t>
  </si>
  <si>
    <t>Строительство ул. Пастера в г. Томске</t>
  </si>
  <si>
    <t>Строительсвто автомобильной дороги по 
ул. Бутакова от ул. Добровидова до 
ул. Большакова в г. Томске</t>
  </si>
  <si>
    <t>Строительство автодорожного моста  через р.Ушайка с подходами по ул. Петропавловская.</t>
  </si>
  <si>
    <t>Строительство ул. Вьюжная в мкр. Наука г. Томска</t>
  </si>
  <si>
    <t>Строительство улиц в пос. Озерки в г. Томске 
(вблизи пос. Росинка)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</si>
  <si>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</si>
  <si>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ул. Шахова в мкр. Наука г. Томска</t>
  </si>
  <si>
    <t>Строительство объектов улично-дорожной сети в 
д. Киргизка</t>
  </si>
  <si>
    <t>Строительство ул. Нарочанская в мкр. Наука г. Томска</t>
  </si>
  <si>
    <t>Строительство дороги по пер. 1-ый Басандайский г. Томска</t>
  </si>
  <si>
    <t>Строительство улиц в мкр. пос. Светлый г. Томска</t>
  </si>
  <si>
    <t>2021 г.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</si>
  <si>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</si>
  <si>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Реконструкция автомобильной дороги по ул. Чапаева в г. Томске</t>
  </si>
  <si>
    <t>Реконструкция ул. Любы Шевцовой в г. Томске</t>
  </si>
  <si>
    <t>Реконструкция ул. Ижевская</t>
  </si>
  <si>
    <t>Реконструкция ул. Гоголя от ул. Никитина до ул. Алтайская</t>
  </si>
  <si>
    <t>Реконструкция моста через р. Басандайка в п. Аникино</t>
  </si>
  <si>
    <t>Реконструкция пер. Нечевский (решение суда)</t>
  </si>
  <si>
    <t>Реконструкция ул. Стрелочная в г. Томске</t>
  </si>
  <si>
    <t>Реконструкция ул. Барнаульский проезд в г. Томске</t>
  </si>
  <si>
    <t>Реконструкция ул. Тимакова на участке от ул. Ленина до ул. Карпова</t>
  </si>
  <si>
    <t>Реконструкция ул. Демьяна Бедного в г. Томске</t>
  </si>
  <si>
    <t>Реконструкция ул. Травяная, ул. Тенистая, ул. Приветливая (п. Степановка)</t>
  </si>
  <si>
    <t>Реконструкция автомобильной дороги по ул. Вилюйская в г. Томске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</si>
  <si>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</si>
  <si>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</si>
  <si>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Реконструкция участка автомобильной дороги от 
ул. Д. Бедного до п. Родионово</t>
  </si>
  <si>
    <t>Реконструкция ул. Баумана в г. Томске</t>
  </si>
  <si>
    <t>Реконструкция пер. Карский</t>
  </si>
  <si>
    <t>Реконструкция ул. Кутузова, ул. Асиновская, 
ул. Алеутская</t>
  </si>
  <si>
    <t>Реконструкция пер. Зырянский в г. Томске</t>
  </si>
  <si>
    <t>Реконструкция ул. Строевая</t>
  </si>
  <si>
    <t>Реконструкция ул. Герасименко от ул. Беринга до ул. Бирюкова</t>
  </si>
  <si>
    <t>Реконструкция ул. Мечникова в г. Томске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</si>
</sst>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1" fillId="32" borderId="0" xfId="0" applyFont="1" applyFill="1" applyAlignment="1">
      <alignment horizontal="center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93" fontId="1" fillId="32" borderId="10" xfId="0" applyNumberFormat="1" applyFont="1" applyFill="1" applyBorder="1" applyAlignment="1">
      <alignment horizontal="center" vertical="center" wrapText="1"/>
    </xf>
    <xf numFmtId="193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4" fontId="1" fillId="32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tabSelected="1" view="pageBreakPreview" zoomScale="80" zoomScaleSheetLayoutView="80" zoomScalePageLayoutView="0" workbookViewId="0" topLeftCell="A6">
      <pane xSplit="3" ySplit="5" topLeftCell="D11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N93" sqref="N93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0.421875" style="14" customWidth="1"/>
    <col min="14" max="14" width="10.140625" style="14" customWidth="1"/>
    <col min="15" max="15" width="13.7109375" style="14" customWidth="1"/>
    <col min="16" max="16" width="11.8515625" style="14" customWidth="1"/>
    <col min="17" max="17" width="13.421875" style="14" customWidth="1"/>
    <col min="18" max="18" width="10.57421875" style="14" customWidth="1"/>
    <col min="19" max="20" width="10.421875" style="14" customWidth="1"/>
    <col min="21" max="21" width="12.140625" style="1" customWidth="1"/>
    <col min="22" max="22" width="12.8515625" style="1" customWidth="1"/>
    <col min="23" max="23" width="10.421875" style="1" customWidth="1"/>
    <col min="24" max="24" width="11.28125" style="1" customWidth="1"/>
    <col min="25" max="25" width="13.8515625" style="1" customWidth="1"/>
    <col min="26" max="26" width="11.7109375" style="1" customWidth="1"/>
    <col min="27" max="27" width="12.421875" style="1" customWidth="1"/>
    <col min="28" max="16384" width="9.140625" style="1" customWidth="1"/>
  </cols>
  <sheetData>
    <row r="1" spans="1:23" s="14" customFormat="1" ht="57.75" customHeight="1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17"/>
      <c r="U1" s="13"/>
      <c r="V1" s="17"/>
      <c r="W1" s="17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7"/>
      <c r="U2" s="10"/>
      <c r="V2" s="10"/>
      <c r="W2" s="10"/>
    </row>
    <row r="3" spans="1:23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7"/>
      <c r="U3" s="10"/>
      <c r="V3" s="10"/>
      <c r="W3" s="10"/>
    </row>
    <row r="4" spans="1:23" ht="58.5" customHeight="1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9"/>
      <c r="U4" s="11"/>
      <c r="V4" s="11"/>
      <c r="W4" s="11"/>
    </row>
    <row r="5" spans="1:23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7"/>
      <c r="U5" s="10"/>
      <c r="V5" s="10"/>
      <c r="W5" s="10"/>
    </row>
    <row r="6" spans="1:27" ht="57.75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12</v>
      </c>
      <c r="G6" s="37" t="s">
        <v>5</v>
      </c>
      <c r="H6" s="37" t="s">
        <v>6</v>
      </c>
      <c r="I6" s="48" t="s">
        <v>14</v>
      </c>
      <c r="J6" s="28" t="s">
        <v>16</v>
      </c>
      <c r="K6" s="29"/>
      <c r="L6" s="29"/>
      <c r="M6" s="29"/>
      <c r="N6" s="29"/>
      <c r="O6" s="29"/>
      <c r="P6" s="30"/>
      <c r="Q6" s="28" t="s">
        <v>50</v>
      </c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ht="17.25" customHeight="1">
      <c r="A7" s="37"/>
      <c r="B7" s="37"/>
      <c r="C7" s="37"/>
      <c r="D7" s="37"/>
      <c r="E7" s="37"/>
      <c r="F7" s="37"/>
      <c r="G7" s="37"/>
      <c r="H7" s="37"/>
      <c r="I7" s="49"/>
      <c r="J7" s="31"/>
      <c r="K7" s="32"/>
      <c r="L7" s="32"/>
      <c r="M7" s="32"/>
      <c r="N7" s="32"/>
      <c r="O7" s="32"/>
      <c r="P7" s="33"/>
      <c r="Q7" s="31"/>
      <c r="R7" s="32"/>
      <c r="S7" s="32"/>
      <c r="T7" s="32"/>
      <c r="U7" s="32"/>
      <c r="V7" s="32"/>
      <c r="W7" s="32"/>
      <c r="X7" s="32"/>
      <c r="Y7" s="32"/>
      <c r="Z7" s="32"/>
      <c r="AA7" s="33"/>
    </row>
    <row r="8" spans="1:27" ht="16.5" customHeight="1">
      <c r="A8" s="37"/>
      <c r="B8" s="37"/>
      <c r="C8" s="37"/>
      <c r="D8" s="37"/>
      <c r="E8" s="37"/>
      <c r="F8" s="37"/>
      <c r="G8" s="37"/>
      <c r="H8" s="37"/>
      <c r="I8" s="49"/>
      <c r="J8" s="31"/>
      <c r="K8" s="32"/>
      <c r="L8" s="32"/>
      <c r="M8" s="32"/>
      <c r="N8" s="32"/>
      <c r="O8" s="32"/>
      <c r="P8" s="33"/>
      <c r="Q8" s="31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ht="9.75" customHeight="1">
      <c r="A9" s="37"/>
      <c r="B9" s="37"/>
      <c r="C9" s="37"/>
      <c r="D9" s="37"/>
      <c r="E9" s="37"/>
      <c r="F9" s="37"/>
      <c r="G9" s="37"/>
      <c r="H9" s="37"/>
      <c r="I9" s="49"/>
      <c r="J9" s="34"/>
      <c r="K9" s="35"/>
      <c r="L9" s="35"/>
      <c r="M9" s="35"/>
      <c r="N9" s="35"/>
      <c r="O9" s="35"/>
      <c r="P9" s="36"/>
      <c r="Q9" s="34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1:27" ht="29.25" customHeight="1">
      <c r="A10" s="37"/>
      <c r="B10" s="37"/>
      <c r="C10" s="37"/>
      <c r="D10" s="37"/>
      <c r="E10" s="37"/>
      <c r="F10" s="37"/>
      <c r="G10" s="37"/>
      <c r="H10" s="37"/>
      <c r="I10" s="50"/>
      <c r="J10" s="2" t="s">
        <v>8</v>
      </c>
      <c r="K10" s="2" t="s">
        <v>9</v>
      </c>
      <c r="L10" s="2" t="s">
        <v>15</v>
      </c>
      <c r="M10" s="20" t="s">
        <v>42</v>
      </c>
      <c r="N10" s="20" t="s">
        <v>43</v>
      </c>
      <c r="O10" s="21" t="s">
        <v>46</v>
      </c>
      <c r="P10" s="21" t="s">
        <v>47</v>
      </c>
      <c r="Q10" s="20" t="s">
        <v>8</v>
      </c>
      <c r="R10" s="20" t="s">
        <v>9</v>
      </c>
      <c r="S10" s="20" t="s">
        <v>15</v>
      </c>
      <c r="T10" s="20" t="s">
        <v>42</v>
      </c>
      <c r="U10" s="2" t="s">
        <v>43</v>
      </c>
      <c r="V10" s="12" t="s">
        <v>46</v>
      </c>
      <c r="W10" s="12" t="s">
        <v>47</v>
      </c>
      <c r="X10" s="12" t="s">
        <v>52</v>
      </c>
      <c r="Y10" s="12" t="s">
        <v>53</v>
      </c>
      <c r="Z10" s="12" t="s">
        <v>54</v>
      </c>
      <c r="AA10" s="12" t="s">
        <v>55</v>
      </c>
    </row>
    <row r="11" spans="1:27" ht="18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">
        <v>21</v>
      </c>
      <c r="V11" s="2">
        <v>22</v>
      </c>
      <c r="W11" s="2">
        <v>23</v>
      </c>
      <c r="X11" s="2">
        <v>24</v>
      </c>
      <c r="Y11" s="2">
        <v>25</v>
      </c>
      <c r="Z11" s="2">
        <v>26</v>
      </c>
      <c r="AA11" s="2">
        <v>27</v>
      </c>
    </row>
    <row r="12" spans="1:27" ht="82.5" customHeight="1">
      <c r="A12" s="3">
        <v>1</v>
      </c>
      <c r="B12" s="3" t="s">
        <v>19</v>
      </c>
      <c r="C12" s="3" t="s">
        <v>18</v>
      </c>
      <c r="D12" s="3" t="s">
        <v>7</v>
      </c>
      <c r="E12" s="3" t="s">
        <v>7</v>
      </c>
      <c r="F12" s="3">
        <v>1.707</v>
      </c>
      <c r="G12" s="3" t="s">
        <v>22</v>
      </c>
      <c r="H12" s="6">
        <v>100109.1</v>
      </c>
      <c r="I12" s="7">
        <f>J12+K12+L12+M12+N12+O12+P12</f>
        <v>24604.5</v>
      </c>
      <c r="J12" s="6">
        <v>9229.8</v>
      </c>
      <c r="K12" s="6">
        <f>18879.3-3504.6</f>
        <v>15374.699999999999</v>
      </c>
      <c r="L12" s="6">
        <v>0</v>
      </c>
      <c r="M12" s="22">
        <v>0</v>
      </c>
      <c r="N12" s="22">
        <v>0</v>
      </c>
      <c r="O12" s="22">
        <v>0</v>
      </c>
      <c r="P12" s="22">
        <v>0</v>
      </c>
      <c r="Q12" s="22">
        <v>9229.8</v>
      </c>
      <c r="R12" s="22">
        <f>18879.3-3504.6</f>
        <v>15374.699999999999</v>
      </c>
      <c r="S12" s="22">
        <v>0</v>
      </c>
      <c r="T12" s="22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</row>
    <row r="13" spans="1:27" ht="86.25" customHeight="1">
      <c r="A13" s="3">
        <v>2</v>
      </c>
      <c r="B13" s="3" t="s">
        <v>20</v>
      </c>
      <c r="C13" s="3" t="s">
        <v>18</v>
      </c>
      <c r="D13" s="3" t="s">
        <v>7</v>
      </c>
      <c r="E13" s="3" t="s">
        <v>7</v>
      </c>
      <c r="F13" s="3">
        <v>1.625</v>
      </c>
      <c r="G13" s="3" t="s">
        <v>22</v>
      </c>
      <c r="H13" s="6">
        <v>333738.3</v>
      </c>
      <c r="I13" s="7">
        <f>J13+K13+L13+M13+N13+O13+P13</f>
        <v>144643.1</v>
      </c>
      <c r="J13" s="6">
        <v>49518.8</v>
      </c>
      <c r="K13" s="6">
        <v>64198.7</v>
      </c>
      <c r="L13" s="6">
        <f>45000-357.8-4672.7-8544.9-499</f>
        <v>30925.6</v>
      </c>
      <c r="M13" s="22">
        <v>0</v>
      </c>
      <c r="N13" s="22">
        <v>0</v>
      </c>
      <c r="O13" s="22">
        <v>0</v>
      </c>
      <c r="P13" s="22">
        <v>0</v>
      </c>
      <c r="Q13" s="22">
        <v>49518.8</v>
      </c>
      <c r="R13" s="22">
        <v>64198.7</v>
      </c>
      <c r="S13" s="22">
        <f>45000-357.8-4672.7-8544.9-499</f>
        <v>30925.6</v>
      </c>
      <c r="T13" s="22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</row>
    <row r="14" spans="1:27" ht="67.5" customHeight="1">
      <c r="A14" s="26">
        <v>3</v>
      </c>
      <c r="B14" s="26" t="s">
        <v>21</v>
      </c>
      <c r="C14" s="3" t="s">
        <v>18</v>
      </c>
      <c r="D14" s="26" t="s">
        <v>7</v>
      </c>
      <c r="E14" s="26" t="s">
        <v>7</v>
      </c>
      <c r="F14" s="26">
        <v>1.4</v>
      </c>
      <c r="G14" s="26" t="s">
        <v>22</v>
      </c>
      <c r="H14" s="46">
        <v>267619.3</v>
      </c>
      <c r="I14" s="7">
        <f>J14+K14+L14+M14+N14+O14+P14</f>
        <v>173785.9</v>
      </c>
      <c r="J14" s="6">
        <f>49518.9</f>
        <v>49518.9</v>
      </c>
      <c r="K14" s="6">
        <v>2689.3</v>
      </c>
      <c r="L14" s="6">
        <v>121577.7</v>
      </c>
      <c r="M14" s="22">
        <v>0</v>
      </c>
      <c r="N14" s="22">
        <v>0</v>
      </c>
      <c r="O14" s="22">
        <v>0</v>
      </c>
      <c r="P14" s="22">
        <v>0</v>
      </c>
      <c r="Q14" s="22">
        <f>49518.9</f>
        <v>49518.9</v>
      </c>
      <c r="R14" s="22">
        <v>2689.3</v>
      </c>
      <c r="S14" s="22">
        <v>121577.7</v>
      </c>
      <c r="T14" s="22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67.5" customHeight="1">
      <c r="A15" s="27"/>
      <c r="B15" s="27"/>
      <c r="C15" s="3" t="s">
        <v>10</v>
      </c>
      <c r="D15" s="27"/>
      <c r="E15" s="27"/>
      <c r="F15" s="27"/>
      <c r="G15" s="27"/>
      <c r="H15" s="47"/>
      <c r="I15" s="7">
        <f>J15+K15+L15+M15+N15+O15+P15</f>
        <v>4353.9</v>
      </c>
      <c r="J15" s="6">
        <v>348</v>
      </c>
      <c r="K15" s="6">
        <v>4005.9</v>
      </c>
      <c r="L15" s="6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ht="78" customHeight="1">
      <c r="A16" s="26">
        <v>4</v>
      </c>
      <c r="B16" s="26" t="s">
        <v>41</v>
      </c>
      <c r="C16" s="3" t="s">
        <v>10</v>
      </c>
      <c r="D16" s="3" t="s">
        <v>7</v>
      </c>
      <c r="E16" s="3" t="s">
        <v>7</v>
      </c>
      <c r="F16" s="4" t="s">
        <v>11</v>
      </c>
      <c r="G16" s="3" t="s">
        <v>11</v>
      </c>
      <c r="H16" s="6" t="s">
        <v>11</v>
      </c>
      <c r="I16" s="7">
        <f aca="true" t="shared" si="0" ref="I16:I34">J16+K16+L16+M16+N16+O16+P16</f>
        <v>4022.5</v>
      </c>
      <c r="J16" s="6">
        <v>0</v>
      </c>
      <c r="K16" s="6">
        <f>8087.2-4064.7-3668.6</f>
        <v>353.9000000000001</v>
      </c>
      <c r="L16" s="6">
        <v>3668.6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</row>
    <row r="17" spans="1:27" ht="78" customHeight="1">
      <c r="A17" s="27"/>
      <c r="B17" s="27"/>
      <c r="C17" s="3" t="s">
        <v>18</v>
      </c>
      <c r="D17" s="3" t="s">
        <v>7</v>
      </c>
      <c r="E17" s="3" t="s">
        <v>7</v>
      </c>
      <c r="F17" s="18">
        <v>2.015</v>
      </c>
      <c r="G17" s="3" t="s">
        <v>83</v>
      </c>
      <c r="H17" s="51">
        <f>Q17+R17+S17+T17+U17+V17+W17+X17+Y17+Z17+AA17</f>
        <v>676712.3</v>
      </c>
      <c r="I17" s="7">
        <f t="shared" si="0"/>
        <v>144455.09999999998</v>
      </c>
      <c r="J17" s="6">
        <v>0</v>
      </c>
      <c r="K17" s="6">
        <v>0</v>
      </c>
      <c r="L17" s="6">
        <v>0</v>
      </c>
      <c r="M17" s="22">
        <v>0</v>
      </c>
      <c r="N17" s="22">
        <v>18151.7</v>
      </c>
      <c r="O17" s="22">
        <v>63151.7</v>
      </c>
      <c r="P17" s="22">
        <v>63151.7</v>
      </c>
      <c r="Q17" s="22">
        <v>0</v>
      </c>
      <c r="R17" s="22">
        <v>0</v>
      </c>
      <c r="S17" s="22">
        <v>0</v>
      </c>
      <c r="T17" s="22">
        <v>0</v>
      </c>
      <c r="U17" s="51">
        <v>192606.7</v>
      </c>
      <c r="V17" s="51">
        <v>213689.1</v>
      </c>
      <c r="W17" s="51">
        <v>270416.5</v>
      </c>
      <c r="X17" s="6">
        <v>0</v>
      </c>
      <c r="Y17" s="6">
        <v>0</v>
      </c>
      <c r="Z17" s="6">
        <v>0</v>
      </c>
      <c r="AA17" s="6">
        <v>0</v>
      </c>
    </row>
    <row r="18" spans="1:27" ht="57.75" customHeight="1">
      <c r="A18" s="26">
        <v>5</v>
      </c>
      <c r="B18" s="26" t="s">
        <v>23</v>
      </c>
      <c r="C18" s="3" t="s">
        <v>18</v>
      </c>
      <c r="D18" s="3" t="s">
        <v>7</v>
      </c>
      <c r="E18" s="3" t="s">
        <v>7</v>
      </c>
      <c r="F18" s="3" t="s">
        <v>11</v>
      </c>
      <c r="G18" s="3" t="s">
        <v>11</v>
      </c>
      <c r="H18" s="6" t="s">
        <v>11</v>
      </c>
      <c r="I18" s="7">
        <f t="shared" si="0"/>
        <v>817.4000000000001</v>
      </c>
      <c r="J18" s="6">
        <v>759.7</v>
      </c>
      <c r="K18" s="6">
        <v>5.6</v>
      </c>
      <c r="L18" s="6">
        <v>52.1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57.75" customHeight="1">
      <c r="A19" s="27"/>
      <c r="B19" s="27"/>
      <c r="C19" s="3" t="s">
        <v>10</v>
      </c>
      <c r="D19" s="3" t="s">
        <v>7</v>
      </c>
      <c r="E19" s="3" t="s">
        <v>7</v>
      </c>
      <c r="F19" s="3" t="s">
        <v>11</v>
      </c>
      <c r="G19" s="3" t="s">
        <v>11</v>
      </c>
      <c r="H19" s="6" t="s">
        <v>11</v>
      </c>
      <c r="I19" s="7">
        <f t="shared" si="0"/>
        <v>7994.1</v>
      </c>
      <c r="J19" s="6">
        <v>0</v>
      </c>
      <c r="K19" s="6">
        <v>0</v>
      </c>
      <c r="L19" s="6">
        <v>7994.1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</row>
    <row r="20" spans="1:27" ht="77.25" customHeight="1">
      <c r="A20" s="26">
        <v>6</v>
      </c>
      <c r="B20" s="3" t="s">
        <v>27</v>
      </c>
      <c r="C20" s="3" t="s">
        <v>10</v>
      </c>
      <c r="D20" s="3" t="s">
        <v>7</v>
      </c>
      <c r="E20" s="3" t="s">
        <v>7</v>
      </c>
      <c r="F20" s="3" t="s">
        <v>11</v>
      </c>
      <c r="G20" s="3" t="s">
        <v>11</v>
      </c>
      <c r="H20" s="6" t="s">
        <v>11</v>
      </c>
      <c r="I20" s="7">
        <f t="shared" si="0"/>
        <v>181.7</v>
      </c>
      <c r="J20" s="6">
        <v>181.7</v>
      </c>
      <c r="K20" s="6">
        <v>0</v>
      </c>
      <c r="L20" s="6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</row>
    <row r="21" spans="1:27" ht="77.25" customHeight="1">
      <c r="A21" s="38"/>
      <c r="B21" s="26" t="s">
        <v>34</v>
      </c>
      <c r="C21" s="3" t="s">
        <v>26</v>
      </c>
      <c r="D21" s="3" t="s">
        <v>7</v>
      </c>
      <c r="E21" s="3" t="s">
        <v>7</v>
      </c>
      <c r="F21" s="3" t="s">
        <v>11</v>
      </c>
      <c r="G21" s="3" t="s">
        <v>11</v>
      </c>
      <c r="H21" s="6" t="s">
        <v>11</v>
      </c>
      <c r="I21" s="7">
        <f t="shared" si="0"/>
        <v>109.1</v>
      </c>
      <c r="J21" s="6">
        <v>0</v>
      </c>
      <c r="K21" s="6">
        <f>96.8+12.3</f>
        <v>109.1</v>
      </c>
      <c r="L21" s="6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</row>
    <row r="22" spans="1:27" ht="77.25" customHeight="1">
      <c r="A22" s="38"/>
      <c r="B22" s="38"/>
      <c r="C22" s="3" t="s">
        <v>28</v>
      </c>
      <c r="D22" s="3" t="s">
        <v>7</v>
      </c>
      <c r="E22" s="3" t="s">
        <v>7</v>
      </c>
      <c r="F22" s="3" t="s">
        <v>11</v>
      </c>
      <c r="G22" s="3" t="s">
        <v>11</v>
      </c>
      <c r="H22" s="6" t="s">
        <v>11</v>
      </c>
      <c r="I22" s="7">
        <f t="shared" si="0"/>
        <v>121.6</v>
      </c>
      <c r="J22" s="6">
        <v>0</v>
      </c>
      <c r="K22" s="6">
        <f>99.8+21.8</f>
        <v>121.6</v>
      </c>
      <c r="L22" s="6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1:27" ht="77.25" customHeight="1">
      <c r="A23" s="27"/>
      <c r="B23" s="27"/>
      <c r="C23" s="3" t="s">
        <v>33</v>
      </c>
      <c r="D23" s="3" t="s">
        <v>7</v>
      </c>
      <c r="E23" s="3" t="s">
        <v>7</v>
      </c>
      <c r="F23" s="3" t="s">
        <v>11</v>
      </c>
      <c r="G23" s="3" t="s">
        <v>11</v>
      </c>
      <c r="H23" s="6" t="s">
        <v>11</v>
      </c>
      <c r="I23" s="7">
        <f t="shared" si="0"/>
        <v>60</v>
      </c>
      <c r="J23" s="6">
        <v>0</v>
      </c>
      <c r="K23" s="6">
        <v>60</v>
      </c>
      <c r="L23" s="6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</row>
    <row r="24" spans="1:27" ht="92.25" customHeight="1">
      <c r="A24" s="3">
        <v>7</v>
      </c>
      <c r="B24" s="3" t="s">
        <v>40</v>
      </c>
      <c r="C24" s="3" t="s">
        <v>39</v>
      </c>
      <c r="D24" s="3" t="s">
        <v>7</v>
      </c>
      <c r="E24" s="3" t="s">
        <v>7</v>
      </c>
      <c r="F24" s="3" t="s">
        <v>11</v>
      </c>
      <c r="G24" s="3" t="s">
        <v>11</v>
      </c>
      <c r="H24" s="6" t="s">
        <v>11</v>
      </c>
      <c r="I24" s="7">
        <f t="shared" si="0"/>
        <v>74</v>
      </c>
      <c r="J24" s="6">
        <v>0</v>
      </c>
      <c r="K24" s="6">
        <v>0</v>
      </c>
      <c r="L24" s="6">
        <v>74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</row>
    <row r="25" spans="1:27" ht="77.25" customHeight="1">
      <c r="A25" s="3">
        <v>8</v>
      </c>
      <c r="B25" s="3" t="s">
        <v>24</v>
      </c>
      <c r="C25" s="3" t="s">
        <v>10</v>
      </c>
      <c r="D25" s="3" t="s">
        <v>7</v>
      </c>
      <c r="E25" s="3" t="s">
        <v>7</v>
      </c>
      <c r="F25" s="3">
        <v>2.5</v>
      </c>
      <c r="G25" s="3" t="s">
        <v>11</v>
      </c>
      <c r="H25" s="6">
        <f>Q25+R25+S25+T25+U25+V25+W25+X25+Y25+Z25+AA25</f>
        <v>17481.5</v>
      </c>
      <c r="I25" s="7">
        <f t="shared" si="0"/>
        <v>98.2</v>
      </c>
      <c r="J25" s="6">
        <v>98.2</v>
      </c>
      <c r="K25" s="6">
        <v>0</v>
      </c>
      <c r="L25" s="6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51">
        <v>17481.5</v>
      </c>
    </row>
    <row r="26" spans="1:27" ht="77.25" customHeight="1">
      <c r="A26" s="3">
        <v>9</v>
      </c>
      <c r="B26" s="3" t="s">
        <v>25</v>
      </c>
      <c r="C26" s="3" t="s">
        <v>10</v>
      </c>
      <c r="D26" s="3" t="s">
        <v>7</v>
      </c>
      <c r="E26" s="3" t="s">
        <v>7</v>
      </c>
      <c r="F26" s="3" t="s">
        <v>11</v>
      </c>
      <c r="G26" s="3" t="s">
        <v>11</v>
      </c>
      <c r="H26" s="6" t="s">
        <v>11</v>
      </c>
      <c r="I26" s="7">
        <f t="shared" si="0"/>
        <v>49.4</v>
      </c>
      <c r="J26" s="6">
        <v>0</v>
      </c>
      <c r="K26" s="6">
        <v>49.4</v>
      </c>
      <c r="L26" s="6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</row>
    <row r="27" spans="1:27" ht="92.25" customHeight="1">
      <c r="A27" s="3">
        <v>10</v>
      </c>
      <c r="B27" s="3" t="s">
        <v>29</v>
      </c>
      <c r="C27" s="3" t="s">
        <v>10</v>
      </c>
      <c r="D27" s="3" t="s">
        <v>7</v>
      </c>
      <c r="E27" s="3" t="s">
        <v>7</v>
      </c>
      <c r="F27" s="3" t="s">
        <v>11</v>
      </c>
      <c r="G27" s="3" t="s">
        <v>11</v>
      </c>
      <c r="H27" s="6" t="s">
        <v>11</v>
      </c>
      <c r="I27" s="7">
        <f t="shared" si="0"/>
        <v>510.70000000000005</v>
      </c>
      <c r="J27" s="6">
        <v>0</v>
      </c>
      <c r="K27" s="6">
        <f>1258.4-1.7-150-695</f>
        <v>411.70000000000005</v>
      </c>
      <c r="L27" s="6">
        <v>99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</row>
    <row r="28" spans="1:27" ht="92.25" customHeight="1">
      <c r="A28" s="3">
        <v>11</v>
      </c>
      <c r="B28" s="3" t="s">
        <v>30</v>
      </c>
      <c r="C28" s="3" t="s">
        <v>32</v>
      </c>
      <c r="D28" s="3" t="s">
        <v>7</v>
      </c>
      <c r="E28" s="3" t="s">
        <v>7</v>
      </c>
      <c r="F28" s="3" t="s">
        <v>11</v>
      </c>
      <c r="G28" s="3" t="s">
        <v>11</v>
      </c>
      <c r="H28" s="6" t="s">
        <v>11</v>
      </c>
      <c r="I28" s="7">
        <f t="shared" si="0"/>
        <v>30</v>
      </c>
      <c r="J28" s="6">
        <v>0</v>
      </c>
      <c r="K28" s="6">
        <v>30</v>
      </c>
      <c r="L28" s="6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</row>
    <row r="29" spans="1:27" ht="92.25" customHeight="1">
      <c r="A29" s="3">
        <v>12</v>
      </c>
      <c r="B29" s="3" t="s">
        <v>31</v>
      </c>
      <c r="C29" s="3" t="s">
        <v>32</v>
      </c>
      <c r="D29" s="3" t="s">
        <v>7</v>
      </c>
      <c r="E29" s="3" t="s">
        <v>7</v>
      </c>
      <c r="F29" s="3" t="s">
        <v>11</v>
      </c>
      <c r="G29" s="3" t="s">
        <v>11</v>
      </c>
      <c r="H29" s="6" t="s">
        <v>11</v>
      </c>
      <c r="I29" s="7">
        <f t="shared" si="0"/>
        <v>30</v>
      </c>
      <c r="J29" s="6">
        <v>0</v>
      </c>
      <c r="K29" s="6">
        <v>30</v>
      </c>
      <c r="L29" s="6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</row>
    <row r="30" spans="1:27" ht="92.25" customHeight="1">
      <c r="A30" s="3">
        <v>13</v>
      </c>
      <c r="B30" s="3" t="s">
        <v>35</v>
      </c>
      <c r="C30" s="3" t="s">
        <v>10</v>
      </c>
      <c r="D30" s="3" t="s">
        <v>7</v>
      </c>
      <c r="E30" s="3" t="s">
        <v>7</v>
      </c>
      <c r="F30" s="3">
        <v>1</v>
      </c>
      <c r="G30" s="3" t="s">
        <v>11</v>
      </c>
      <c r="H30" s="6" t="s">
        <v>11</v>
      </c>
      <c r="I30" s="7">
        <f t="shared" si="0"/>
        <v>12043.599999999999</v>
      </c>
      <c r="J30" s="6">
        <v>0</v>
      </c>
      <c r="K30" s="6">
        <f>4200+450</f>
        <v>4650</v>
      </c>
      <c r="L30" s="6">
        <f>357.8+3339</f>
        <v>3696.8</v>
      </c>
      <c r="M30" s="22">
        <f>3339+357.8</f>
        <v>3696.8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ht="92.25" customHeight="1">
      <c r="A31" s="16">
        <v>14</v>
      </c>
      <c r="B31" s="16" t="s">
        <v>36</v>
      </c>
      <c r="C31" s="3" t="s">
        <v>18</v>
      </c>
      <c r="D31" s="16" t="s">
        <v>7</v>
      </c>
      <c r="E31" s="16" t="s">
        <v>7</v>
      </c>
      <c r="F31" s="16">
        <v>2.052</v>
      </c>
      <c r="G31" s="16">
        <v>2022</v>
      </c>
      <c r="H31" s="15">
        <v>1879529.06</v>
      </c>
      <c r="I31" s="7">
        <f t="shared" si="0"/>
        <v>364130</v>
      </c>
      <c r="J31" s="6">
        <v>0</v>
      </c>
      <c r="K31" s="6">
        <v>0</v>
      </c>
      <c r="L31" s="6">
        <v>100000</v>
      </c>
      <c r="M31" s="22">
        <f>300000-35870</f>
        <v>264130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100000</v>
      </c>
      <c r="T31" s="22">
        <f>300000-35870</f>
        <v>264130</v>
      </c>
      <c r="U31" s="51">
        <v>1467529.1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</row>
    <row r="32" spans="1:27" ht="92.25" customHeight="1">
      <c r="A32" s="3">
        <v>15</v>
      </c>
      <c r="B32" s="3" t="s">
        <v>37</v>
      </c>
      <c r="C32" s="3" t="s">
        <v>18</v>
      </c>
      <c r="D32" s="3" t="s">
        <v>7</v>
      </c>
      <c r="E32" s="3" t="s">
        <v>7</v>
      </c>
      <c r="F32" s="3">
        <v>1.27533</v>
      </c>
      <c r="G32" s="3">
        <v>2016</v>
      </c>
      <c r="H32" s="6">
        <v>281399.5</v>
      </c>
      <c r="I32" s="7">
        <f>J32+K32+L32+M32+N32+O32+P32</f>
        <v>51360.2</v>
      </c>
      <c r="J32" s="6">
        <v>0</v>
      </c>
      <c r="K32" s="6">
        <v>0</v>
      </c>
      <c r="L32" s="6">
        <f>30000+12330.1</f>
        <v>42330.1</v>
      </c>
      <c r="M32" s="22">
        <v>0</v>
      </c>
      <c r="N32" s="22">
        <v>9030.1</v>
      </c>
      <c r="O32" s="22">
        <v>0</v>
      </c>
      <c r="P32" s="22">
        <v>0</v>
      </c>
      <c r="Q32" s="22">
        <v>0</v>
      </c>
      <c r="R32" s="22">
        <v>0</v>
      </c>
      <c r="S32" s="22">
        <v>42330.1</v>
      </c>
      <c r="T32" s="22">
        <v>0</v>
      </c>
      <c r="U32" s="51">
        <v>90300.6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</row>
    <row r="33" spans="1:27" ht="92.25" customHeight="1">
      <c r="A33" s="3">
        <v>16</v>
      </c>
      <c r="B33" s="3" t="s">
        <v>38</v>
      </c>
      <c r="C33" s="3" t="s">
        <v>39</v>
      </c>
      <c r="D33" s="3" t="s">
        <v>7</v>
      </c>
      <c r="E33" s="3" t="s">
        <v>7</v>
      </c>
      <c r="F33" s="3" t="s">
        <v>11</v>
      </c>
      <c r="G33" s="3" t="s">
        <v>11</v>
      </c>
      <c r="H33" s="6" t="s">
        <v>11</v>
      </c>
      <c r="I33" s="7">
        <f t="shared" si="0"/>
        <v>98</v>
      </c>
      <c r="J33" s="6">
        <v>0</v>
      </c>
      <c r="K33" s="6">
        <v>0</v>
      </c>
      <c r="L33" s="6">
        <v>98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ht="92.25" customHeight="1">
      <c r="A34" s="3">
        <v>17</v>
      </c>
      <c r="B34" s="3" t="s">
        <v>44</v>
      </c>
      <c r="C34" s="3" t="s">
        <v>39</v>
      </c>
      <c r="D34" s="3" t="s">
        <v>7</v>
      </c>
      <c r="E34" s="3" t="s">
        <v>7</v>
      </c>
      <c r="F34" s="3">
        <v>0.438</v>
      </c>
      <c r="G34" s="3" t="s">
        <v>11</v>
      </c>
      <c r="H34" s="6">
        <f>AA34+Z34+Y34+X34+W34+V34+U34+T34+S34+R34+Q34</f>
        <v>3275</v>
      </c>
      <c r="I34" s="7">
        <f t="shared" si="0"/>
        <v>3275</v>
      </c>
      <c r="J34" s="6">
        <v>0</v>
      </c>
      <c r="K34" s="6">
        <v>0</v>
      </c>
      <c r="L34" s="6">
        <v>0</v>
      </c>
      <c r="M34" s="22">
        <v>0</v>
      </c>
      <c r="N34" s="22">
        <v>3275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51">
        <v>3275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ht="150">
      <c r="A35" s="3">
        <v>17</v>
      </c>
      <c r="B35" s="3" t="s">
        <v>48</v>
      </c>
      <c r="C35" s="3" t="s">
        <v>39</v>
      </c>
      <c r="D35" s="3" t="s">
        <v>7</v>
      </c>
      <c r="E35" s="3" t="s">
        <v>7</v>
      </c>
      <c r="F35" s="3">
        <v>28.6</v>
      </c>
      <c r="G35" s="3" t="s">
        <v>11</v>
      </c>
      <c r="H35" s="6" t="s">
        <v>11</v>
      </c>
      <c r="I35" s="7">
        <f>J35+K35+L35+M35+N35+O35+P35</f>
        <v>631.7</v>
      </c>
      <c r="J35" s="6">
        <v>0</v>
      </c>
      <c r="K35" s="6">
        <v>0</v>
      </c>
      <c r="L35" s="6">
        <v>0</v>
      </c>
      <c r="M35" s="22">
        <v>0</v>
      </c>
      <c r="N35" s="22">
        <v>631.7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51">
        <v>63173.3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45">
      <c r="A36" s="3">
        <v>18</v>
      </c>
      <c r="B36" s="3" t="s">
        <v>49</v>
      </c>
      <c r="C36" s="3" t="s">
        <v>39</v>
      </c>
      <c r="D36" s="3" t="s">
        <v>7</v>
      </c>
      <c r="E36" s="3" t="s">
        <v>7</v>
      </c>
      <c r="F36" s="3">
        <v>2.8</v>
      </c>
      <c r="G36" s="3" t="s">
        <v>11</v>
      </c>
      <c r="H36" s="6">
        <f>Q36+R36+S36+T36+U36+V36+W36+X36+Y36+Z36+AA36</f>
        <v>14714.7</v>
      </c>
      <c r="I36" s="7">
        <f>J36+K36+L36+M36+N36+O36+P36</f>
        <v>14714.7</v>
      </c>
      <c r="J36" s="6">
        <v>0</v>
      </c>
      <c r="K36" s="6">
        <v>0</v>
      </c>
      <c r="L36" s="6">
        <v>0</v>
      </c>
      <c r="M36" s="22">
        <v>0</v>
      </c>
      <c r="N36" s="22">
        <v>14714.7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51">
        <v>14714.7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57.75" customHeight="1">
      <c r="A37" s="26">
        <v>19</v>
      </c>
      <c r="B37" s="26" t="s">
        <v>56</v>
      </c>
      <c r="C37" s="3" t="s">
        <v>39</v>
      </c>
      <c r="D37" s="3" t="s">
        <v>7</v>
      </c>
      <c r="E37" s="3" t="s">
        <v>7</v>
      </c>
      <c r="F37" s="26">
        <v>0.4</v>
      </c>
      <c r="G37" s="3" t="s">
        <v>11</v>
      </c>
      <c r="H37" s="6">
        <f>Q37+R37+S37+T37+U37+V37+W37+X37+Y37+Z37+AA37</f>
        <v>5814.2</v>
      </c>
      <c r="I37" s="7"/>
      <c r="J37" s="6">
        <v>0</v>
      </c>
      <c r="K37" s="6">
        <v>0</v>
      </c>
      <c r="L37" s="6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51">
        <v>5814.2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57.75" customHeight="1">
      <c r="A38" s="27"/>
      <c r="B38" s="27"/>
      <c r="C38" s="3" t="s">
        <v>18</v>
      </c>
      <c r="D38" s="3" t="s">
        <v>7</v>
      </c>
      <c r="E38" s="3" t="s">
        <v>7</v>
      </c>
      <c r="F38" s="27"/>
      <c r="G38" s="3" t="s">
        <v>11</v>
      </c>
      <c r="H38" s="6">
        <f>Q38+R38+S38+T38+U38+V38+W38+X38+Y38+Z38+AA38</f>
        <v>118620</v>
      </c>
      <c r="I38" s="7"/>
      <c r="J38" s="6">
        <v>0</v>
      </c>
      <c r="K38" s="6">
        <v>0</v>
      </c>
      <c r="L38" s="6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6">
        <v>0</v>
      </c>
      <c r="V38" s="51">
        <v>60000</v>
      </c>
      <c r="W38" s="51">
        <v>58620</v>
      </c>
      <c r="X38" s="6">
        <v>0</v>
      </c>
      <c r="Y38" s="6">
        <v>0</v>
      </c>
      <c r="Z38" s="6">
        <v>0</v>
      </c>
      <c r="AA38" s="6">
        <v>0</v>
      </c>
    </row>
    <row r="39" spans="1:27" ht="84.75" customHeight="1">
      <c r="A39" s="16">
        <v>20</v>
      </c>
      <c r="B39" s="16" t="s">
        <v>57</v>
      </c>
      <c r="C39" s="3" t="s">
        <v>39</v>
      </c>
      <c r="D39" s="3" t="s">
        <v>7</v>
      </c>
      <c r="E39" s="3" t="s">
        <v>7</v>
      </c>
      <c r="F39" s="16">
        <v>3.3</v>
      </c>
      <c r="G39" s="3" t="s">
        <v>11</v>
      </c>
      <c r="H39" s="6">
        <f>Q39+R39+S39+T39+U39+V39+W39+X39+Y39+Z39+AA39</f>
        <v>15836</v>
      </c>
      <c r="I39" s="7"/>
      <c r="J39" s="6">
        <v>0</v>
      </c>
      <c r="K39" s="6">
        <v>0</v>
      </c>
      <c r="L39" s="6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51">
        <v>15836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146.25" customHeight="1">
      <c r="A40" s="16">
        <v>21</v>
      </c>
      <c r="B40" s="16" t="s">
        <v>58</v>
      </c>
      <c r="C40" s="3" t="s">
        <v>39</v>
      </c>
      <c r="D40" s="3" t="s">
        <v>7</v>
      </c>
      <c r="E40" s="3" t="s">
        <v>7</v>
      </c>
      <c r="F40" s="16">
        <v>0.51</v>
      </c>
      <c r="G40" s="3" t="s">
        <v>11</v>
      </c>
      <c r="H40" s="6">
        <f>Q40+R40+S40+T40+U40+V40+W40+X40+Y40+Z40+AA40</f>
        <v>4928</v>
      </c>
      <c r="I40" s="7"/>
      <c r="J40" s="6">
        <v>0</v>
      </c>
      <c r="K40" s="6">
        <v>0</v>
      </c>
      <c r="L40" s="6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51">
        <v>4928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146.25" customHeight="1">
      <c r="A41" s="16">
        <v>22</v>
      </c>
      <c r="B41" s="16" t="s">
        <v>59</v>
      </c>
      <c r="C41" s="3" t="s">
        <v>39</v>
      </c>
      <c r="D41" s="3" t="s">
        <v>7</v>
      </c>
      <c r="E41" s="3" t="s">
        <v>7</v>
      </c>
      <c r="F41" s="16">
        <v>0.17</v>
      </c>
      <c r="G41" s="3" t="s">
        <v>11</v>
      </c>
      <c r="H41" s="6">
        <f>Q41+R41+S41+T41+U41+V41+W41+X41+Y41+Z41+AA41</f>
        <v>3255.5</v>
      </c>
      <c r="I41" s="7"/>
      <c r="J41" s="6">
        <v>0</v>
      </c>
      <c r="K41" s="6">
        <v>0</v>
      </c>
      <c r="L41" s="6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51">
        <v>3255.5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ht="146.25" customHeight="1">
      <c r="A42" s="16">
        <v>23</v>
      </c>
      <c r="B42" s="16" t="s">
        <v>60</v>
      </c>
      <c r="C42" s="3" t="s">
        <v>39</v>
      </c>
      <c r="D42" s="3" t="s">
        <v>7</v>
      </c>
      <c r="E42" s="3" t="s">
        <v>7</v>
      </c>
      <c r="F42" s="16">
        <v>1.12</v>
      </c>
      <c r="G42" s="3" t="s">
        <v>11</v>
      </c>
      <c r="H42" s="6">
        <f>Q42+R42+S42+T42+U42+V42+W42+X42+Y42+Z42+AA42</f>
        <v>8714.8</v>
      </c>
      <c r="I42" s="7"/>
      <c r="J42" s="6">
        <v>0</v>
      </c>
      <c r="K42" s="6">
        <v>0</v>
      </c>
      <c r="L42" s="6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51">
        <v>8714.8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ht="146.25" customHeight="1">
      <c r="A43" s="16">
        <v>24</v>
      </c>
      <c r="B43" s="16" t="s">
        <v>61</v>
      </c>
      <c r="C43" s="3" t="s">
        <v>18</v>
      </c>
      <c r="D43" s="3" t="s">
        <v>7</v>
      </c>
      <c r="E43" s="3" t="s">
        <v>7</v>
      </c>
      <c r="F43" s="16">
        <v>0.3</v>
      </c>
      <c r="G43" s="3" t="s">
        <v>11</v>
      </c>
      <c r="H43" s="6">
        <f>Q43+R43+S43+T43+U43+V43+W43+X43+Y43+Z43+AA43</f>
        <v>33282</v>
      </c>
      <c r="I43" s="7"/>
      <c r="J43" s="6">
        <v>0</v>
      </c>
      <c r="K43" s="6">
        <v>0</v>
      </c>
      <c r="L43" s="6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51">
        <v>33282</v>
      </c>
      <c r="X43" s="6">
        <v>0</v>
      </c>
      <c r="Y43" s="6">
        <v>0</v>
      </c>
      <c r="Z43" s="6">
        <v>0</v>
      </c>
      <c r="AA43" s="6">
        <v>0</v>
      </c>
    </row>
    <row r="44" spans="1:27" ht="146.25" customHeight="1">
      <c r="A44" s="16">
        <v>25</v>
      </c>
      <c r="B44" s="16" t="s">
        <v>62</v>
      </c>
      <c r="C44" s="3" t="s">
        <v>39</v>
      </c>
      <c r="D44" s="3" t="s">
        <v>7</v>
      </c>
      <c r="E44" s="3" t="s">
        <v>7</v>
      </c>
      <c r="F44" s="16">
        <v>2</v>
      </c>
      <c r="G44" s="3" t="s">
        <v>11</v>
      </c>
      <c r="H44" s="6">
        <f>Q44+R44+S44+T44+U44+V44+W44+X44+Y44+Z44+AA44</f>
        <v>299778</v>
      </c>
      <c r="I44" s="7"/>
      <c r="J44" s="6">
        <v>0</v>
      </c>
      <c r="K44" s="6">
        <v>0</v>
      </c>
      <c r="L44" s="6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51">
        <v>299778</v>
      </c>
      <c r="V44" s="22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</row>
    <row r="45" spans="1:27" ht="146.25" customHeight="1">
      <c r="A45" s="16">
        <v>26</v>
      </c>
      <c r="B45" s="16" t="s">
        <v>63</v>
      </c>
      <c r="C45" s="3" t="s">
        <v>18</v>
      </c>
      <c r="D45" s="3" t="s">
        <v>7</v>
      </c>
      <c r="E45" s="3" t="s">
        <v>7</v>
      </c>
      <c r="F45" s="16">
        <v>11.3</v>
      </c>
      <c r="G45" s="3" t="s">
        <v>11</v>
      </c>
      <c r="H45" s="6">
        <f>Q45+R45+S45+T45+U45+V45+W45+X45+Y45+Z45+AA45</f>
        <v>2368687.8</v>
      </c>
      <c r="I45" s="7"/>
      <c r="J45" s="6">
        <v>0</v>
      </c>
      <c r="K45" s="6">
        <v>0</v>
      </c>
      <c r="L45" s="6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51">
        <v>415401.6</v>
      </c>
      <c r="V45" s="51">
        <v>432848.4</v>
      </c>
      <c r="W45" s="51">
        <v>451028.1</v>
      </c>
      <c r="X45" s="51">
        <v>489708.2</v>
      </c>
      <c r="Y45" s="51">
        <v>579701.5</v>
      </c>
      <c r="Z45" s="6">
        <v>0</v>
      </c>
      <c r="AA45" s="6">
        <v>0</v>
      </c>
    </row>
    <row r="46" spans="1:27" ht="146.25" customHeight="1">
      <c r="A46" s="16">
        <v>27</v>
      </c>
      <c r="B46" s="16" t="s">
        <v>64</v>
      </c>
      <c r="C46" s="3" t="s">
        <v>18</v>
      </c>
      <c r="D46" s="3" t="s">
        <v>7</v>
      </c>
      <c r="E46" s="3" t="s">
        <v>7</v>
      </c>
      <c r="F46" s="16">
        <v>0.17</v>
      </c>
      <c r="G46" s="3" t="s">
        <v>11</v>
      </c>
      <c r="H46" s="6">
        <f>Q46+R46+S46+T46+U46+V46+W46+X46+Y46+Z46+AA46</f>
        <v>480522.5</v>
      </c>
      <c r="I46" s="7"/>
      <c r="J46" s="6">
        <v>0</v>
      </c>
      <c r="K46" s="6">
        <v>0</v>
      </c>
      <c r="L46" s="6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51">
        <v>225913.2</v>
      </c>
      <c r="Y46" s="51">
        <v>254609.3</v>
      </c>
      <c r="Z46" s="6">
        <v>0</v>
      </c>
      <c r="AA46" s="6">
        <v>0</v>
      </c>
    </row>
    <row r="47" spans="1:27" ht="146.25" customHeight="1">
      <c r="A47" s="16">
        <v>28</v>
      </c>
      <c r="B47" s="16" t="s">
        <v>65</v>
      </c>
      <c r="C47" s="3" t="s">
        <v>39</v>
      </c>
      <c r="D47" s="3" t="s">
        <v>7</v>
      </c>
      <c r="E47" s="3" t="s">
        <v>7</v>
      </c>
      <c r="F47" s="16">
        <v>0.047</v>
      </c>
      <c r="G47" s="3" t="s">
        <v>11</v>
      </c>
      <c r="H47" s="6">
        <f>Q47+R47+S47+T47+U47+V47+W47+X47+Y47+Z47+AA47</f>
        <v>8268.6</v>
      </c>
      <c r="I47" s="7"/>
      <c r="J47" s="6">
        <v>0</v>
      </c>
      <c r="K47" s="6">
        <v>0</v>
      </c>
      <c r="L47" s="6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51">
        <v>8268.6</v>
      </c>
      <c r="X47" s="6">
        <v>0</v>
      </c>
      <c r="Y47" s="6">
        <v>0</v>
      </c>
      <c r="Z47" s="6">
        <v>0</v>
      </c>
      <c r="AA47" s="6">
        <v>0</v>
      </c>
    </row>
    <row r="48" spans="1:27" ht="146.25" customHeight="1">
      <c r="A48" s="16">
        <v>29</v>
      </c>
      <c r="B48" s="16" t="s">
        <v>66</v>
      </c>
      <c r="C48" s="3" t="s">
        <v>39</v>
      </c>
      <c r="D48" s="3" t="s">
        <v>7</v>
      </c>
      <c r="E48" s="3" t="s">
        <v>7</v>
      </c>
      <c r="F48" s="16">
        <v>0.32</v>
      </c>
      <c r="G48" s="3" t="s">
        <v>11</v>
      </c>
      <c r="H48" s="6">
        <f>Q48+R48+S48+T48+U48+V48+W48+X48+Y48+Z48+AA48</f>
        <v>3860</v>
      </c>
      <c r="I48" s="7"/>
      <c r="J48" s="6">
        <v>0</v>
      </c>
      <c r="K48" s="6">
        <v>0</v>
      </c>
      <c r="L48" s="6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51">
        <v>3860</v>
      </c>
      <c r="X48" s="6">
        <v>0</v>
      </c>
      <c r="Y48" s="6">
        <v>0</v>
      </c>
      <c r="Z48" s="6">
        <v>0</v>
      </c>
      <c r="AA48" s="6">
        <v>0</v>
      </c>
    </row>
    <row r="49" spans="1:27" ht="146.25" customHeight="1">
      <c r="A49" s="16">
        <v>30</v>
      </c>
      <c r="B49" s="16" t="s">
        <v>67</v>
      </c>
      <c r="C49" s="3" t="s">
        <v>39</v>
      </c>
      <c r="D49" s="3" t="s">
        <v>7</v>
      </c>
      <c r="E49" s="3" t="s">
        <v>7</v>
      </c>
      <c r="F49" s="16">
        <v>0.43</v>
      </c>
      <c r="G49" s="3" t="s">
        <v>11</v>
      </c>
      <c r="H49" s="6">
        <f>Q49+R49+S49+T49+U49+V49+W49+X49+Y49+Z49+AA49</f>
        <v>6155.7</v>
      </c>
      <c r="I49" s="7"/>
      <c r="J49" s="6">
        <v>0</v>
      </c>
      <c r="K49" s="6">
        <v>0</v>
      </c>
      <c r="L49" s="6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51">
        <v>6155.7</v>
      </c>
      <c r="X49" s="6">
        <v>0</v>
      </c>
      <c r="Y49" s="6">
        <v>0</v>
      </c>
      <c r="Z49" s="6">
        <v>0</v>
      </c>
      <c r="AA49" s="6">
        <v>0</v>
      </c>
    </row>
    <row r="50" spans="1:27" ht="146.25" customHeight="1">
      <c r="A50" s="16">
        <v>31</v>
      </c>
      <c r="B50" s="16" t="s">
        <v>68</v>
      </c>
      <c r="C50" s="3" t="s">
        <v>39</v>
      </c>
      <c r="D50" s="3" t="s">
        <v>7</v>
      </c>
      <c r="E50" s="3" t="s">
        <v>7</v>
      </c>
      <c r="F50" s="16">
        <v>0.65</v>
      </c>
      <c r="G50" s="3" t="s">
        <v>11</v>
      </c>
      <c r="H50" s="6">
        <f>Q50+R50+S50+T50+U50+V50+W50+X50+Y50+Z50+AA50</f>
        <v>7384.1</v>
      </c>
      <c r="I50" s="7"/>
      <c r="J50" s="6">
        <v>0</v>
      </c>
      <c r="K50" s="6">
        <v>0</v>
      </c>
      <c r="L50" s="6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51">
        <v>7384.1</v>
      </c>
      <c r="X50" s="6">
        <v>0</v>
      </c>
      <c r="Y50" s="6">
        <v>0</v>
      </c>
      <c r="Z50" s="6">
        <v>0</v>
      </c>
      <c r="AA50" s="6">
        <v>0</v>
      </c>
    </row>
    <row r="51" spans="1:27" ht="146.25" customHeight="1">
      <c r="A51" s="16">
        <v>32</v>
      </c>
      <c r="B51" s="16" t="s">
        <v>69</v>
      </c>
      <c r="C51" s="3" t="s">
        <v>39</v>
      </c>
      <c r="D51" s="3" t="s">
        <v>7</v>
      </c>
      <c r="E51" s="3" t="s">
        <v>7</v>
      </c>
      <c r="F51" s="16">
        <v>0.258</v>
      </c>
      <c r="G51" s="3" t="s">
        <v>11</v>
      </c>
      <c r="H51" s="6">
        <f>Q51+R51+S51+T51+U51+V51+W51+X51+Y51+Z51+AA51</f>
        <v>3795.2</v>
      </c>
      <c r="I51" s="7"/>
      <c r="J51" s="6">
        <v>0</v>
      </c>
      <c r="K51" s="6">
        <v>0</v>
      </c>
      <c r="L51" s="6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51">
        <v>3795.2</v>
      </c>
      <c r="Y51" s="6">
        <v>0</v>
      </c>
      <c r="Z51" s="6">
        <v>0</v>
      </c>
      <c r="AA51" s="6">
        <v>0</v>
      </c>
    </row>
    <row r="52" spans="1:27" ht="146.25" customHeight="1">
      <c r="A52" s="16">
        <v>33</v>
      </c>
      <c r="B52" s="16" t="s">
        <v>70</v>
      </c>
      <c r="C52" s="3" t="s">
        <v>39</v>
      </c>
      <c r="D52" s="3" t="s">
        <v>7</v>
      </c>
      <c r="E52" s="3" t="s">
        <v>7</v>
      </c>
      <c r="F52" s="16">
        <v>0.04776</v>
      </c>
      <c r="G52" s="3" t="s">
        <v>11</v>
      </c>
      <c r="H52" s="6">
        <f>Q52+R52+S52+T52+U52+V52+W52+X52+Y52+Z52+AA52</f>
        <v>10276.7</v>
      </c>
      <c r="I52" s="7"/>
      <c r="J52" s="6">
        <v>0</v>
      </c>
      <c r="K52" s="6">
        <v>0</v>
      </c>
      <c r="L52" s="6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51">
        <v>10276.7</v>
      </c>
      <c r="Y52" s="6">
        <v>0</v>
      </c>
      <c r="Z52" s="6">
        <v>0</v>
      </c>
      <c r="AA52" s="6">
        <v>0</v>
      </c>
    </row>
    <row r="53" spans="1:27" ht="146.25" customHeight="1">
      <c r="A53" s="16">
        <v>34</v>
      </c>
      <c r="B53" s="16" t="s">
        <v>71</v>
      </c>
      <c r="C53" s="3" t="s">
        <v>39</v>
      </c>
      <c r="D53" s="3" t="s">
        <v>7</v>
      </c>
      <c r="E53" s="3" t="s">
        <v>7</v>
      </c>
      <c r="F53" s="16">
        <v>1.6</v>
      </c>
      <c r="G53" s="3" t="s">
        <v>11</v>
      </c>
      <c r="H53" s="6">
        <f>Q53+R53+S53+T53+U53+V53+W53+X53+Y53+Z53+AA53</f>
        <v>12326.8</v>
      </c>
      <c r="I53" s="7"/>
      <c r="J53" s="6">
        <v>0</v>
      </c>
      <c r="K53" s="6">
        <v>0</v>
      </c>
      <c r="L53" s="6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51">
        <v>12326.8</v>
      </c>
      <c r="Y53" s="6">
        <v>0</v>
      </c>
      <c r="Z53" s="6">
        <v>0</v>
      </c>
      <c r="AA53" s="6">
        <v>0</v>
      </c>
    </row>
    <row r="54" spans="1:27" ht="146.25" customHeight="1">
      <c r="A54" s="16">
        <v>35</v>
      </c>
      <c r="B54" s="16" t="s">
        <v>72</v>
      </c>
      <c r="C54" s="3" t="s">
        <v>39</v>
      </c>
      <c r="D54" s="3" t="s">
        <v>7</v>
      </c>
      <c r="E54" s="3" t="s">
        <v>7</v>
      </c>
      <c r="F54" s="16">
        <v>1</v>
      </c>
      <c r="G54" s="3" t="s">
        <v>11</v>
      </c>
      <c r="H54" s="6">
        <f>Q54+R54+S54+T54+U54+V54+W54+X54+Y54+Z54+AA54</f>
        <v>10026.9</v>
      </c>
      <c r="I54" s="7"/>
      <c r="J54" s="6">
        <v>0</v>
      </c>
      <c r="K54" s="6">
        <v>0</v>
      </c>
      <c r="L54" s="6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51">
        <v>10026.9</v>
      </c>
      <c r="Y54" s="6">
        <v>0</v>
      </c>
      <c r="Z54" s="6">
        <v>0</v>
      </c>
      <c r="AA54" s="6">
        <v>0</v>
      </c>
    </row>
    <row r="55" spans="1:27" ht="146.25" customHeight="1">
      <c r="A55" s="16">
        <v>36</v>
      </c>
      <c r="B55" s="16" t="s">
        <v>73</v>
      </c>
      <c r="C55" s="3" t="s">
        <v>39</v>
      </c>
      <c r="D55" s="3" t="s">
        <v>7</v>
      </c>
      <c r="E55" s="3" t="s">
        <v>7</v>
      </c>
      <c r="F55" s="16">
        <v>0.25</v>
      </c>
      <c r="G55" s="3" t="s">
        <v>11</v>
      </c>
      <c r="H55" s="6">
        <f>Q55+R55+S55+T55+U55+V55+W55+X55+Y55+Z55+AA55</f>
        <v>3898.5</v>
      </c>
      <c r="I55" s="7"/>
      <c r="J55" s="6">
        <v>0</v>
      </c>
      <c r="K55" s="6">
        <v>0</v>
      </c>
      <c r="L55" s="6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51">
        <v>3898.5</v>
      </c>
      <c r="Z55" s="6">
        <v>0</v>
      </c>
      <c r="AA55" s="6">
        <v>0</v>
      </c>
    </row>
    <row r="56" spans="1:27" ht="146.25" customHeight="1">
      <c r="A56" s="16">
        <v>37</v>
      </c>
      <c r="B56" s="16" t="s">
        <v>74</v>
      </c>
      <c r="C56" s="3" t="s">
        <v>39</v>
      </c>
      <c r="D56" s="3" t="s">
        <v>7</v>
      </c>
      <c r="E56" s="3" t="s">
        <v>7</v>
      </c>
      <c r="F56" s="16">
        <v>1.5</v>
      </c>
      <c r="G56" s="3" t="s">
        <v>11</v>
      </c>
      <c r="H56" s="6">
        <f>Q56+R56+S56+T56+U56+V56+W56+X56+Y56+Z56+AA56</f>
        <v>8926.2</v>
      </c>
      <c r="I56" s="7"/>
      <c r="J56" s="6">
        <v>0</v>
      </c>
      <c r="K56" s="6">
        <v>0</v>
      </c>
      <c r="L56" s="6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51">
        <v>8926.2</v>
      </c>
      <c r="Z56" s="6">
        <v>0</v>
      </c>
      <c r="AA56" s="6">
        <v>0</v>
      </c>
    </row>
    <row r="57" spans="1:27" ht="146.25" customHeight="1">
      <c r="A57" s="16">
        <v>38</v>
      </c>
      <c r="B57" s="16" t="s">
        <v>75</v>
      </c>
      <c r="C57" s="3" t="s">
        <v>39</v>
      </c>
      <c r="D57" s="3" t="s">
        <v>7</v>
      </c>
      <c r="E57" s="3" t="s">
        <v>7</v>
      </c>
      <c r="F57" s="16">
        <v>0.6</v>
      </c>
      <c r="G57" s="3" t="s">
        <v>11</v>
      </c>
      <c r="H57" s="6">
        <f>Q57+R57+S57+T57+U57+V57+W57+X57+Y57+Z57+AA57</f>
        <v>6290.7</v>
      </c>
      <c r="I57" s="7"/>
      <c r="J57" s="6">
        <v>0</v>
      </c>
      <c r="K57" s="6">
        <v>0</v>
      </c>
      <c r="L57" s="6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51">
        <v>6290.7</v>
      </c>
      <c r="Z57" s="6">
        <v>0</v>
      </c>
      <c r="AA57" s="6">
        <v>0</v>
      </c>
    </row>
    <row r="58" spans="1:27" ht="146.25" customHeight="1">
      <c r="A58" s="16">
        <v>39</v>
      </c>
      <c r="B58" s="16" t="s">
        <v>76</v>
      </c>
      <c r="C58" s="3" t="s">
        <v>39</v>
      </c>
      <c r="D58" s="3" t="s">
        <v>7</v>
      </c>
      <c r="E58" s="3" t="s">
        <v>7</v>
      </c>
      <c r="F58" s="16">
        <v>1.25</v>
      </c>
      <c r="G58" s="3" t="s">
        <v>11</v>
      </c>
      <c r="H58" s="6">
        <f>Q58+R58+S58+T58+U58+V58+W58+X58+Y58+Z58+AA58</f>
        <v>8070.6</v>
      </c>
      <c r="I58" s="7"/>
      <c r="J58" s="6">
        <v>0</v>
      </c>
      <c r="K58" s="6">
        <v>0</v>
      </c>
      <c r="L58" s="6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51">
        <v>8070.6</v>
      </c>
      <c r="Z58" s="6">
        <v>0</v>
      </c>
      <c r="AA58" s="6">
        <v>0</v>
      </c>
    </row>
    <row r="59" spans="1:27" ht="146.25" customHeight="1">
      <c r="A59" s="16">
        <v>40</v>
      </c>
      <c r="B59" s="16" t="s">
        <v>77</v>
      </c>
      <c r="C59" s="3" t="s">
        <v>39</v>
      </c>
      <c r="D59" s="3" t="s">
        <v>7</v>
      </c>
      <c r="E59" s="3" t="s">
        <v>7</v>
      </c>
      <c r="F59" s="16">
        <v>1.5</v>
      </c>
      <c r="G59" s="3" t="s">
        <v>11</v>
      </c>
      <c r="H59" s="6">
        <f>Q59+R59+S59+T59+U59+V59+W59+X59+Y59+Z59+AA59</f>
        <v>10597.8</v>
      </c>
      <c r="I59" s="7"/>
      <c r="J59" s="6">
        <v>0</v>
      </c>
      <c r="K59" s="6">
        <v>0</v>
      </c>
      <c r="L59" s="6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51">
        <v>10597.8</v>
      </c>
      <c r="AA59" s="6">
        <v>0</v>
      </c>
    </row>
    <row r="60" spans="1:27" ht="146.25" customHeight="1">
      <c r="A60" s="16">
        <v>41</v>
      </c>
      <c r="B60" s="16" t="s">
        <v>78</v>
      </c>
      <c r="C60" s="3" t="s">
        <v>39</v>
      </c>
      <c r="D60" s="3" t="s">
        <v>7</v>
      </c>
      <c r="E60" s="3" t="s">
        <v>7</v>
      </c>
      <c r="F60" s="16">
        <v>1.1</v>
      </c>
      <c r="G60" s="3" t="s">
        <v>11</v>
      </c>
      <c r="H60" s="6">
        <f>Q60+R60+S60+T60+U60+V60+W60+X60+Y60+Z60+AA60</f>
        <v>9687.4</v>
      </c>
      <c r="I60" s="7"/>
      <c r="J60" s="6">
        <v>0</v>
      </c>
      <c r="K60" s="6">
        <v>0</v>
      </c>
      <c r="L60" s="6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51">
        <v>9687.4</v>
      </c>
      <c r="AA60" s="6">
        <v>0</v>
      </c>
    </row>
    <row r="61" spans="1:27" ht="146.25" customHeight="1">
      <c r="A61" s="16">
        <v>42</v>
      </c>
      <c r="B61" s="16" t="s">
        <v>79</v>
      </c>
      <c r="C61" s="3" t="s">
        <v>39</v>
      </c>
      <c r="D61" s="3" t="s">
        <v>7</v>
      </c>
      <c r="E61" s="3" t="s">
        <v>7</v>
      </c>
      <c r="F61" s="16">
        <v>4.7</v>
      </c>
      <c r="G61" s="3" t="s">
        <v>11</v>
      </c>
      <c r="H61" s="6">
        <f>Q61+R61+S61+T61+U61+V61+W61+X61+Y61+Z61+AA61</f>
        <v>23040.9</v>
      </c>
      <c r="I61" s="7"/>
      <c r="J61" s="6">
        <v>0</v>
      </c>
      <c r="K61" s="6">
        <v>0</v>
      </c>
      <c r="L61" s="6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51">
        <v>23040.9</v>
      </c>
    </row>
    <row r="62" spans="1:27" ht="146.25" customHeight="1">
      <c r="A62" s="16">
        <v>43</v>
      </c>
      <c r="B62" s="52" t="s">
        <v>80</v>
      </c>
      <c r="C62" s="3" t="s">
        <v>39</v>
      </c>
      <c r="D62" s="3" t="s">
        <v>7</v>
      </c>
      <c r="E62" s="3" t="s">
        <v>7</v>
      </c>
      <c r="F62" s="16">
        <v>1.1</v>
      </c>
      <c r="G62" s="3" t="s">
        <v>11</v>
      </c>
      <c r="H62" s="6">
        <f>Q62+R62+S62+T62+U62+V62+W62+X62+Y62+Z62+AA62</f>
        <v>11258.8</v>
      </c>
      <c r="I62" s="7"/>
      <c r="J62" s="6">
        <v>0</v>
      </c>
      <c r="K62" s="6">
        <v>0</v>
      </c>
      <c r="L62" s="6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51">
        <v>11258.8</v>
      </c>
    </row>
    <row r="63" spans="1:27" ht="146.25" customHeight="1">
      <c r="A63" s="16">
        <v>44</v>
      </c>
      <c r="B63" s="52" t="s">
        <v>81</v>
      </c>
      <c r="C63" s="3" t="s">
        <v>39</v>
      </c>
      <c r="D63" s="3" t="s">
        <v>7</v>
      </c>
      <c r="E63" s="3" t="s">
        <v>7</v>
      </c>
      <c r="F63" s="16">
        <v>0.175</v>
      </c>
      <c r="G63" s="3" t="s">
        <v>11</v>
      </c>
      <c r="H63" s="6">
        <f>Q63+R63+S63+T63+U63+V63+W63+X63+Y63+Z63+AA63</f>
        <v>3056.4</v>
      </c>
      <c r="I63" s="7"/>
      <c r="J63" s="6">
        <v>0</v>
      </c>
      <c r="K63" s="6">
        <v>0</v>
      </c>
      <c r="L63" s="6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51">
        <v>3056.4</v>
      </c>
    </row>
    <row r="64" spans="1:27" ht="146.25" customHeight="1">
      <c r="A64" s="16">
        <v>45</v>
      </c>
      <c r="B64" s="52" t="s">
        <v>82</v>
      </c>
      <c r="C64" s="3" t="s">
        <v>39</v>
      </c>
      <c r="D64" s="3" t="s">
        <v>7</v>
      </c>
      <c r="E64" s="3" t="s">
        <v>7</v>
      </c>
      <c r="F64" s="16">
        <v>6.5</v>
      </c>
      <c r="G64" s="3" t="s">
        <v>11</v>
      </c>
      <c r="H64" s="6">
        <f>Q64+R64+S64+T64+U64+V64+W64+X64+Y64+Z64+AA64</f>
        <v>32128.9</v>
      </c>
      <c r="I64" s="7"/>
      <c r="J64" s="6">
        <v>0</v>
      </c>
      <c r="K64" s="6">
        <v>0</v>
      </c>
      <c r="L64" s="6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51">
        <v>32128.9</v>
      </c>
    </row>
    <row r="65" spans="1:27" ht="146.25" customHeight="1">
      <c r="A65" s="16">
        <v>46</v>
      </c>
      <c r="B65" s="52" t="s">
        <v>82</v>
      </c>
      <c r="C65" s="3" t="s">
        <v>39</v>
      </c>
      <c r="D65" s="3" t="s">
        <v>7</v>
      </c>
      <c r="E65" s="3" t="s">
        <v>7</v>
      </c>
      <c r="F65" s="16">
        <v>0.01992</v>
      </c>
      <c r="G65" s="3" t="s">
        <v>11</v>
      </c>
      <c r="H65" s="6">
        <f>Q65+R65+S65+T65+U65+V65+W65+X65+Y65+Z65+AA65</f>
        <v>10209</v>
      </c>
      <c r="I65" s="7"/>
      <c r="J65" s="6">
        <v>0</v>
      </c>
      <c r="K65" s="6">
        <v>0</v>
      </c>
      <c r="L65" s="6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51">
        <v>10209</v>
      </c>
    </row>
    <row r="66" spans="1:27" ht="146.25" customHeight="1">
      <c r="A66" s="16">
        <v>47</v>
      </c>
      <c r="B66" s="52" t="s">
        <v>84</v>
      </c>
      <c r="C66" s="3" t="s">
        <v>39</v>
      </c>
      <c r="D66" s="3" t="s">
        <v>7</v>
      </c>
      <c r="E66" s="3" t="s">
        <v>7</v>
      </c>
      <c r="F66" s="16">
        <v>0.031</v>
      </c>
      <c r="G66" s="3" t="s">
        <v>11</v>
      </c>
      <c r="H66" s="6">
        <f>Q66+R66+S66+T66+U66+V66+W66+X66+Y66+Z66+AA66</f>
        <v>27908.5</v>
      </c>
      <c r="I66" s="7"/>
      <c r="J66" s="6">
        <v>0</v>
      </c>
      <c r="K66" s="6">
        <v>0</v>
      </c>
      <c r="L66" s="6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51">
        <v>27908.5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</row>
    <row r="67" spans="1:27" ht="146.25" customHeight="1">
      <c r="A67" s="16">
        <v>48</v>
      </c>
      <c r="B67" s="52" t="s">
        <v>85</v>
      </c>
      <c r="C67" s="3" t="s">
        <v>39</v>
      </c>
      <c r="D67" s="3" t="s">
        <v>7</v>
      </c>
      <c r="E67" s="3" t="s">
        <v>7</v>
      </c>
      <c r="F67" s="16">
        <v>0.36</v>
      </c>
      <c r="G67" s="3" t="s">
        <v>11</v>
      </c>
      <c r="H67" s="6">
        <f>Q67+R67+S67+T67+U67+V67+W67+X67+Y67+Z67+AA67</f>
        <v>6107.9</v>
      </c>
      <c r="I67" s="7"/>
      <c r="J67" s="6">
        <v>0</v>
      </c>
      <c r="K67" s="6">
        <v>0</v>
      </c>
      <c r="L67" s="6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51">
        <v>6107.9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</row>
    <row r="68" spans="1:27" ht="57.75" customHeight="1">
      <c r="A68" s="26">
        <v>49</v>
      </c>
      <c r="B68" s="26" t="s">
        <v>86</v>
      </c>
      <c r="C68" s="3" t="s">
        <v>39</v>
      </c>
      <c r="D68" s="3" t="s">
        <v>7</v>
      </c>
      <c r="E68" s="3" t="s">
        <v>7</v>
      </c>
      <c r="F68" s="26">
        <v>0.39</v>
      </c>
      <c r="G68" s="3" t="s">
        <v>11</v>
      </c>
      <c r="H68" s="6">
        <f>Q68+R68+S68+T68+U68+V68+W68+X68+Y68+Z68+AA68</f>
        <v>7478.5</v>
      </c>
      <c r="I68" s="7"/>
      <c r="J68" s="6">
        <v>0</v>
      </c>
      <c r="K68" s="6">
        <v>0</v>
      </c>
      <c r="L68" s="6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51">
        <v>7478.5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</row>
    <row r="69" spans="1:27" ht="57.75" customHeight="1">
      <c r="A69" s="27"/>
      <c r="B69" s="27"/>
      <c r="C69" s="3" t="s">
        <v>18</v>
      </c>
      <c r="D69" s="3" t="s">
        <v>7</v>
      </c>
      <c r="E69" s="3" t="s">
        <v>7</v>
      </c>
      <c r="F69" s="27"/>
      <c r="G69" s="3" t="s">
        <v>11</v>
      </c>
      <c r="H69" s="6">
        <f>Q69+R69+S69+T69+U69+V69+W69+X69+Y69+Z69+AA69</f>
        <v>155851.9</v>
      </c>
      <c r="I69" s="7"/>
      <c r="J69" s="6">
        <v>0</v>
      </c>
      <c r="K69" s="6">
        <v>0</v>
      </c>
      <c r="L69" s="6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6">
        <v>0</v>
      </c>
      <c r="V69" s="51">
        <v>155851.9</v>
      </c>
      <c r="W69" s="22">
        <v>0</v>
      </c>
      <c r="X69" s="6">
        <v>0</v>
      </c>
      <c r="Y69" s="6">
        <v>0</v>
      </c>
      <c r="Z69" s="6">
        <v>0</v>
      </c>
      <c r="AA69" s="6">
        <v>0</v>
      </c>
    </row>
    <row r="70" spans="1:27" ht="57.75" customHeight="1">
      <c r="A70" s="26">
        <v>50</v>
      </c>
      <c r="B70" s="26" t="s">
        <v>87</v>
      </c>
      <c r="C70" s="3" t="s">
        <v>39</v>
      </c>
      <c r="D70" s="3" t="s">
        <v>7</v>
      </c>
      <c r="E70" s="3" t="s">
        <v>7</v>
      </c>
      <c r="F70" s="26">
        <v>1.34</v>
      </c>
      <c r="G70" s="3" t="s">
        <v>11</v>
      </c>
      <c r="H70" s="6">
        <f>Q70+R70+S70+T70+U70+V70+W70+X70+Y70+Z70+AA70</f>
        <v>8508.2</v>
      </c>
      <c r="I70" s="7"/>
      <c r="J70" s="6">
        <v>0</v>
      </c>
      <c r="K70" s="6">
        <v>0</v>
      </c>
      <c r="L70" s="6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51">
        <v>8508.2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</row>
    <row r="71" spans="1:27" ht="57.75" customHeight="1">
      <c r="A71" s="27"/>
      <c r="B71" s="27"/>
      <c r="C71" s="3" t="s">
        <v>18</v>
      </c>
      <c r="D71" s="3" t="s">
        <v>7</v>
      </c>
      <c r="E71" s="3" t="s">
        <v>7</v>
      </c>
      <c r="F71" s="27"/>
      <c r="G71" s="3" t="s">
        <v>11</v>
      </c>
      <c r="H71" s="6">
        <f>Q71+R71+S71+T71+U71+V71+W71+X71+Y71+Z71+AA71</f>
        <v>177310.9</v>
      </c>
      <c r="I71" s="7"/>
      <c r="J71" s="6">
        <v>0</v>
      </c>
      <c r="K71" s="6">
        <v>0</v>
      </c>
      <c r="L71" s="6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6">
        <v>0</v>
      </c>
      <c r="V71" s="51">
        <v>177310.9</v>
      </c>
      <c r="W71" s="22">
        <v>0</v>
      </c>
      <c r="X71" s="6">
        <v>0</v>
      </c>
      <c r="Y71" s="6">
        <v>0</v>
      </c>
      <c r="Z71" s="6">
        <v>0</v>
      </c>
      <c r="AA71" s="6">
        <v>0</v>
      </c>
    </row>
    <row r="72" spans="1:27" ht="146.25" customHeight="1">
      <c r="A72" s="16">
        <v>51</v>
      </c>
      <c r="B72" s="16" t="s">
        <v>88</v>
      </c>
      <c r="C72" s="3" t="s">
        <v>18</v>
      </c>
      <c r="D72" s="3" t="s">
        <v>7</v>
      </c>
      <c r="E72" s="3" t="s">
        <v>7</v>
      </c>
      <c r="F72" s="16">
        <v>0.436</v>
      </c>
      <c r="G72" s="3" t="s">
        <v>11</v>
      </c>
      <c r="H72" s="6">
        <f>Q72+R72+S72+T72+U72+V72+W72+X72+Y72+Z72+AA72</f>
        <v>193661.4</v>
      </c>
      <c r="I72" s="7"/>
      <c r="J72" s="6">
        <v>0</v>
      </c>
      <c r="K72" s="6">
        <v>0</v>
      </c>
      <c r="L72" s="6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51">
        <v>193661.4</v>
      </c>
      <c r="V72" s="22">
        <v>0</v>
      </c>
      <c r="W72" s="22">
        <v>0</v>
      </c>
      <c r="X72" s="22">
        <v>0</v>
      </c>
      <c r="Y72" s="22">
        <v>0</v>
      </c>
      <c r="Z72" s="6">
        <v>0</v>
      </c>
      <c r="AA72" s="6">
        <v>0</v>
      </c>
    </row>
    <row r="73" spans="1:27" ht="146.25" customHeight="1">
      <c r="A73" s="16">
        <v>52</v>
      </c>
      <c r="B73" s="16" t="s">
        <v>89</v>
      </c>
      <c r="C73" s="3" t="s">
        <v>39</v>
      </c>
      <c r="D73" s="3" t="s">
        <v>7</v>
      </c>
      <c r="E73" s="3" t="s">
        <v>7</v>
      </c>
      <c r="F73" s="16">
        <v>0.067</v>
      </c>
      <c r="G73" s="3" t="s">
        <v>11</v>
      </c>
      <c r="H73" s="6">
        <f>Q73+R73+S73+T73+U73+V73+W73+X73+Y73+Z73+AA73</f>
        <v>29071.4</v>
      </c>
      <c r="I73" s="7"/>
      <c r="J73" s="6">
        <v>0</v>
      </c>
      <c r="K73" s="6">
        <v>0</v>
      </c>
      <c r="L73" s="6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51">
        <v>29071.4</v>
      </c>
      <c r="W73" s="22">
        <v>0</v>
      </c>
      <c r="X73" s="22">
        <v>0</v>
      </c>
      <c r="Y73" s="22">
        <v>0</v>
      </c>
      <c r="Z73" s="6">
        <v>0</v>
      </c>
      <c r="AA73" s="6">
        <v>0</v>
      </c>
    </row>
    <row r="74" spans="1:27" ht="146.25" customHeight="1">
      <c r="A74" s="16">
        <v>53</v>
      </c>
      <c r="B74" s="16" t="s">
        <v>90</v>
      </c>
      <c r="C74" s="3" t="s">
        <v>39</v>
      </c>
      <c r="D74" s="3" t="s">
        <v>7</v>
      </c>
      <c r="E74" s="3" t="s">
        <v>7</v>
      </c>
      <c r="F74" s="16">
        <v>0.6</v>
      </c>
      <c r="G74" s="3" t="s">
        <v>11</v>
      </c>
      <c r="H74" s="6">
        <f>Q74+R74+S74+T74+U74+V74+W74+X74+Y74+Z74+AA74</f>
        <v>9068</v>
      </c>
      <c r="I74" s="7"/>
      <c r="J74" s="6">
        <v>0</v>
      </c>
      <c r="K74" s="6">
        <v>0</v>
      </c>
      <c r="L74" s="6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51">
        <v>9068</v>
      </c>
      <c r="W74" s="22">
        <v>0</v>
      </c>
      <c r="X74" s="22">
        <v>0</v>
      </c>
      <c r="Y74" s="22">
        <v>0</v>
      </c>
      <c r="Z74" s="6">
        <v>0</v>
      </c>
      <c r="AA74" s="6">
        <v>0</v>
      </c>
    </row>
    <row r="75" spans="1:27" ht="146.25" customHeight="1">
      <c r="A75" s="16">
        <v>54</v>
      </c>
      <c r="B75" s="16" t="s">
        <v>91</v>
      </c>
      <c r="C75" s="3" t="s">
        <v>39</v>
      </c>
      <c r="D75" s="3" t="s">
        <v>7</v>
      </c>
      <c r="E75" s="3" t="s">
        <v>7</v>
      </c>
      <c r="F75" s="16">
        <v>0.22</v>
      </c>
      <c r="G75" s="3" t="s">
        <v>11</v>
      </c>
      <c r="H75" s="6">
        <f>Q75+R75+S75+T75+U75+V75+W75+X75+Y75+Z75+AA75</f>
        <v>7293</v>
      </c>
      <c r="I75" s="7"/>
      <c r="J75" s="6">
        <v>0</v>
      </c>
      <c r="K75" s="6">
        <v>0</v>
      </c>
      <c r="L75" s="6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51">
        <v>7293</v>
      </c>
      <c r="W75" s="22">
        <v>0</v>
      </c>
      <c r="X75" s="22">
        <v>0</v>
      </c>
      <c r="Y75" s="22">
        <v>0</v>
      </c>
      <c r="Z75" s="6">
        <v>0</v>
      </c>
      <c r="AA75" s="6">
        <v>0</v>
      </c>
    </row>
    <row r="76" spans="1:27" ht="146.25" customHeight="1">
      <c r="A76" s="16">
        <v>55</v>
      </c>
      <c r="B76" s="16" t="s">
        <v>92</v>
      </c>
      <c r="C76" s="3" t="s">
        <v>39</v>
      </c>
      <c r="D76" s="3" t="s">
        <v>7</v>
      </c>
      <c r="E76" s="3" t="s">
        <v>7</v>
      </c>
      <c r="F76" s="16">
        <v>0.23</v>
      </c>
      <c r="G76" s="3" t="s">
        <v>11</v>
      </c>
      <c r="H76" s="6">
        <f>Q76+R76+S76+T76+U76+V76+W76+X76+Y76+Z76+AA76</f>
        <v>7264.5</v>
      </c>
      <c r="I76" s="7"/>
      <c r="J76" s="6">
        <v>0</v>
      </c>
      <c r="K76" s="6">
        <v>0</v>
      </c>
      <c r="L76" s="6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51">
        <v>7264.5</v>
      </c>
      <c r="W76" s="22">
        <v>0</v>
      </c>
      <c r="X76" s="22">
        <v>0</v>
      </c>
      <c r="Y76" s="22">
        <v>0</v>
      </c>
      <c r="Z76" s="6">
        <v>0</v>
      </c>
      <c r="AA76" s="6">
        <v>0</v>
      </c>
    </row>
    <row r="77" spans="1:27" ht="146.25" customHeight="1">
      <c r="A77" s="16">
        <v>56</v>
      </c>
      <c r="B77" s="16" t="s">
        <v>93</v>
      </c>
      <c r="C77" s="3" t="s">
        <v>39</v>
      </c>
      <c r="D77" s="3" t="s">
        <v>7</v>
      </c>
      <c r="E77" s="3" t="s">
        <v>7</v>
      </c>
      <c r="F77" s="16">
        <v>0.3</v>
      </c>
      <c r="G77" s="3" t="s">
        <v>11</v>
      </c>
      <c r="H77" s="6">
        <f>Q77+R77+S77+T77+U77+V77+W77+X77+Y77+Z77+AA77</f>
        <v>8723.2</v>
      </c>
      <c r="I77" s="7"/>
      <c r="J77" s="6">
        <v>0</v>
      </c>
      <c r="K77" s="6">
        <v>0</v>
      </c>
      <c r="L77" s="6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51">
        <v>8723.2</v>
      </c>
      <c r="W77" s="22">
        <v>0</v>
      </c>
      <c r="X77" s="22">
        <v>0</v>
      </c>
      <c r="Y77" s="22">
        <v>0</v>
      </c>
      <c r="Z77" s="6">
        <v>0</v>
      </c>
      <c r="AA77" s="6">
        <v>0</v>
      </c>
    </row>
    <row r="78" spans="1:27" ht="146.25" customHeight="1">
      <c r="A78" s="16">
        <v>57</v>
      </c>
      <c r="B78" s="16" t="s">
        <v>94</v>
      </c>
      <c r="C78" s="3" t="s">
        <v>39</v>
      </c>
      <c r="D78" s="3" t="s">
        <v>7</v>
      </c>
      <c r="E78" s="3" t="s">
        <v>7</v>
      </c>
      <c r="F78" s="16">
        <v>2</v>
      </c>
      <c r="G78" s="3" t="s">
        <v>11</v>
      </c>
      <c r="H78" s="6">
        <f>Q78+R78+S78+T78+U78+V78+W78+X78+Y78+Z78+AA78</f>
        <v>11935.5</v>
      </c>
      <c r="I78" s="7"/>
      <c r="J78" s="6">
        <v>0</v>
      </c>
      <c r="K78" s="6">
        <v>0</v>
      </c>
      <c r="L78" s="6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51">
        <v>11935.5</v>
      </c>
      <c r="W78" s="22">
        <v>0</v>
      </c>
      <c r="X78" s="22">
        <v>0</v>
      </c>
      <c r="Y78" s="22">
        <v>0</v>
      </c>
      <c r="Z78" s="6">
        <v>0</v>
      </c>
      <c r="AA78" s="6">
        <v>0</v>
      </c>
    </row>
    <row r="79" spans="1:27" ht="146.25" customHeight="1">
      <c r="A79" s="16">
        <v>58</v>
      </c>
      <c r="B79" s="16" t="s">
        <v>95</v>
      </c>
      <c r="C79" s="3" t="s">
        <v>39</v>
      </c>
      <c r="D79" s="3" t="s">
        <v>7</v>
      </c>
      <c r="E79" s="3" t="s">
        <v>7</v>
      </c>
      <c r="F79" s="16">
        <v>4</v>
      </c>
      <c r="G79" s="3" t="s">
        <v>11</v>
      </c>
      <c r="H79" s="6">
        <f>Q79+R79+S79+T79+U79+V79+W79+X79+Y79+Z79+AA79</f>
        <v>20762.7</v>
      </c>
      <c r="I79" s="7"/>
      <c r="J79" s="6">
        <v>0</v>
      </c>
      <c r="K79" s="6">
        <v>0</v>
      </c>
      <c r="L79" s="6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51">
        <v>20762.7</v>
      </c>
      <c r="Y79" s="22">
        <v>0</v>
      </c>
      <c r="Z79" s="6">
        <v>0</v>
      </c>
      <c r="AA79" s="6">
        <v>0</v>
      </c>
    </row>
    <row r="80" spans="1:27" ht="146.25" customHeight="1">
      <c r="A80" s="16">
        <v>59</v>
      </c>
      <c r="B80" s="16" t="s">
        <v>96</v>
      </c>
      <c r="C80" s="3" t="s">
        <v>39</v>
      </c>
      <c r="D80" s="3" t="s">
        <v>7</v>
      </c>
      <c r="E80" s="3" t="s">
        <v>7</v>
      </c>
      <c r="F80" s="16">
        <v>1.225</v>
      </c>
      <c r="G80" s="3" t="s">
        <v>11</v>
      </c>
      <c r="H80" s="6">
        <f>Q80+R80+S80+T80+U80+V80+W80+X80+Y80+Z80+AA80</f>
        <v>11335.2</v>
      </c>
      <c r="I80" s="7"/>
      <c r="J80" s="6">
        <v>0</v>
      </c>
      <c r="K80" s="6">
        <v>0</v>
      </c>
      <c r="L80" s="6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51">
        <v>11335.2</v>
      </c>
      <c r="Y80" s="22">
        <v>0</v>
      </c>
      <c r="Z80" s="6">
        <v>0</v>
      </c>
      <c r="AA80" s="6">
        <v>0</v>
      </c>
    </row>
    <row r="81" spans="1:27" ht="146.25" customHeight="1">
      <c r="A81" s="16">
        <v>60</v>
      </c>
      <c r="B81" s="16" t="s">
        <v>97</v>
      </c>
      <c r="C81" s="3" t="s">
        <v>39</v>
      </c>
      <c r="D81" s="3" t="s">
        <v>7</v>
      </c>
      <c r="E81" s="3" t="s">
        <v>7</v>
      </c>
      <c r="F81" s="16">
        <v>0.51</v>
      </c>
      <c r="G81" s="3" t="s">
        <v>11</v>
      </c>
      <c r="H81" s="6">
        <f>Q81+R81+S81+T81+U81+V81+W81+X81+Y81+Z81+AA81</f>
        <v>7795.9</v>
      </c>
      <c r="I81" s="7"/>
      <c r="J81" s="6">
        <v>0</v>
      </c>
      <c r="K81" s="6">
        <v>0</v>
      </c>
      <c r="L81" s="6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51">
        <v>7795.9</v>
      </c>
      <c r="Y81" s="22">
        <v>0</v>
      </c>
      <c r="Z81" s="6">
        <v>0</v>
      </c>
      <c r="AA81" s="6">
        <v>0</v>
      </c>
    </row>
    <row r="82" spans="1:27" ht="146.25" customHeight="1">
      <c r="A82" s="16">
        <v>61</v>
      </c>
      <c r="B82" s="16" t="s">
        <v>98</v>
      </c>
      <c r="C82" s="3" t="s">
        <v>39</v>
      </c>
      <c r="D82" s="3" t="s">
        <v>7</v>
      </c>
      <c r="E82" s="3" t="s">
        <v>7</v>
      </c>
      <c r="F82" s="16">
        <v>0.77</v>
      </c>
      <c r="G82" s="3" t="s">
        <v>11</v>
      </c>
      <c r="H82" s="6">
        <f>Q82+R82+S82+T82+U82+V82+W82+X82+Y82+Z82+AA82</f>
        <v>9329.9</v>
      </c>
      <c r="I82" s="7"/>
      <c r="J82" s="6">
        <v>0</v>
      </c>
      <c r="K82" s="6">
        <v>0</v>
      </c>
      <c r="L82" s="6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51">
        <v>9329.9</v>
      </c>
      <c r="Y82" s="22">
        <v>0</v>
      </c>
      <c r="Z82" s="6">
        <v>0</v>
      </c>
      <c r="AA82" s="6">
        <v>0</v>
      </c>
    </row>
    <row r="83" spans="1:27" ht="146.25" customHeight="1">
      <c r="A83" s="16">
        <v>62</v>
      </c>
      <c r="B83" s="16" t="s">
        <v>99</v>
      </c>
      <c r="C83" s="3" t="s">
        <v>39</v>
      </c>
      <c r="D83" s="3" t="s">
        <v>7</v>
      </c>
      <c r="E83" s="3" t="s">
        <v>7</v>
      </c>
      <c r="F83" s="16">
        <v>2.8</v>
      </c>
      <c r="G83" s="3" t="s">
        <v>11</v>
      </c>
      <c r="H83" s="6">
        <f>Q83+R83+S83+T83+U83+V83+W83+X83+Y83+Z83+AA83</f>
        <v>13521.5</v>
      </c>
      <c r="I83" s="7"/>
      <c r="J83" s="6">
        <v>0</v>
      </c>
      <c r="K83" s="6">
        <v>0</v>
      </c>
      <c r="L83" s="6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51">
        <v>13521.5</v>
      </c>
      <c r="Y83" s="22">
        <v>0</v>
      </c>
      <c r="Z83" s="6">
        <v>0</v>
      </c>
      <c r="AA83" s="6">
        <v>0</v>
      </c>
    </row>
    <row r="84" spans="1:27" ht="146.25" customHeight="1">
      <c r="A84" s="16">
        <v>63</v>
      </c>
      <c r="B84" s="16" t="s">
        <v>100</v>
      </c>
      <c r="C84" s="3" t="s">
        <v>39</v>
      </c>
      <c r="D84" s="3" t="s">
        <v>7</v>
      </c>
      <c r="E84" s="3" t="s">
        <v>7</v>
      </c>
      <c r="F84" s="16">
        <v>0.9</v>
      </c>
      <c r="G84" s="3" t="s">
        <v>11</v>
      </c>
      <c r="H84" s="6">
        <f>Q84+R84+S84+T84+U84+V84+W84+X84+Y84+Z84+AA84</f>
        <v>14478.8</v>
      </c>
      <c r="I84" s="7"/>
      <c r="J84" s="6">
        <v>0</v>
      </c>
      <c r="K84" s="6">
        <v>0</v>
      </c>
      <c r="L84" s="6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51">
        <v>14478.8</v>
      </c>
      <c r="Y84" s="22">
        <v>0</v>
      </c>
      <c r="Z84" s="6">
        <v>0</v>
      </c>
      <c r="AA84" s="6">
        <v>0</v>
      </c>
    </row>
    <row r="85" spans="1:27" ht="57.75" customHeight="1">
      <c r="A85" s="26">
        <v>64</v>
      </c>
      <c r="B85" s="26" t="s">
        <v>101</v>
      </c>
      <c r="C85" s="3" t="s">
        <v>39</v>
      </c>
      <c r="D85" s="3" t="s">
        <v>7</v>
      </c>
      <c r="E85" s="3" t="s">
        <v>7</v>
      </c>
      <c r="F85" s="26">
        <v>1.05</v>
      </c>
      <c r="G85" s="3" t="s">
        <v>11</v>
      </c>
      <c r="H85" s="6">
        <f>Q85+R85+S85+T85+U85+V85+W85+X85+Y85+Z85+AA85</f>
        <v>8455.7</v>
      </c>
      <c r="I85" s="7"/>
      <c r="J85" s="6">
        <v>0</v>
      </c>
      <c r="K85" s="6">
        <v>0</v>
      </c>
      <c r="L85" s="6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6">
        <v>0</v>
      </c>
      <c r="W85" s="6">
        <v>0</v>
      </c>
      <c r="X85" s="51">
        <v>8455.7</v>
      </c>
      <c r="Y85" s="6">
        <v>0</v>
      </c>
      <c r="Z85" s="6">
        <v>0</v>
      </c>
      <c r="AA85" s="6">
        <v>0</v>
      </c>
    </row>
    <row r="86" spans="1:27" ht="57.75" customHeight="1">
      <c r="A86" s="27"/>
      <c r="B86" s="27"/>
      <c r="C86" s="3" t="s">
        <v>18</v>
      </c>
      <c r="D86" s="3" t="s">
        <v>7</v>
      </c>
      <c r="E86" s="3" t="s">
        <v>7</v>
      </c>
      <c r="F86" s="27"/>
      <c r="G86" s="3" t="s">
        <v>11</v>
      </c>
      <c r="H86" s="6">
        <f>Q86+R86+S86+T86+U86+V86+W86+X86+Y86+Z86+AA86</f>
        <v>182211.1</v>
      </c>
      <c r="I86" s="7"/>
      <c r="J86" s="6">
        <v>0</v>
      </c>
      <c r="K86" s="6">
        <v>0</v>
      </c>
      <c r="L86" s="6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6">
        <v>0</v>
      </c>
      <c r="V86" s="22">
        <v>0</v>
      </c>
      <c r="W86" s="22">
        <v>0</v>
      </c>
      <c r="X86" s="6">
        <v>0</v>
      </c>
      <c r="Y86" s="51">
        <v>182211.1</v>
      </c>
      <c r="Z86" s="6">
        <v>0</v>
      </c>
      <c r="AA86" s="6">
        <v>0</v>
      </c>
    </row>
    <row r="87" spans="1:27" ht="146.25" customHeight="1">
      <c r="A87" s="16">
        <v>65</v>
      </c>
      <c r="B87" s="16" t="s">
        <v>102</v>
      </c>
      <c r="C87" s="3" t="s">
        <v>39</v>
      </c>
      <c r="D87" s="3" t="s">
        <v>7</v>
      </c>
      <c r="E87" s="3" t="s">
        <v>7</v>
      </c>
      <c r="F87" s="16">
        <v>3.6</v>
      </c>
      <c r="G87" s="3" t="s">
        <v>11</v>
      </c>
      <c r="H87" s="6">
        <f>Q87+R87+S87+T87+U87+V87+W87+X87+Y87+Z87+AA87</f>
        <v>20365.7</v>
      </c>
      <c r="I87" s="7"/>
      <c r="J87" s="6">
        <v>0</v>
      </c>
      <c r="K87" s="6">
        <v>0</v>
      </c>
      <c r="L87" s="6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51">
        <v>20365.7</v>
      </c>
      <c r="Z87" s="6">
        <v>0</v>
      </c>
      <c r="AA87" s="6">
        <v>0</v>
      </c>
    </row>
    <row r="88" spans="1:27" ht="146.25" customHeight="1">
      <c r="A88" s="16">
        <v>66</v>
      </c>
      <c r="B88" s="16" t="s">
        <v>103</v>
      </c>
      <c r="C88" s="3" t="s">
        <v>39</v>
      </c>
      <c r="D88" s="3" t="s">
        <v>7</v>
      </c>
      <c r="E88" s="3" t="s">
        <v>7</v>
      </c>
      <c r="F88" s="16">
        <v>0.674</v>
      </c>
      <c r="G88" s="3" t="s">
        <v>11</v>
      </c>
      <c r="H88" s="6">
        <f>Q88+R88+S88+T88+U88+V88+W88+X88+Y88+Z88+AA88</f>
        <v>9202.4</v>
      </c>
      <c r="I88" s="7"/>
      <c r="J88" s="6">
        <v>0</v>
      </c>
      <c r="K88" s="6">
        <v>0</v>
      </c>
      <c r="L88" s="6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51">
        <v>9202.4</v>
      </c>
      <c r="AA88" s="6">
        <v>0</v>
      </c>
    </row>
    <row r="89" spans="1:27" ht="57.75" customHeight="1">
      <c r="A89" s="26">
        <v>67</v>
      </c>
      <c r="B89" s="26" t="s">
        <v>104</v>
      </c>
      <c r="C89" s="3" t="s">
        <v>39</v>
      </c>
      <c r="D89" s="3" t="s">
        <v>7</v>
      </c>
      <c r="E89" s="3" t="s">
        <v>7</v>
      </c>
      <c r="F89" s="26">
        <v>0.62</v>
      </c>
      <c r="G89" s="3" t="s">
        <v>11</v>
      </c>
      <c r="H89" s="6">
        <f>Q89+R89+S89+T89+U89+V89+W89+X89+Y89+Z89+AA89</f>
        <v>8829.2</v>
      </c>
      <c r="I89" s="7"/>
      <c r="J89" s="6">
        <v>0</v>
      </c>
      <c r="K89" s="6">
        <v>0</v>
      </c>
      <c r="L89" s="6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6">
        <v>0</v>
      </c>
      <c r="W89" s="6">
        <v>0</v>
      </c>
      <c r="X89" s="22">
        <v>0</v>
      </c>
      <c r="Y89" s="6">
        <v>0</v>
      </c>
      <c r="Z89" s="51">
        <v>8829.2</v>
      </c>
      <c r="AA89" s="6">
        <v>0</v>
      </c>
    </row>
    <row r="90" spans="1:27" ht="57.75" customHeight="1">
      <c r="A90" s="27"/>
      <c r="B90" s="27"/>
      <c r="C90" s="3" t="s">
        <v>18</v>
      </c>
      <c r="D90" s="3" t="s">
        <v>7</v>
      </c>
      <c r="E90" s="3" t="s">
        <v>7</v>
      </c>
      <c r="F90" s="27"/>
      <c r="G90" s="3" t="s">
        <v>11</v>
      </c>
      <c r="H90" s="6">
        <f>Q90+R90+S90+T90+U90+V90+W90+X90+Y90+Z90+AA90</f>
        <v>182410.7</v>
      </c>
      <c r="I90" s="7"/>
      <c r="J90" s="6">
        <v>0</v>
      </c>
      <c r="K90" s="6">
        <v>0</v>
      </c>
      <c r="L90" s="6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6">
        <v>0</v>
      </c>
      <c r="V90" s="22">
        <v>0</v>
      </c>
      <c r="W90" s="22">
        <v>0</v>
      </c>
      <c r="X90" s="6">
        <v>0</v>
      </c>
      <c r="Y90" s="22">
        <v>0</v>
      </c>
      <c r="Z90" s="6">
        <v>0</v>
      </c>
      <c r="AA90" s="51">
        <v>182410.7</v>
      </c>
    </row>
    <row r="91" spans="1:27" ht="146.25" customHeight="1">
      <c r="A91" s="16">
        <v>68</v>
      </c>
      <c r="B91" s="16" t="s">
        <v>105</v>
      </c>
      <c r="C91" s="3" t="s">
        <v>39</v>
      </c>
      <c r="D91" s="3" t="s">
        <v>7</v>
      </c>
      <c r="E91" s="3" t="s">
        <v>7</v>
      </c>
      <c r="F91" s="16">
        <v>0.7</v>
      </c>
      <c r="G91" s="3" t="s">
        <v>11</v>
      </c>
      <c r="H91" s="6">
        <f>Q91+R91+S91+T91+U91+V91+W91+X91+Y91+Z91+AA91</f>
        <v>9586.5</v>
      </c>
      <c r="I91" s="7"/>
      <c r="J91" s="6">
        <v>0</v>
      </c>
      <c r="K91" s="6">
        <v>0</v>
      </c>
      <c r="L91" s="6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51">
        <v>9586.5</v>
      </c>
    </row>
    <row r="92" spans="1:27" ht="146.25" customHeight="1">
      <c r="A92" s="16">
        <v>69</v>
      </c>
      <c r="B92" s="16" t="s">
        <v>106</v>
      </c>
      <c r="C92" s="3" t="s">
        <v>39</v>
      </c>
      <c r="D92" s="3" t="s">
        <v>7</v>
      </c>
      <c r="E92" s="3" t="s">
        <v>7</v>
      </c>
      <c r="F92" s="16">
        <v>0.94</v>
      </c>
      <c r="G92" s="3" t="s">
        <v>11</v>
      </c>
      <c r="H92" s="6">
        <f>Q92+R92+S92+T92+U92+V92+W92+X92+Y92+Z92+AA92</f>
        <v>11447.9</v>
      </c>
      <c r="I92" s="7"/>
      <c r="J92" s="6">
        <v>0</v>
      </c>
      <c r="K92" s="6">
        <v>0</v>
      </c>
      <c r="L92" s="6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51">
        <v>11447.9</v>
      </c>
    </row>
    <row r="93" spans="1:27" ht="17.25" customHeight="1">
      <c r="A93" s="43" t="s">
        <v>13</v>
      </c>
      <c r="B93" s="44"/>
      <c r="C93" s="44"/>
      <c r="D93" s="44"/>
      <c r="E93" s="44"/>
      <c r="F93" s="44"/>
      <c r="G93" s="45"/>
      <c r="H93" s="8">
        <f>SUM(H12:H92)</f>
        <v>8263192.860000006</v>
      </c>
      <c r="I93" s="8">
        <f>SUM(I12:I92)</f>
        <v>952194.3999999999</v>
      </c>
      <c r="J93" s="8">
        <f aca="true" t="shared" si="1" ref="J93:AA93">SUM(J12:J92)</f>
        <v>109655.09999999999</v>
      </c>
      <c r="K93" s="8">
        <f t="shared" si="1"/>
        <v>92089.9</v>
      </c>
      <c r="L93" s="8">
        <f t="shared" si="1"/>
        <v>310516</v>
      </c>
      <c r="M93" s="8">
        <f t="shared" si="1"/>
        <v>267826.8</v>
      </c>
      <c r="N93" s="8">
        <f t="shared" si="1"/>
        <v>45803.200000000004</v>
      </c>
      <c r="O93" s="8">
        <f t="shared" si="1"/>
        <v>63151.7</v>
      </c>
      <c r="P93" s="8">
        <f t="shared" si="1"/>
        <v>63151.7</v>
      </c>
      <c r="Q93" s="8">
        <f t="shared" si="1"/>
        <v>108267.5</v>
      </c>
      <c r="R93" s="8">
        <f t="shared" si="1"/>
        <v>82262.7</v>
      </c>
      <c r="S93" s="8">
        <f t="shared" si="1"/>
        <v>294833.39999999997</v>
      </c>
      <c r="T93" s="8">
        <f t="shared" si="1"/>
        <v>264130</v>
      </c>
      <c r="U93" s="8">
        <f t="shared" si="1"/>
        <v>2812093.7</v>
      </c>
      <c r="V93" s="23">
        <f t="shared" si="1"/>
        <v>1129954.2</v>
      </c>
      <c r="W93" s="23">
        <f t="shared" si="1"/>
        <v>839014.9999999999</v>
      </c>
      <c r="X93" s="23">
        <f t="shared" si="1"/>
        <v>837726.7</v>
      </c>
      <c r="Y93" s="23">
        <f t="shared" si="1"/>
        <v>1064073.5999999999</v>
      </c>
      <c r="Z93" s="23">
        <f t="shared" si="1"/>
        <v>38316.8</v>
      </c>
      <c r="AA93" s="23">
        <f t="shared" si="1"/>
        <v>300620.60000000003</v>
      </c>
    </row>
    <row r="97" spans="1:23" ht="18.75" customHeight="1">
      <c r="A97" s="42" t="s">
        <v>51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24"/>
      <c r="U97" s="9"/>
      <c r="V97" s="9"/>
      <c r="W97" s="9"/>
    </row>
    <row r="99" spans="8:23" ht="15">
      <c r="H99" s="5"/>
      <c r="I99" s="5"/>
      <c r="J99" s="5"/>
      <c r="K99" s="5"/>
      <c r="L99" s="5"/>
      <c r="M99" s="25"/>
      <c r="N99" s="25"/>
      <c r="O99" s="25"/>
      <c r="P99" s="25"/>
      <c r="Q99" s="25"/>
      <c r="R99" s="25"/>
      <c r="S99" s="25"/>
      <c r="T99" s="25"/>
      <c r="U99" s="5"/>
      <c r="V99" s="5"/>
      <c r="W99" s="5"/>
    </row>
    <row r="100" spans="8:23" ht="15">
      <c r="H100" s="5"/>
      <c r="I100" s="5"/>
      <c r="J100" s="5"/>
      <c r="K100" s="5"/>
      <c r="L100" s="5"/>
      <c r="M100" s="25"/>
      <c r="N100" s="25"/>
      <c r="O100" s="25"/>
      <c r="P100" s="25"/>
      <c r="Q100" s="25"/>
      <c r="R100" s="25"/>
      <c r="S100" s="25"/>
      <c r="T100" s="25"/>
      <c r="U100" s="5"/>
      <c r="V100" s="5"/>
      <c r="W100" s="5"/>
    </row>
    <row r="101" spans="8:23" ht="15">
      <c r="H101" s="5"/>
      <c r="I101" s="5"/>
      <c r="J101" s="5"/>
      <c r="K101" s="5"/>
      <c r="L101" s="5"/>
      <c r="M101" s="25"/>
      <c r="N101" s="25"/>
      <c r="O101" s="25"/>
      <c r="P101" s="25"/>
      <c r="Q101" s="25"/>
      <c r="R101" s="25"/>
      <c r="S101" s="25"/>
      <c r="T101" s="25"/>
      <c r="U101" s="5"/>
      <c r="V101" s="5"/>
      <c r="W101" s="5"/>
    </row>
    <row r="102" spans="8:23" ht="15">
      <c r="H102" s="5"/>
      <c r="I102" s="5"/>
      <c r="J102" s="5"/>
      <c r="K102" s="5"/>
      <c r="L102" s="5"/>
      <c r="M102" s="25"/>
      <c r="N102" s="25"/>
      <c r="O102" s="25"/>
      <c r="P102" s="25"/>
      <c r="Q102" s="25"/>
      <c r="R102" s="25"/>
      <c r="S102" s="25"/>
      <c r="T102" s="25"/>
      <c r="U102" s="5"/>
      <c r="V102" s="5"/>
      <c r="W102" s="5"/>
    </row>
  </sheetData>
  <sheetProtection/>
  <mergeCells count="46">
    <mergeCell ref="B85:B86"/>
    <mergeCell ref="F85:F86"/>
    <mergeCell ref="A89:A90"/>
    <mergeCell ref="B89:B90"/>
    <mergeCell ref="F89:F90"/>
    <mergeCell ref="F37:F38"/>
    <mergeCell ref="A68:A69"/>
    <mergeCell ref="B68:B69"/>
    <mergeCell ref="F68:F69"/>
    <mergeCell ref="A70:A71"/>
    <mergeCell ref="B70:B71"/>
    <mergeCell ref="F70:F71"/>
    <mergeCell ref="A97:S97"/>
    <mergeCell ref="A93:G93"/>
    <mergeCell ref="H14:H15"/>
    <mergeCell ref="A14:A15"/>
    <mergeCell ref="A18:A19"/>
    <mergeCell ref="I6:I10"/>
    <mergeCell ref="E6:E10"/>
    <mergeCell ref="A37:A38"/>
    <mergeCell ref="B37:B38"/>
    <mergeCell ref="A85:A86"/>
    <mergeCell ref="A16:A17"/>
    <mergeCell ref="B6:B10"/>
    <mergeCell ref="A5:S5"/>
    <mergeCell ref="D6:D10"/>
    <mergeCell ref="B14:B15"/>
    <mergeCell ref="C6:C10"/>
    <mergeCell ref="J6:P9"/>
    <mergeCell ref="F6:F10"/>
    <mergeCell ref="D14:D15"/>
    <mergeCell ref="A1:S1"/>
    <mergeCell ref="A2:S2"/>
    <mergeCell ref="A3:S3"/>
    <mergeCell ref="A4:S4"/>
    <mergeCell ref="G14:G15"/>
    <mergeCell ref="E14:E15"/>
    <mergeCell ref="Q6:AA9"/>
    <mergeCell ref="H6:H10"/>
    <mergeCell ref="B16:B17"/>
    <mergeCell ref="B18:B19"/>
    <mergeCell ref="A20:A23"/>
    <mergeCell ref="B21:B23"/>
    <mergeCell ref="F14:F15"/>
    <mergeCell ref="G6:G10"/>
    <mergeCell ref="A6:A10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Zhilko</cp:lastModifiedBy>
  <cp:lastPrinted>2019-03-06T07:17:58Z</cp:lastPrinted>
  <dcterms:created xsi:type="dcterms:W3CDTF">1996-10-08T23:32:33Z</dcterms:created>
  <dcterms:modified xsi:type="dcterms:W3CDTF">2019-03-06T07:18:00Z</dcterms:modified>
  <cp:category/>
  <cp:version/>
  <cp:contentType/>
  <cp:contentStatus/>
</cp:coreProperties>
</file>