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s>
  <definedNames>
    <definedName name="_xlnm.Print_Area" localSheetId="0">'Лист1'!$A$1:$AB$40</definedName>
  </definedNames>
  <calcPr fullCalcOnLoad="1"/>
</workbook>
</file>

<file path=xl/comments1.xml><?xml version="1.0" encoding="utf-8"?>
<comments xmlns="http://schemas.openxmlformats.org/spreadsheetml/2006/main">
  <authors>
    <author>indukaev</author>
    <author>natasha</author>
    <author>Lena</author>
  </authors>
  <commentList>
    <comment ref="Q11" authorId="0">
      <text>
        <r>
          <rPr>
            <sz val="9"/>
            <rFont val="Tahoma"/>
            <family val="2"/>
          </rPr>
          <t xml:space="preserve">1) Водоснабжение пос. Наука - 12 704,0 м.
2) пос. Киргизка - 4094,0 м.
3) 1-ая Усть-Киргизка,  2-ая Усть-Киргизка,  3-я Усть-Киргизка,  4-я Усть-Киргизка,   5-я Усть-Киргизка,  ул. Жигулевская, проезд Жигулевский - 2 731,0 м        
4) с. Дзержинское  пер.Дзержинский - 530,0 м.
5)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t>
        </r>
      </text>
    </comment>
    <comment ref="U11" authorId="0">
      <text>
        <r>
          <rPr>
            <sz val="9"/>
            <rFont val="Tahoma"/>
            <family val="2"/>
          </rPr>
          <t xml:space="preserve">1) ул. Севастопольская, 11, 15, 17, 19, пер. Добролюбова, 20-49 - 3000,0 м.
</t>
        </r>
      </text>
    </comment>
    <comment ref="W12" authorId="0">
      <text>
        <r>
          <rPr>
            <sz val="9"/>
            <rFont val="Tahoma"/>
            <family val="2"/>
          </rPr>
          <t xml:space="preserve">С1)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W33"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U32"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4) Жилищное строительство территории, расположенной по адресу: г. Томск Кузовлевский тракт 2б (сети связи)</t>
        </r>
      </text>
    </comment>
    <comment ref="W34" authorId="1">
      <text>
        <r>
          <rPr>
            <b/>
            <sz val="9"/>
            <rFont val="Tahoma"/>
            <family val="2"/>
          </rPr>
          <t>natasha:</t>
        </r>
        <r>
          <rPr>
            <sz val="9"/>
            <rFont val="Tahoma"/>
            <family val="2"/>
          </rPr>
          <t xml:space="preserve">
1) Увеличение категорий надёжности электроснабжения объектов социальной сферы
2) Переключение абонентов с ведомственных сетей электроснабжения на сети электроснабжения электросетевых компаний </t>
        </r>
      </text>
    </comment>
    <comment ref="O30" authorId="1">
      <text>
        <r>
          <rPr>
            <b/>
            <sz val="9"/>
            <rFont val="Tahoma"/>
            <family val="2"/>
          </rPr>
          <t>natasha:</t>
        </r>
        <r>
          <rPr>
            <sz val="9"/>
            <rFont val="Tahoma"/>
            <family val="2"/>
          </rPr>
          <t xml:space="preserve">
1) Реконструкция тепловых сетей, расположеннных по пр. Комсомольский, 39т в г. Томске</t>
        </r>
      </text>
    </comment>
    <comment ref="U27"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t>
        </r>
      </text>
    </comment>
    <comment ref="W30"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t>
        </r>
      </text>
    </comment>
    <comment ref="U28" authorId="1">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Q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30" authorId="1">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
2) ) Переподключение жилых домов, запитанных от котельных по ул. Большая Подгорная, 153/1, ул. Севастопольская, 108 к сетям централизованного теплоснабжения </t>
        </r>
      </text>
    </comment>
    <comment ref="M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7"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
2) Капитальный ремонт строения теплового пункта распределения и учета тепловой энергии, расположенного по адресу: г. Томск, ул. Калужская, 9Б</t>
        </r>
      </text>
    </comment>
    <comment ref="M16"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Q16" authorId="1">
      <text>
        <r>
          <rPr>
            <b/>
            <sz val="9"/>
            <rFont val="Tahoma"/>
            <family val="2"/>
          </rPr>
          <t>natasha:</t>
        </r>
        <r>
          <rPr>
            <sz val="9"/>
            <rFont val="Tahoma"/>
            <family val="2"/>
          </rPr>
          <t xml:space="preserve">
1) 1-ая Усть-Киргизка,  2-ая Усть-Киргизка,  3-я Усть-Киргизка,  4-я Усть-Киргизка,   5-я Усть-Киргизка,  ул. Жигулевская, проезд Жигулевский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t>
        </r>
      </text>
    </comment>
    <comment ref="S16" authorId="1">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t>
        </r>
      </text>
    </comment>
    <comment ref="U16"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пос. Залесье
3)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4) Строительство сетей водоснабжения до земельных участков, выделяемых льготным категориям граждан в районе Кузовлевского тракта
5) пос.Росинка, ул.Благовещенская, ул.Озёрная
6) пос.Кузовлево, пер.Тихий, ул.Советская, ул.Пионерская
7) дер. Киргизка
8) ул. Залоговая
9)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10) Жилищное строительство территории, расположенной по адресу: г. Томск Кузовлевский тракт 2б ( сети водоснабжения)
11) д. Аникино: ул. Басандайская; пер. 1-й Аникинский; пер. 2-й Аникинский; пер. 3-й Аникинский; тупик 4-й Аникин-ский; пер. 5-й Аникинский.
12) пр. Научный 
13) ул. Войлочная 
14) ул. Алтайская, 4, 6, 6 а, 17,    28 г, 30, 70; 
15) ул. Заливная, 4, 5, 6, 10, 16 а, 18, 19, 20, 21, 23, 24, 25, 25 а, 27, 31, 33; 
16) пер. 2-Казанский, 5, 6, 9; 
17) пер. 3-Казанский, 2, 6;
18) ул. Л. Толстого, 13, 18, 21, 60, 64; 
19) ул. Маяковского, 18, 20, 24 а, 26, 28, 30, 32, 34; 
20) пер. Мирный, 14, 19, 31, 39; 
21) пер. Овражный, 1, 2 а, 5; 
22) ул. О. Кошевого, 11, 17, 21, 28, 30, 35; 
23) пер. Орловский, 3, 5, 7, 10, 11, 12 а, 14, 19;
24) ул. Рузского, 2, 3, 6, 8, 9, 14; 
25) ул. С. Вицмана, 8, 18, 26;
26) пер. Энергетический, 3, 7;
27) пер. Юрточный, 5, 14, 20, 24, 24 а, 32;
28) проезд Кольцевой
29) ул. Ярославская, 13, 17, 19, 23, 25, 26, 29, 32;
30) пер. Стрелочный
31) ул. Нарымская
32) ул. Блок-Пост
33) пер. Обской
34) ул. Игарская
35) пер. Брусничный
36) пер. Ростовский
37) пер. Туристский
38) ул. Оренбургская
39) ул. Мостовая
40) пер. Просторный
41) пер. Камский
42) пер. Светлый
43) пер. Новостанционный
44) пер. Целинный
45) пер. Зеленый
46) пер. Парабельский
47) пос. Предтеченск, ул. Вокзальная, 4,5,7,10,11,12
48)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
49)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водоснабжения» (ПИР). Софинансирование.</t>
        </r>
      </text>
    </comment>
    <comment ref="W16" authorId="1">
      <text>
        <r>
          <rPr>
            <b/>
            <sz val="9"/>
            <rFont val="Tahoma"/>
            <family val="2"/>
          </rPr>
          <t>natasha:</t>
        </r>
        <r>
          <rPr>
            <sz val="9"/>
            <rFont val="Tahoma"/>
            <family val="2"/>
          </rPr>
          <t xml:space="preserve">
1) ул.Первомайская до домов 171, 173, 109, 110, 113
2) пос. Хромовка
3) п. Апрель:
ул. Успенского; ул. Листопадная; ул. Кибернетиков; проезд Ягодный; ул. М. Орлова; проезд Горный; проезд Геологов 
4) пер. Чаинский, ул. Крымская
5) п. Нижний Склад:
ул.Нижне-Складская; пер. Нижне-Складской; пр. Нижне-Складской; ул. Сплавная; пер. 2-ой Сплавной; пер. 3-й Сплавной; ул. Левобережная; пер. Левобережный 
6)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7) пос.Штамово
8) ул. Ленинградская,  пер. Ставропольский, ул. Томская, ул.Центральная, пер.Шегарский, ул.Усть-Керепеть
9) пос.Сосновый бор  ул. Лесная, ул.1-ая Лесная, ул.2-ая Лесная, ул.3-ая Лесная, ул.Кутузова, пер.Дунайский, ул.Садовая
10) ул. Чулымский тракт 11) пер. Днепровский 12) пер. Путевой 13) ул. Научная 14) пер. Рабочий 15) ул. Северо-Каштачная 16) пер. Ботанический 17) ул. Достоевского, 1, 3, 9; 18) ул. 2-Заречная, 3, 13, 22,23, 35; 19) ул. 3-Заречная, 1, 9; 20) пер. Инженерный, 1, 2, 3; 21) пер. Инженерный, 1, 2, 3; 22) ул. Петропавловская, 8, 10, 12, 17, 18, 20, 24, 35, 46; 23) ул. С. Разина, 1, 15 а;
24) ул. Татарская, 44, 47;
25) пер. Украинский, 8, 10, 11, 15, 33;
26) пер. Фруктовый, 19, 21;
27) ул. Пропиточная
28) ул. Крепежная
29) ул. Новороссийская
30) пер. Тупиковый
31) ул. Героев Чубаровцев
32) ул. Кубанская
33) Мероприятия по приведению качества питьевой воды от одиночных скважин в соответствии с установленными требованиями </t>
        </r>
      </text>
    </comment>
    <comment ref="Y16" authorId="1">
      <text>
        <r>
          <rPr>
            <b/>
            <sz val="9"/>
            <rFont val="Tahoma"/>
            <family val="2"/>
          </rPr>
          <t>natasha:</t>
        </r>
        <r>
          <rPr>
            <sz val="9"/>
            <rFont val="Tahoma"/>
            <family val="2"/>
          </rPr>
          <t xml:space="preserve">
1) ул. Юргинская
2) ул. Географическая
3) д. Эушта:
ул. Береговая; ул. Фрунзе; ул. Школьная; ул. Совхозная; пер. Новый; пер. Рабочий; ул. Тояна; пер. Кооперативный; ул. Клубная
4) пер. Березовский,  пер.Барабинский, пер. Донской, ул. Обская
5) п. Геологов
6) ул. Красногвардейская, ул. Павлова, ул. Калинина, ул. Победы, пер. Революционный, ул. Революционная
7) ул. Аэродромная, 2, 3, 6, 7, 10, 12;
8) ул. Восточная, 2 а, 6, 8, 14;
9) ул. Дальняя, 10, 23;
10) ул. 1-Заречная, 31, 35;
11) ул. Некрасова, 7, 29, 31;
12) пер. Смоленский, 3 а, 7 б, 10, 20, 22;
13) ул. Украинская, 1/1, 1 б, 12;
14) ул. Челюскинцев, 9 а, 14, 17, 22, 23, 24, 25 а, 27, 29, 37, 43;
15) пер. Шумихинский, 6, 16, 20, 26, 26/1
16) пер. Заварзинский</t>
        </r>
      </text>
    </comment>
    <comment ref="O17" authorId="1">
      <text>
        <r>
          <rPr>
            <b/>
            <sz val="9"/>
            <rFont val="Tahoma"/>
            <family val="2"/>
          </rPr>
          <t>natasha:</t>
        </r>
        <r>
          <rPr>
            <sz val="9"/>
            <rFont val="Tahoma"/>
            <family val="2"/>
          </rPr>
          <t xml:space="preserve">
1) ул. 2-ой пос.ЛПК, 109/1</t>
        </r>
      </text>
    </comment>
    <comment ref="Q17" authorId="1">
      <text>
        <r>
          <rPr>
            <b/>
            <sz val="9"/>
            <rFont val="Tahoma"/>
            <family val="2"/>
          </rPr>
          <t>natasha:</t>
        </r>
        <r>
          <rPr>
            <sz val="9"/>
            <rFont val="Tahoma"/>
            <family val="2"/>
          </rPr>
          <t xml:space="preserve">
1) ул. Амурская,  (технологическое присоединение)
2) Переключение мкр. Академгородок на сети централизованного водоснабжения (технологическое присоединение)          </t>
        </r>
      </text>
    </comment>
    <comment ref="S17" authorId="1">
      <text>
        <r>
          <rPr>
            <b/>
            <sz val="9"/>
            <rFont val="Tahoma"/>
            <family val="2"/>
          </rPr>
          <t>natasha:</t>
        </r>
        <r>
          <rPr>
            <sz val="9"/>
            <rFont val="Tahoma"/>
            <family val="2"/>
          </rPr>
          <t xml:space="preserve">
1) Строительство сетей водоснабжения в районе п. Светлый (мкр. Народный, мкр. Реженка, ж.д. ст. Копылово)</t>
        </r>
      </text>
    </comment>
    <comment ref="W18" authorId="1">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-400,0м.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8" authorId="1">
      <text>
        <r>
          <rPr>
            <b/>
            <sz val="9"/>
            <rFont val="Tahoma"/>
            <family val="2"/>
          </rPr>
          <t>natasha: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- 130,0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AA18" authorId="1">
      <text>
        <r>
          <rPr>
            <b/>
            <sz val="9"/>
            <rFont val="Tahoma"/>
            <family val="2"/>
          </rPr>
          <t>natasha: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9" authorId="1">
      <text>
        <r>
          <rPr>
            <b/>
            <sz val="9"/>
            <rFont val="Tahoma"/>
            <family val="2"/>
          </rPr>
          <t>natasha:</t>
        </r>
        <r>
          <rPr>
            <sz val="9"/>
            <rFont val="Tahoma"/>
            <family val="2"/>
          </rPr>
          <t xml:space="preserve">
1) Строительство канализационной насосной станции №4а 
2) Реконструкция КНС-4 и строительство канализационных коллекторов
3)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4) Строительство локальных очистных сооружений по ул.Логовая, ул.Фабричная в с.Дзержинское
5) Техническое перевооружение канализационно-насосной станции по ул. Угрюмова, 4а в г. Томске 
6)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7)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8) Жилищное строительство территории, расположенной по адресу: г. Томск Кузовлевский тракт 2б (сети канализации)</t>
        </r>
      </text>
    </comment>
    <comment ref="Y21" authorId="2">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- 1 шт. 
2)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W19" authorId="2">
      <text>
        <r>
          <rPr>
            <b/>
            <sz val="9"/>
            <rFont val="Tahoma"/>
            <family val="2"/>
          </rPr>
          <t>natasha:</t>
        </r>
        <r>
          <rPr>
            <sz val="9"/>
            <rFont val="Tahoma"/>
            <family val="2"/>
          </rPr>
          <t xml:space="preserve">
1)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M19"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0" authorId="2">
      <text>
        <r>
          <rPr>
            <b/>
            <sz val="9"/>
            <rFont val="Tahoma"/>
            <family val="2"/>
          </rPr>
          <t>Lena:</t>
        </r>
        <r>
          <rPr>
            <sz val="9"/>
            <rFont val="Tahoma"/>
            <family val="2"/>
          </rPr>
          <t xml:space="preserve">
1) г. Томск, ул. Московский тракт, 82 (решение судов)</t>
        </r>
      </text>
    </comment>
    <comment ref="M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N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O19" authorId="2">
      <text>
        <r>
          <rPr>
            <b/>
            <sz val="9"/>
            <rFont val="Tahoma"/>
            <family val="2"/>
          </rPr>
          <t>Lena:</t>
        </r>
        <r>
          <rPr>
            <sz val="9"/>
            <rFont val="Tahoma"/>
            <family val="2"/>
          </rPr>
          <t xml:space="preserve">
1) Сети канализации по ул. Бакунина
</t>
        </r>
      </text>
    </comment>
    <comment ref="U22"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Жилищное строительство территории, расположенной по адресу: г. Томск Кузовлевский тракт 2б (сети ливневой канализации)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t>
        </r>
      </text>
    </comment>
    <comment ref="W2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Q23" authorId="2">
      <text>
        <r>
          <rPr>
            <b/>
            <sz val="9"/>
            <rFont val="Tahoma"/>
            <family val="2"/>
          </rPr>
          <t>Lena: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
2) Строительство системы приема и отведения дренажных вод и поверхностного стока по ул. Усть-Киргизский 2-ой тупик в г. Томске (решение судов)</t>
        </r>
      </text>
    </comment>
    <comment ref="O11" authorId="2">
      <text>
        <r>
          <rPr>
            <b/>
            <sz val="9"/>
            <rFont val="Tahoma"/>
            <family val="2"/>
          </rPr>
          <t>Lena:</t>
        </r>
        <r>
          <rPr>
            <sz val="9"/>
            <rFont val="Tahoma"/>
            <family val="2"/>
          </rPr>
          <t xml:space="preserve">
1) ул. Черноморская  (в сторону жилого дома № 28/2) - 100,0 м
2) ул. Омская 96,0 м
3) с. Дзержинское ул.Малая Больничная, 522,2 м
4) Строительство станции водоподготовки в д. Лоскутово - 986,5 м3</t>
        </r>
      </text>
    </comment>
    <comment ref="W11" authorId="2">
      <text>
        <r>
          <rPr>
            <b/>
            <sz val="9"/>
            <rFont val="Tahoma"/>
            <family val="2"/>
          </rPr>
          <t>Lena: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-110,0м.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1" authorId="2">
      <text>
        <r>
          <rPr>
            <b/>
            <sz val="9"/>
            <rFont val="Tahoma"/>
            <family val="2"/>
          </rPr>
          <t>Lena: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- 50,0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AA11" authorId="2">
      <text>
        <r>
          <rPr>
            <b/>
            <sz val="9"/>
            <rFont val="Tahoma"/>
            <family val="2"/>
          </rPr>
          <t>Lena: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3" authorId="2">
      <text>
        <r>
          <rPr>
            <b/>
            <sz val="9"/>
            <rFont val="Tahoma"/>
            <family val="2"/>
          </rPr>
          <t>Lena: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 ref="W1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N16" authorId="1">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N19" authorId="2">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2"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N22" authorId="1">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Q18" authorId="0">
      <text>
        <r>
          <rPr>
            <sz val="9"/>
            <rFont val="Tahoma"/>
            <family val="2"/>
          </rPr>
          <t>1) Водоснабжение пос. Наука - 12 704,0 м.
2) пос. Киргизка - 4094,0 м.
3) 1-ая Усть-Киргизка,  2-ая Усть-Киргизка,  3-я Усть-Киргизка,  4-я Усть-Киргизка,   5-я Усть-Киргизка,  ул. Жигулевская, проезд Жигулевский - 2 731,0 м        
4) с. Дзержинское  пер.Дзержинский - 530,0 м.
5)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O18" authorId="2">
      <text>
        <r>
          <rPr>
            <b/>
            <sz val="9"/>
            <rFont val="Tahoma"/>
            <family val="2"/>
          </rPr>
          <t>Lena:</t>
        </r>
        <r>
          <rPr>
            <sz val="9"/>
            <rFont val="Tahoma"/>
            <family val="2"/>
          </rPr>
          <t xml:space="preserve">
1) ул. Черноморская  (в сторону жилого дома № 28/2) - 100,0 м
2) ул. Омская 96,0 м
3) с. Дзержинское ул.Малая Больничная, 522,2 м
4) Строительство станции водоподготовки в д. Лоскутово - 986,5 м3</t>
        </r>
      </text>
    </comment>
    <comment ref="P11" authorId="1">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S11"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-600,0 м.
2) д. Лоскутово: пер. Ракетный; ул. Трактовая; ул. Новая - 500,0 м.</t>
        </r>
      </text>
    </comment>
    <comment ref="U18" authorId="0">
      <text>
        <r>
          <rPr>
            <sz val="9"/>
            <rFont val="Tahoma"/>
            <family val="2"/>
          </rPr>
          <t xml:space="preserve">1) ул. Севастопольская, 11, 15, 17, 19, пер. Добролюбова, 20-49 - 3000,0 м.
</t>
        </r>
      </text>
    </comment>
    <comment ref="S18" authorId="1">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-600,0 м.
2) д. Лоскутово: пер. Ракетный; ул. Трактовая; ул. Новая - 500,0 м.</t>
        </r>
      </text>
    </comment>
    <comment ref="P18" authorId="1">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Q12" authorId="0">
      <text>
        <r>
          <rPr>
            <sz val="9"/>
            <rFont val="Tahoma"/>
            <family val="2"/>
          </rPr>
          <t>1) Строительство сетей канализации по ул. Куйбышева, Григорьева, А. Невского (по решение судов) - 1500,0 м.</t>
        </r>
      </text>
    </comment>
    <comment ref="Q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Y12" authorId="2">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- 1 шт. 
2)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P12"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S12" authorId="1">
      <text>
        <r>
          <rPr>
            <b/>
            <sz val="9"/>
            <rFont val="Tahoma"/>
            <family val="2"/>
          </rPr>
          <t>natasha:</t>
        </r>
        <r>
          <rPr>
            <sz val="9"/>
            <rFont val="Tahoma"/>
            <family val="2"/>
          </rPr>
          <t xml:space="preserve">
1) Сети канализации по ул. Бакунина - 1 000,0 м.</t>
        </r>
      </text>
    </comment>
    <comment ref="S21" authorId="1">
      <text>
        <r>
          <rPr>
            <b/>
            <sz val="9"/>
            <rFont val="Tahoma"/>
            <family val="2"/>
          </rPr>
          <t>natasha:</t>
        </r>
        <r>
          <rPr>
            <sz val="9"/>
            <rFont val="Tahoma"/>
            <family val="2"/>
          </rPr>
          <t xml:space="preserve">
1) Сети канализации по ул. Бакунина - 1 000,0 м.</t>
        </r>
      </text>
    </comment>
    <comment ref="W21" authorId="0">
      <text>
        <r>
          <rPr>
            <sz val="9"/>
            <rFont val="Tahoma"/>
            <family val="2"/>
          </rPr>
          <t xml:space="preserve">С1)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t>
        </r>
      </text>
    </comment>
    <comment ref="O13"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- 91,0 км.</t>
        </r>
      </text>
    </comment>
    <comment ref="R12" authorId="0">
      <text>
        <r>
          <rPr>
            <sz val="9"/>
            <rFont val="Tahoma"/>
            <family val="2"/>
          </rPr>
          <t>1) Строительство сетей канализации по ул. Куйбышева, Григорьева, А. Невского (по решение судов) - 1500,0 м.</t>
        </r>
      </text>
    </comment>
    <comment ref="Q13"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13" authorId="1">
      <text>
        <r>
          <rPr>
            <b/>
            <sz val="9"/>
            <rFont val="Tahoma"/>
            <family val="2"/>
          </rPr>
          <t>natasha: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- 40,0 м.</t>
        </r>
      </text>
    </comment>
    <comment ref="R23" authorId="2">
      <text>
        <r>
          <rPr>
            <b/>
            <sz val="9"/>
            <rFont val="Tahoma"/>
            <family val="2"/>
          </rPr>
          <t>Lena: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
2) Строительство системы приема и отведения дренажных вод и поверхностного стока по ул. Усть-Киргизский 2-ой тупик в г. Томске (решение судов)</t>
        </r>
      </text>
    </comment>
    <comment ref="S30"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O23"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R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P33" authorId="1">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O33" authorId="1">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P21"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N20" authorId="2">
      <text>
        <r>
          <rPr>
            <b/>
            <sz val="9"/>
            <rFont val="Tahoma"/>
            <family val="2"/>
          </rPr>
          <t>Lena:</t>
        </r>
        <r>
          <rPr>
            <sz val="9"/>
            <rFont val="Tahoma"/>
            <family val="2"/>
          </rPr>
          <t xml:space="preserve">
1) г. Томск, ул. Московский тракт, 82 (решение судов)</t>
        </r>
      </text>
    </comment>
    <comment ref="N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1"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2"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P14"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4" authorId="1">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6"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P16"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t>
        </r>
      </text>
    </comment>
    <comment ref="R18"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t>
        </r>
      </text>
    </comment>
    <comment ref="P23" authorId="1">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O22" authorId="1">
      <text>
        <r>
          <rPr>
            <b/>
            <sz val="9"/>
            <rFont val="Tahoma"/>
            <family val="2"/>
          </rPr>
          <t>natasha:</t>
        </r>
        <r>
          <rPr>
            <sz val="9"/>
            <rFont val="Tahoma"/>
            <family val="2"/>
          </rPr>
          <t xml:space="preserve">
1) Строительство системы отвода поверхностных вод от жилых домов по ул. Бирюкова, 6, 12</t>
        </r>
      </text>
    </comment>
    <comment ref="P22" authorId="1">
      <text>
        <r>
          <rPr>
            <b/>
            <sz val="9"/>
            <rFont val="Tahoma"/>
            <family val="2"/>
          </rPr>
          <t>natasha:</t>
        </r>
        <r>
          <rPr>
            <sz val="9"/>
            <rFont val="Tahoma"/>
            <family val="2"/>
          </rPr>
          <t xml:space="preserve">
1) Строительство системы отвода поверхностных вод от жилых домов по ул. Бирюкова, 6, 12</t>
        </r>
      </text>
    </comment>
    <comment ref="P13" authorId="1">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- 91,0 км.</t>
        </r>
      </text>
    </comment>
    <comment ref="Q22" authorId="1">
      <text>
        <r>
          <rPr>
            <b/>
            <sz val="9"/>
            <rFont val="Tahoma"/>
            <family val="2"/>
          </rPr>
          <t>natasha:</t>
        </r>
        <r>
          <rPr>
            <sz val="9"/>
            <rFont val="Tahoma"/>
            <family val="2"/>
          </rPr>
          <t xml:space="preserve">
1) Строительство системы отвода поверхностных вод от жилых домов по ул. Бирюкова, 6, 12</t>
        </r>
      </text>
    </comment>
    <comment ref="R22" authorId="1">
      <text>
        <r>
          <rPr>
            <b/>
            <sz val="9"/>
            <rFont val="Tahoma"/>
            <family val="2"/>
          </rPr>
          <t>natasha:</t>
        </r>
        <r>
          <rPr>
            <sz val="9"/>
            <rFont val="Tahoma"/>
            <family val="2"/>
          </rPr>
          <t xml:space="preserve">
1) Строительство системы отвода поверхностных вод от жилых домов по ул. Бирюкова, 6, 12</t>
        </r>
      </text>
    </comment>
  </commentList>
</comments>
</file>

<file path=xl/sharedStrings.xml><?xml version="1.0" encoding="utf-8"?>
<sst xmlns="http://schemas.openxmlformats.org/spreadsheetml/2006/main" count="153" uniqueCount="74">
  <si>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</si>
  <si>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</si>
  <si>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</si>
  <si>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</si>
  <si>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</si>
  <si>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</si>
  <si>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</si>
  <si>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</si>
  <si>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</si>
  <si>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</si>
  <si>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</si>
  <si>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</si>
  <si>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Департамент городского хозяйства администрации Города Томска</t>
  </si>
  <si>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</si>
  <si>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</si>
  <si>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Количество объектов с разработанной проектно-сметной документацией,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</si>
  <si>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</si>
  <si>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</si>
  <si>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</si>
  <si>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</si>
  <si>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Задача 3: обеспечение  населения надёжным электроснабжением</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</si>
  <si>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</si>
  <si>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</si>
  <si>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</si>
  <si>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</si>
  <si>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</si>
  <si>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</si>
  <si>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</si>
  <si>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</si>
  <si>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</si>
  <si>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</si>
  <si>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</si>
  <si>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</si>
  <si>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</si>
  <si>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</si>
  <si>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2020 г.</t>
  </si>
  <si>
    <t>2021 г.</t>
  </si>
  <si>
    <t>2022 г.</t>
  </si>
  <si>
    <t>2023 г.</t>
  </si>
  <si>
    <t>2024 г.</t>
  </si>
  <si>
    <t>2025 г.</t>
  </si>
  <si>
    <t xml:space="preserve">Приложение 1 к подпрограмме 
«Развитие инженерной инфраструктуры на 2015-2025 годы»  </t>
  </si>
  <si>
    <t>"Развитие инженерной инфраструктуры на 2015-2025 годы"</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</si>
  <si>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</si>
  <si>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</si>
  <si>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</si>
  <si>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</si>
  <si>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</si>
  <si>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</si>
  <si>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</si>
  <si>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</si>
  <si>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</si>
  <si>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</si>
  <si>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</si>
  <si>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</si>
  <si>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t>показатель ввден с 01.01.2018 г.</t>
  </si>
  <si>
    <t xml:space="preserve"> -</t>
  </si>
  <si>
    <r>
      <t>1. Протяженность вновь построенных, реконструированных  сетей водоснабжения, км</t>
    </r>
    <r>
      <rPr>
        <sz val="8"/>
        <rFont val="Times New Roman"/>
        <family val="1"/>
      </rPr>
      <t xml:space="preserve"> </t>
    </r>
  </si>
  <si>
    <t>Мероприятие 1:Строительство (реконструкция), капитальный ремонт объектов водоснабжения: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</si>
  <si>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</si>
  <si>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2:Строительство (реконструкция), капитальный ремонт объектов водоотведения:</t>
  </si>
  <si>
    <t>Мероприятие 3:Строительство (реконструкция), капитальный ремонт объектов ливневой канализации:</t>
  </si>
  <si>
    <t>Мероприятие 1:Строительство (реконструкция), капитальный ремонт объектов теплоснабжения: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</si>
  <si>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</si>
  <si>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1: Строительство (реконструкция), капитальный ремонт объектов электроснабжения:</t>
  </si>
  <si>
    <t>Количество объектов построенных (реконструированных, капитально отремантированных) и введенных в эксплуатацию, предусмотренных муниципальной программой, шт.</t>
  </si>
  <si>
    <t>Плановые значения показателей по годам реализации муниципальной программы</t>
  </si>
  <si>
    <t>* - показатель расчитывается по формуле Xn=In/In-1*Xn-1, где</t>
  </si>
  <si>
    <t>Xn-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n-ом году;</t>
  </si>
  <si>
    <t>In – объем капитальных вложений в n-ом году согласно распределению объема предоставляемых инвестиций (приложение 3 к подпрограмме);</t>
  </si>
  <si>
    <t>Xn-1 -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n-1-ом году;</t>
  </si>
  <si>
    <t>In-1 - объем капитальных вложений в n-1-ом году согласно распределению сметной стоимости объекта капитального строительства (приложение 3 к подпрограмме).</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</si>
  <si>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</si>
  <si>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Количество объектов с разработанной проектно-сметной документацией (проверка достоверности определения сметной стоимости), предусмотренных муниципальной программой, шт.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</si>
</sst>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6">
    <font>
      <sz val="11"/>
      <color indexed="8"/>
      <name val="Calibri"/>
      <family val="2"/>
    </font>
    <font>
      <sz val="9"/>
      <name val="Tahoma"/>
      <family val="2"/>
    </font>
    <font>
      <b/>
      <sz val="9"/>
      <name val="Tahoma"/>
      <family val="2"/>
    </font>
    <font>
      <i/>
      <sz val="8"/>
      <name val="Times New Roman"/>
      <family val="1"/>
    </font>
    <font>
      <sz val="8"/>
      <name val="Times New Roman"/>
      <family val="1"/>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10"/>
      <name val="Times New Roman"/>
      <family val="1"/>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style="medium"/>
      <bottom style="thin"/>
    </border>
    <border>
      <left style="thin"/>
      <right style="thin"/>
      <top style="thin"/>
      <bottom style="medium"/>
    </border>
    <border>
      <left style="thin"/>
      <right style="thin"/>
      <top style="medium"/>
      <bottom style="medium"/>
    </border>
    <border>
      <left style="thin"/>
      <right style="thin"/>
      <top/>
      <bottom/>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medium"/>
      <top style="medium"/>
      <bottom style="thin"/>
    </border>
    <border>
      <left style="thin"/>
      <right style="thin"/>
      <top/>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color indexed="63"/>
      </left>
      <right>
        <color indexed="63"/>
      </right>
      <top style="thin"/>
      <bottom style="thin"/>
    </border>
    <border>
      <left>
        <color indexed="63"/>
      </left>
      <right style="thin"/>
      <top style="thin"/>
      <bottom style="thin"/>
    </border>
    <border>
      <left style="thin"/>
      <right>
        <color indexed="63"/>
      </right>
      <top style="medium"/>
      <bottom/>
    </border>
    <border>
      <left style="thin"/>
      <right>
        <color indexed="63"/>
      </right>
      <top/>
      <bottom/>
    </border>
    <border>
      <left style="thin"/>
      <right>
        <color indexed="63"/>
      </right>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medium"/>
      <right>
        <color indexed="63"/>
      </right>
      <top style="medium"/>
      <bottom/>
    </border>
    <border>
      <left style="medium"/>
      <right>
        <color indexed="63"/>
      </right>
      <top/>
      <bottom/>
    </border>
    <border>
      <left style="medium"/>
      <right>
        <color indexed="63"/>
      </right>
      <top/>
      <bottom style="mediu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105">
    <xf numFmtId="0" fontId="0" fillId="0" borderId="0" xfId="0" applyAlignment="1">
      <alignment/>
    </xf>
    <xf numFmtId="0" fontId="23" fillId="0" borderId="0" xfId="0" applyFont="1" applyFill="1" applyAlignment="1">
      <alignment/>
    </xf>
    <xf numFmtId="0" fontId="4" fillId="0" borderId="10" xfId="0" applyFont="1" applyFill="1" applyBorder="1" applyAlignment="1">
      <alignment horizontal="center" wrapText="1"/>
    </xf>
    <xf numFmtId="0" fontId="4" fillId="0" borderId="10" xfId="0" applyFont="1" applyFill="1" applyBorder="1" applyAlignment="1">
      <alignment horizontal="center" vertical="center" textRotation="90"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164"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Fill="1" applyAlignment="1">
      <alignment wrapText="1"/>
    </xf>
    <xf numFmtId="0" fontId="4" fillId="0" borderId="16" xfId="0" applyFont="1" applyFill="1" applyBorder="1" applyAlignment="1">
      <alignment horizontal="center" wrapText="1"/>
    </xf>
    <xf numFmtId="0" fontId="4" fillId="0" borderId="17" xfId="0" applyFont="1" applyFill="1" applyBorder="1" applyAlignment="1">
      <alignment horizontal="center" wrapText="1"/>
    </xf>
    <xf numFmtId="0" fontId="4" fillId="0" borderId="10" xfId="0" applyFont="1" applyFill="1" applyBorder="1" applyAlignment="1">
      <alignment textRotation="90" wrapText="1"/>
    </xf>
    <xf numFmtId="0" fontId="4" fillId="0" borderId="17" xfId="0" applyFont="1" applyFill="1" applyBorder="1" applyAlignment="1">
      <alignment horizontal="center" vertical="center" textRotation="90" wrapText="1"/>
    </xf>
    <xf numFmtId="0" fontId="4" fillId="0" borderId="18" xfId="0"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12" xfId="0" applyFont="1" applyFill="1" applyBorder="1" applyAlignment="1">
      <alignment vertical="center" wrapText="1"/>
    </xf>
    <xf numFmtId="0" fontId="3" fillId="0" borderId="12" xfId="0" applyFont="1" applyFill="1" applyBorder="1" applyAlignment="1">
      <alignment horizontal="left" vertical="center" wrapText="1"/>
    </xf>
    <xf numFmtId="0" fontId="4" fillId="0" borderId="12" xfId="0" applyFont="1" applyFill="1" applyBorder="1" applyAlignment="1">
      <alignment horizontal="center" vertical="center"/>
    </xf>
    <xf numFmtId="164" fontId="4" fillId="0" borderId="12"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164" fontId="4" fillId="0" borderId="10"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7"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left" vertical="center" wrapText="1"/>
    </xf>
    <xf numFmtId="164" fontId="4" fillId="0" borderId="22" xfId="0" applyNumberFormat="1" applyFont="1" applyFill="1" applyBorder="1" applyAlignment="1">
      <alignment horizontal="center" vertical="center" wrapText="1"/>
    </xf>
    <xf numFmtId="0" fontId="3" fillId="0" borderId="15" xfId="0" applyFont="1" applyFill="1" applyBorder="1" applyAlignment="1">
      <alignment horizontal="left" vertical="top" wrapText="1"/>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3" xfId="0" applyFont="1" applyFill="1" applyBorder="1" applyAlignment="1">
      <alignment vertical="center" wrapText="1"/>
    </xf>
    <xf numFmtId="0" fontId="3" fillId="0" borderId="16" xfId="0" applyFont="1" applyFill="1" applyBorder="1" applyAlignment="1">
      <alignment vertical="center" wrapText="1"/>
    </xf>
    <xf numFmtId="0" fontId="3" fillId="0" borderId="24" xfId="0" applyFont="1" applyFill="1" applyBorder="1" applyAlignment="1">
      <alignment vertical="center" wrapText="1"/>
    </xf>
    <xf numFmtId="14" fontId="4" fillId="0" borderId="25"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4" fillId="0" borderId="14" xfId="0" applyFont="1" applyFill="1" applyBorder="1" applyAlignment="1">
      <alignment horizontal="center" vertical="center"/>
    </xf>
    <xf numFmtId="0" fontId="4" fillId="0" borderId="26" xfId="0" applyFont="1" applyFill="1" applyBorder="1" applyAlignment="1">
      <alignment horizontal="center" vertical="center"/>
    </xf>
    <xf numFmtId="16" fontId="4" fillId="0" borderId="27" xfId="0" applyNumberFormat="1" applyFont="1" applyFill="1" applyBorder="1" applyAlignment="1">
      <alignment horizontal="center" vertical="center" wrapText="1"/>
    </xf>
    <xf numFmtId="0" fontId="3" fillId="0" borderId="15" xfId="0" applyFont="1" applyFill="1" applyBorder="1" applyAlignment="1">
      <alignment vertical="center" wrapText="1"/>
    </xf>
    <xf numFmtId="0" fontId="3" fillId="0" borderId="15"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xf>
    <xf numFmtId="0" fontId="6" fillId="0" borderId="0" xfId="0" applyFont="1" applyFill="1" applyAlignment="1">
      <alignment/>
    </xf>
    <xf numFmtId="0" fontId="4" fillId="8" borderId="10" xfId="0" applyFont="1" applyFill="1" applyBorder="1" applyAlignment="1">
      <alignment horizontal="center" vertical="center" textRotation="90" wrapText="1"/>
    </xf>
    <xf numFmtId="0" fontId="4" fillId="8" borderId="10" xfId="0" applyFont="1" applyFill="1" applyBorder="1" applyAlignment="1">
      <alignment horizontal="center" wrapText="1"/>
    </xf>
    <xf numFmtId="0" fontId="4" fillId="8"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24" fillId="8" borderId="21" xfId="0" applyFont="1" applyFill="1" applyBorder="1" applyAlignment="1">
      <alignment horizontal="center" vertical="center" wrapText="1"/>
    </xf>
    <xf numFmtId="0" fontId="24" fillId="0" borderId="21"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8" borderId="10" xfId="0" applyFont="1" applyFill="1" applyBorder="1" applyAlignment="1">
      <alignment horizontal="center" wrapText="1"/>
    </xf>
    <xf numFmtId="0" fontId="3" fillId="0" borderId="31"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3"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xf>
    <xf numFmtId="164" fontId="4" fillId="8"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23" fillId="0" borderId="0" xfId="0" applyFont="1" applyFill="1" applyAlignment="1">
      <alignment horizontal="right" wrapText="1"/>
    </xf>
    <xf numFmtId="0" fontId="23" fillId="0" borderId="0" xfId="0" applyFont="1" applyFill="1" applyAlignment="1">
      <alignment horizontal="right"/>
    </xf>
    <xf numFmtId="0" fontId="4" fillId="0" borderId="10" xfId="0" applyFont="1" applyFill="1" applyBorder="1" applyAlignment="1">
      <alignment horizontal="center" wrapText="1"/>
    </xf>
    <xf numFmtId="0" fontId="4" fillId="0" borderId="17" xfId="0" applyFont="1" applyFill="1" applyBorder="1" applyAlignment="1">
      <alignment horizontal="center" wrapText="1"/>
    </xf>
    <xf numFmtId="0" fontId="23" fillId="0" borderId="0" xfId="0" applyFont="1" applyFill="1" applyAlignment="1">
      <alignment horizontal="center"/>
    </xf>
    <xf numFmtId="0" fontId="4" fillId="0" borderId="3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wrapText="1"/>
    </xf>
    <xf numFmtId="0" fontId="4" fillId="0" borderId="16" xfId="0" applyFont="1" applyFill="1" applyBorder="1" applyAlignment="1">
      <alignment horizontal="center" wrapText="1"/>
    </xf>
    <xf numFmtId="0" fontId="4" fillId="0" borderId="12" xfId="0" applyFont="1" applyFill="1" applyBorder="1" applyAlignment="1">
      <alignment horizontal="center" wrapText="1"/>
    </xf>
    <xf numFmtId="0" fontId="4" fillId="0" borderId="20" xfId="0" applyFont="1" applyFill="1" applyBorder="1" applyAlignment="1">
      <alignment horizontal="center" wrapText="1"/>
    </xf>
    <xf numFmtId="0" fontId="3" fillId="0" borderId="3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35" xfId="0" applyFont="1" applyFill="1" applyBorder="1" applyAlignment="1">
      <alignment horizontal="left" vertical="top"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14" fontId="4" fillId="0" borderId="36" xfId="0" applyNumberFormat="1" applyFont="1" applyFill="1" applyBorder="1" applyAlignment="1">
      <alignment horizontal="center" vertical="center" wrapText="1"/>
    </xf>
    <xf numFmtId="14" fontId="4" fillId="0" borderId="27" xfId="0" applyNumberFormat="1" applyFont="1" applyFill="1" applyBorder="1" applyAlignment="1">
      <alignment horizontal="center" vertical="center" wrapText="1"/>
    </xf>
    <xf numFmtId="14" fontId="4" fillId="0" borderId="37" xfId="0" applyNumberFormat="1" applyFont="1" applyFill="1" applyBorder="1" applyAlignment="1">
      <alignment horizontal="center" vertical="center" wrapText="1"/>
    </xf>
    <xf numFmtId="0" fontId="3" fillId="0" borderId="23"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4" xfId="0" applyFont="1" applyFill="1" applyBorder="1" applyAlignment="1">
      <alignment horizontal="left" vertical="top" wrapText="1"/>
    </xf>
    <xf numFmtId="16" fontId="4" fillId="0" borderId="38" xfId="0" applyNumberFormat="1" applyFont="1" applyFill="1" applyBorder="1" applyAlignment="1">
      <alignment horizontal="center" vertical="center" wrapText="1"/>
    </xf>
    <xf numFmtId="16" fontId="4" fillId="0" borderId="39" xfId="0" applyNumberFormat="1" applyFont="1" applyFill="1" applyBorder="1" applyAlignment="1">
      <alignment horizontal="center" vertical="center" wrapText="1"/>
    </xf>
    <xf numFmtId="16" fontId="4" fillId="0" borderId="40"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0"/>
  <sheetViews>
    <sheetView tabSelected="1" view="pageBreakPreview" zoomScale="110" zoomScaleNormal="80" zoomScaleSheetLayoutView="110" zoomScalePageLayoutView="0" workbookViewId="0" topLeftCell="A4">
      <pane xSplit="3" ySplit="6" topLeftCell="K10" activePane="bottomRight" state="frozen"/>
      <selection pane="topLeft" activeCell="A4" sqref="A4"/>
      <selection pane="topRight" activeCell="D4" sqref="D4"/>
      <selection pane="bottomLeft" activeCell="A10" sqref="A10"/>
      <selection pane="bottomRight" activeCell="O26" sqref="O26:P27"/>
    </sheetView>
  </sheetViews>
  <sheetFormatPr defaultColWidth="9.140625" defaultRowHeight="15"/>
  <cols>
    <col min="1" max="1" width="9.140625" style="1" customWidth="1"/>
    <col min="2" max="2" width="20.421875" style="1" customWidth="1"/>
    <col min="3" max="3" width="34.28125" style="1" customWidth="1"/>
    <col min="4" max="4" width="23.8515625" style="1" customWidth="1"/>
    <col min="5" max="5" width="17.00390625" style="1" customWidth="1"/>
    <col min="6" max="6" width="13.00390625" style="1" customWidth="1"/>
    <col min="7" max="12" width="9.140625" style="1" customWidth="1"/>
    <col min="13" max="13" width="10.00390625" style="1" bestFit="1" customWidth="1"/>
    <col min="14" max="16384" width="9.140625" style="1" customWidth="1"/>
  </cols>
  <sheetData>
    <row r="1" spans="24:28" ht="45.75" customHeight="1">
      <c r="X1" s="78" t="s">
        <v>41</v>
      </c>
      <c r="Y1" s="79"/>
      <c r="Z1" s="79"/>
      <c r="AA1" s="79"/>
      <c r="AB1" s="79"/>
    </row>
    <row r="2" ht="15"/>
    <row r="3" spans="1:28" ht="15">
      <c r="A3" s="82" t="s">
        <v>23</v>
      </c>
      <c r="B3" s="82"/>
      <c r="C3" s="82"/>
      <c r="D3" s="82"/>
      <c r="E3" s="82"/>
      <c r="F3" s="82"/>
      <c r="G3" s="82"/>
      <c r="H3" s="82"/>
      <c r="I3" s="82"/>
      <c r="J3" s="82"/>
      <c r="K3" s="82"/>
      <c r="L3" s="82"/>
      <c r="M3" s="82"/>
      <c r="N3" s="82"/>
      <c r="O3" s="82"/>
      <c r="P3" s="82"/>
      <c r="Q3" s="82"/>
      <c r="R3" s="82"/>
      <c r="S3" s="82"/>
      <c r="T3" s="82"/>
      <c r="U3" s="82"/>
      <c r="V3" s="82"/>
      <c r="W3" s="82"/>
      <c r="X3" s="82"/>
      <c r="Y3" s="82"/>
      <c r="Z3" s="82"/>
      <c r="AA3" s="82"/>
      <c r="AB3" s="82"/>
    </row>
    <row r="4" spans="1:28" ht="15">
      <c r="A4" s="82" t="s">
        <v>42</v>
      </c>
      <c r="B4" s="82"/>
      <c r="C4" s="82"/>
      <c r="D4" s="82"/>
      <c r="E4" s="82"/>
      <c r="F4" s="82"/>
      <c r="G4" s="82"/>
      <c r="H4" s="82"/>
      <c r="I4" s="82"/>
      <c r="J4" s="82"/>
      <c r="K4" s="82"/>
      <c r="L4" s="82"/>
      <c r="M4" s="82"/>
      <c r="N4" s="82"/>
      <c r="O4" s="82"/>
      <c r="P4" s="82"/>
      <c r="Q4" s="82"/>
      <c r="R4" s="82"/>
      <c r="S4" s="82"/>
      <c r="T4" s="82"/>
      <c r="U4" s="82"/>
      <c r="V4" s="82"/>
      <c r="W4" s="82"/>
      <c r="X4" s="82"/>
      <c r="Y4" s="82"/>
      <c r="Z4" s="82"/>
      <c r="AA4" s="82"/>
      <c r="AB4" s="82"/>
    </row>
    <row r="5" ht="15.75" thickBot="1"/>
    <row r="6" spans="1:28" ht="36" customHeight="1">
      <c r="A6" s="86" t="s">
        <v>0</v>
      </c>
      <c r="B6" s="93" t="s">
        <v>48</v>
      </c>
      <c r="C6" s="93" t="s">
        <v>1</v>
      </c>
      <c r="D6" s="83" t="s">
        <v>43</v>
      </c>
      <c r="E6" s="93" t="s">
        <v>2</v>
      </c>
      <c r="F6" s="93" t="s">
        <v>3</v>
      </c>
      <c r="G6" s="88" t="s">
        <v>66</v>
      </c>
      <c r="H6" s="88"/>
      <c r="I6" s="88"/>
      <c r="J6" s="88"/>
      <c r="K6" s="88"/>
      <c r="L6" s="88"/>
      <c r="M6" s="88"/>
      <c r="N6" s="88"/>
      <c r="O6" s="88"/>
      <c r="P6" s="88"/>
      <c r="Q6" s="88"/>
      <c r="R6" s="88"/>
      <c r="S6" s="88"/>
      <c r="T6" s="88"/>
      <c r="U6" s="88"/>
      <c r="V6" s="88"/>
      <c r="W6" s="88"/>
      <c r="X6" s="88"/>
      <c r="Y6" s="88"/>
      <c r="Z6" s="88"/>
      <c r="AA6" s="88"/>
      <c r="AB6" s="89"/>
    </row>
    <row r="7" spans="1:28" ht="15">
      <c r="A7" s="87"/>
      <c r="B7" s="94"/>
      <c r="C7" s="94"/>
      <c r="D7" s="84"/>
      <c r="E7" s="94"/>
      <c r="F7" s="94"/>
      <c r="G7" s="80" t="s">
        <v>4</v>
      </c>
      <c r="H7" s="80"/>
      <c r="I7" s="80" t="s">
        <v>5</v>
      </c>
      <c r="J7" s="80"/>
      <c r="K7" s="80" t="s">
        <v>6</v>
      </c>
      <c r="L7" s="80"/>
      <c r="M7" s="80" t="s">
        <v>7</v>
      </c>
      <c r="N7" s="80"/>
      <c r="O7" s="70" t="s">
        <v>8</v>
      </c>
      <c r="P7" s="70"/>
      <c r="Q7" s="80" t="s">
        <v>35</v>
      </c>
      <c r="R7" s="80"/>
      <c r="S7" s="80" t="s">
        <v>36</v>
      </c>
      <c r="T7" s="80"/>
      <c r="U7" s="80" t="s">
        <v>37</v>
      </c>
      <c r="V7" s="80"/>
      <c r="W7" s="80" t="s">
        <v>38</v>
      </c>
      <c r="X7" s="80"/>
      <c r="Y7" s="80" t="s">
        <v>39</v>
      </c>
      <c r="Z7" s="80"/>
      <c r="AA7" s="80" t="s">
        <v>40</v>
      </c>
      <c r="AB7" s="81"/>
    </row>
    <row r="8" spans="1:28" ht="105" customHeight="1">
      <c r="A8" s="87"/>
      <c r="B8" s="94"/>
      <c r="C8" s="94"/>
      <c r="D8" s="85"/>
      <c r="E8" s="94"/>
      <c r="F8" s="94"/>
      <c r="G8" s="14" t="s">
        <v>9</v>
      </c>
      <c r="H8" s="14" t="s">
        <v>10</v>
      </c>
      <c r="I8" s="14" t="s">
        <v>9</v>
      </c>
      <c r="J8" s="14" t="s">
        <v>10</v>
      </c>
      <c r="K8" s="14" t="s">
        <v>9</v>
      </c>
      <c r="L8" s="14" t="s">
        <v>10</v>
      </c>
      <c r="M8" s="3" t="s">
        <v>9</v>
      </c>
      <c r="N8" s="3" t="s">
        <v>10</v>
      </c>
      <c r="O8" s="55" t="s">
        <v>9</v>
      </c>
      <c r="P8" s="55" t="s">
        <v>10</v>
      </c>
      <c r="Q8" s="3" t="s">
        <v>9</v>
      </c>
      <c r="R8" s="3" t="s">
        <v>10</v>
      </c>
      <c r="S8" s="3" t="s">
        <v>9</v>
      </c>
      <c r="T8" s="3" t="s">
        <v>10</v>
      </c>
      <c r="U8" s="3" t="s">
        <v>9</v>
      </c>
      <c r="V8" s="3" t="s">
        <v>10</v>
      </c>
      <c r="W8" s="3" t="s">
        <v>9</v>
      </c>
      <c r="X8" s="3" t="s">
        <v>10</v>
      </c>
      <c r="Y8" s="3" t="s">
        <v>9</v>
      </c>
      <c r="Z8" s="3" t="s">
        <v>10</v>
      </c>
      <c r="AA8" s="3" t="s">
        <v>9</v>
      </c>
      <c r="AB8" s="15" t="s">
        <v>10</v>
      </c>
    </row>
    <row r="9" spans="1:28" ht="15">
      <c r="A9" s="12">
        <v>1</v>
      </c>
      <c r="B9" s="2">
        <v>2</v>
      </c>
      <c r="C9" s="2">
        <v>3</v>
      </c>
      <c r="D9" s="2"/>
      <c r="E9" s="2">
        <v>4</v>
      </c>
      <c r="F9" s="2">
        <v>5</v>
      </c>
      <c r="G9" s="2">
        <v>6</v>
      </c>
      <c r="H9" s="2">
        <v>7</v>
      </c>
      <c r="I9" s="2">
        <v>8</v>
      </c>
      <c r="J9" s="2">
        <v>9</v>
      </c>
      <c r="K9" s="2">
        <v>10</v>
      </c>
      <c r="L9" s="2">
        <v>11</v>
      </c>
      <c r="M9" s="2">
        <v>12</v>
      </c>
      <c r="N9" s="2">
        <v>13</v>
      </c>
      <c r="O9" s="56">
        <v>14</v>
      </c>
      <c r="P9" s="56">
        <v>15</v>
      </c>
      <c r="Q9" s="2">
        <v>16</v>
      </c>
      <c r="R9" s="2">
        <v>17</v>
      </c>
      <c r="S9" s="2">
        <v>18</v>
      </c>
      <c r="T9" s="2">
        <v>19</v>
      </c>
      <c r="U9" s="2">
        <v>20</v>
      </c>
      <c r="V9" s="2">
        <v>21</v>
      </c>
      <c r="W9" s="2">
        <v>22</v>
      </c>
      <c r="X9" s="2">
        <v>23</v>
      </c>
      <c r="Y9" s="2">
        <v>24</v>
      </c>
      <c r="Z9" s="2">
        <v>25</v>
      </c>
      <c r="AA9" s="2">
        <v>26</v>
      </c>
      <c r="AB9" s="13">
        <v>27</v>
      </c>
    </row>
    <row r="10" spans="1:28" ht="85.5" customHeight="1" thickBot="1">
      <c r="A10" s="16">
        <v>1</v>
      </c>
      <c r="B10" s="17" t="s">
        <v>11</v>
      </c>
      <c r="C10" s="18" t="s">
        <v>72</v>
      </c>
      <c r="D10" s="19" t="s">
        <v>44</v>
      </c>
      <c r="E10" s="4" t="s">
        <v>12</v>
      </c>
      <c r="F10" s="4">
        <v>1</v>
      </c>
      <c r="G10" s="4">
        <v>0.74</v>
      </c>
      <c r="H10" s="4">
        <v>0.74</v>
      </c>
      <c r="I10" s="4">
        <v>2.19</v>
      </c>
      <c r="J10" s="4">
        <v>2.19</v>
      </c>
      <c r="K10" s="4">
        <v>2.53</v>
      </c>
      <c r="L10" s="4">
        <v>2.53</v>
      </c>
      <c r="M10" s="4">
        <v>2.87</v>
      </c>
      <c r="N10" s="4">
        <v>2.87</v>
      </c>
      <c r="O10" s="4">
        <v>6.46</v>
      </c>
      <c r="P10" s="4">
        <v>3.52</v>
      </c>
      <c r="Q10" s="20">
        <v>7.03</v>
      </c>
      <c r="R10" s="20">
        <v>1.83</v>
      </c>
      <c r="S10" s="20">
        <v>2.94</v>
      </c>
      <c r="T10" s="20">
        <v>0</v>
      </c>
      <c r="U10" s="20">
        <v>5.15</v>
      </c>
      <c r="V10" s="20">
        <v>0.15</v>
      </c>
      <c r="W10" s="20">
        <v>23.3</v>
      </c>
      <c r="X10" s="20">
        <v>0</v>
      </c>
      <c r="Y10" s="20">
        <v>6.3</v>
      </c>
      <c r="Z10" s="20">
        <v>0</v>
      </c>
      <c r="AA10" s="20">
        <v>0.72</v>
      </c>
      <c r="AB10" s="21">
        <v>0</v>
      </c>
    </row>
    <row r="11" spans="1:28" ht="79.5" customHeight="1">
      <c r="A11" s="101" t="s">
        <v>25</v>
      </c>
      <c r="B11" s="98" t="s">
        <v>24</v>
      </c>
      <c r="C11" s="22" t="s">
        <v>57</v>
      </c>
      <c r="D11" s="23" t="s">
        <v>44</v>
      </c>
      <c r="E11" s="5" t="s">
        <v>13</v>
      </c>
      <c r="F11" s="5">
        <v>7.38</v>
      </c>
      <c r="G11" s="5">
        <v>0.42</v>
      </c>
      <c r="H11" s="5">
        <v>0.42</v>
      </c>
      <c r="I11" s="5">
        <v>0</v>
      </c>
      <c r="J11" s="5">
        <v>0</v>
      </c>
      <c r="K11" s="5">
        <v>2.418</v>
      </c>
      <c r="L11" s="5">
        <v>2.418</v>
      </c>
      <c r="M11" s="5">
        <v>0</v>
      </c>
      <c r="N11" s="5">
        <v>0</v>
      </c>
      <c r="O11" s="57">
        <f>(100+96+522.2)/1000</f>
        <v>0.7182000000000001</v>
      </c>
      <c r="P11" s="76">
        <v>0</v>
      </c>
      <c r="Q11" s="77">
        <f>(12704+4094+2731+530+1000)/1000</f>
        <v>21.059</v>
      </c>
      <c r="R11" s="24">
        <v>0</v>
      </c>
      <c r="S11" s="24">
        <f>(600+500)/1000</f>
        <v>1.1</v>
      </c>
      <c r="T11" s="24">
        <v>0</v>
      </c>
      <c r="U11" s="25">
        <f>(3000)/1000</f>
        <v>3</v>
      </c>
      <c r="V11" s="24">
        <v>0</v>
      </c>
      <c r="W11" s="24">
        <f>(5000+650+3000+12000+1400+110+240+250+250+60+50+50+60+70+100+100+100+130+100+50+90+1000+80+180+240+500+110+1130+60+550+210+230+206+180+810+340+670+320+200+350+850)/1000</f>
        <v>32.076</v>
      </c>
      <c r="X11" s="24">
        <v>0</v>
      </c>
      <c r="Y11" s="24">
        <f>(2150+500+2100+5000+300+1300+4500+3000+1350+1400+500+480+360+400+50+240+275+60+70+50+60+150+50+50+50+30+240+160+80+100+550+400)/1000</f>
        <v>26.005</v>
      </c>
      <c r="Z11" s="24">
        <v>0</v>
      </c>
      <c r="AA11" s="24">
        <f>(210+1300+1700+700+360+300+170+50+70+50+130+50+80+60+220)/1000</f>
        <v>5.45</v>
      </c>
      <c r="AB11" s="26">
        <v>0</v>
      </c>
    </row>
    <row r="12" spans="1:28" ht="62.25" customHeight="1">
      <c r="A12" s="102"/>
      <c r="B12" s="99"/>
      <c r="C12" s="27" t="s">
        <v>14</v>
      </c>
      <c r="D12" s="28" t="s">
        <v>44</v>
      </c>
      <c r="E12" s="6" t="s">
        <v>13</v>
      </c>
      <c r="F12" s="6">
        <v>1.6</v>
      </c>
      <c r="G12" s="6">
        <v>0.7</v>
      </c>
      <c r="H12" s="6">
        <v>0.7</v>
      </c>
      <c r="I12" s="6">
        <v>1.87</v>
      </c>
      <c r="J12" s="6">
        <v>1.87</v>
      </c>
      <c r="K12" s="6">
        <v>0.638</v>
      </c>
      <c r="L12" s="6">
        <v>0.638</v>
      </c>
      <c r="M12" s="6">
        <v>0</v>
      </c>
      <c r="N12" s="6">
        <v>0</v>
      </c>
      <c r="O12" s="58">
        <v>0</v>
      </c>
      <c r="P12" s="58">
        <v>0</v>
      </c>
      <c r="Q12" s="29">
        <f>1500/1000</f>
        <v>1.5</v>
      </c>
      <c r="R12" s="29">
        <f>1500/1000</f>
        <v>1.5</v>
      </c>
      <c r="S12" s="30">
        <f>1000/1000</f>
        <v>1</v>
      </c>
      <c r="T12" s="29">
        <v>0</v>
      </c>
      <c r="U12" s="29">
        <v>0</v>
      </c>
      <c r="V12" s="29">
        <v>0</v>
      </c>
      <c r="W12" s="29">
        <f>(5800+1000+440)/1000</f>
        <v>7.24</v>
      </c>
      <c r="X12" s="29">
        <v>0</v>
      </c>
      <c r="Y12" s="29">
        <f>800/1000</f>
        <v>0.8</v>
      </c>
      <c r="Z12" s="29">
        <v>0</v>
      </c>
      <c r="AA12" s="29">
        <v>0</v>
      </c>
      <c r="AB12" s="31">
        <v>0</v>
      </c>
    </row>
    <row r="13" spans="1:28" ht="62.25" customHeight="1">
      <c r="A13" s="102"/>
      <c r="B13" s="99"/>
      <c r="C13" s="27" t="s">
        <v>52</v>
      </c>
      <c r="D13" s="28" t="s">
        <v>44</v>
      </c>
      <c r="E13" s="6" t="s">
        <v>13</v>
      </c>
      <c r="F13" s="104" t="s">
        <v>55</v>
      </c>
      <c r="G13" s="68"/>
      <c r="H13" s="68"/>
      <c r="I13" s="68"/>
      <c r="J13" s="68"/>
      <c r="K13" s="68"/>
      <c r="L13" s="69"/>
      <c r="M13" s="6">
        <v>0</v>
      </c>
      <c r="N13" s="6">
        <v>0</v>
      </c>
      <c r="O13" s="59">
        <f>91/1000</f>
        <v>0.091</v>
      </c>
      <c r="P13" s="59">
        <f>91/1000</f>
        <v>0.091</v>
      </c>
      <c r="Q13" s="29">
        <f>40/1000</f>
        <v>0.04</v>
      </c>
      <c r="R13" s="29">
        <f>40/1000</f>
        <v>0.04</v>
      </c>
      <c r="S13" s="29">
        <v>0</v>
      </c>
      <c r="T13" s="29">
        <v>0</v>
      </c>
      <c r="U13" s="30">
        <f>1000/1000</f>
        <v>1</v>
      </c>
      <c r="V13" s="29">
        <v>0</v>
      </c>
      <c r="W13" s="29">
        <f>(1160+1000+4000+3300+300+1000+2100+12500+1000+250+2000+700+500+200)/1000</f>
        <v>30.01</v>
      </c>
      <c r="X13" s="29">
        <v>0</v>
      </c>
      <c r="Y13" s="32">
        <v>0</v>
      </c>
      <c r="Z13" s="29">
        <v>0</v>
      </c>
      <c r="AA13" s="29">
        <v>0</v>
      </c>
      <c r="AB13" s="31">
        <v>0</v>
      </c>
    </row>
    <row r="14" spans="1:28" ht="63" customHeight="1">
      <c r="A14" s="102"/>
      <c r="B14" s="99"/>
      <c r="C14" s="27" t="s">
        <v>50</v>
      </c>
      <c r="D14" s="28" t="s">
        <v>47</v>
      </c>
      <c r="E14" s="6" t="s">
        <v>13</v>
      </c>
      <c r="F14" s="6">
        <v>0</v>
      </c>
      <c r="G14" s="6">
        <v>0</v>
      </c>
      <c r="H14" s="6">
        <v>0</v>
      </c>
      <c r="I14" s="6">
        <v>1</v>
      </c>
      <c r="J14" s="6">
        <v>1</v>
      </c>
      <c r="K14" s="6">
        <v>1</v>
      </c>
      <c r="L14" s="6">
        <v>1</v>
      </c>
      <c r="M14" s="6">
        <v>0</v>
      </c>
      <c r="N14" s="6">
        <v>0</v>
      </c>
      <c r="O14" s="58">
        <f>O21</f>
        <v>1</v>
      </c>
      <c r="P14" s="58">
        <f>P21</f>
        <v>1</v>
      </c>
      <c r="Q14" s="6">
        <f>Q21</f>
        <v>1</v>
      </c>
      <c r="R14" s="6">
        <f>R21</f>
        <v>1</v>
      </c>
      <c r="S14" s="6">
        <f aca="true" t="shared" si="0" ref="S14:AB14">S21</f>
        <v>1</v>
      </c>
      <c r="T14" s="6">
        <f t="shared" si="0"/>
        <v>0</v>
      </c>
      <c r="U14" s="6">
        <f t="shared" si="0"/>
        <v>0</v>
      </c>
      <c r="V14" s="6">
        <f t="shared" si="0"/>
        <v>0</v>
      </c>
      <c r="W14" s="6">
        <f t="shared" si="0"/>
        <v>4</v>
      </c>
      <c r="X14" s="6">
        <f t="shared" si="0"/>
        <v>0</v>
      </c>
      <c r="Y14" s="6">
        <f t="shared" si="0"/>
        <v>2</v>
      </c>
      <c r="Z14" s="6">
        <f t="shared" si="0"/>
        <v>0</v>
      </c>
      <c r="AA14" s="6">
        <f t="shared" si="0"/>
        <v>0</v>
      </c>
      <c r="AB14" s="33">
        <f t="shared" si="0"/>
        <v>0</v>
      </c>
    </row>
    <row r="15" spans="1:28" ht="45.75" thickBot="1">
      <c r="A15" s="103"/>
      <c r="B15" s="100"/>
      <c r="C15" s="34" t="s">
        <v>51</v>
      </c>
      <c r="D15" s="35" t="s">
        <v>45</v>
      </c>
      <c r="E15" s="8" t="s">
        <v>12</v>
      </c>
      <c r="F15" s="8">
        <v>92.5</v>
      </c>
      <c r="G15" s="8">
        <v>92.5</v>
      </c>
      <c r="H15" s="8">
        <v>92.5</v>
      </c>
      <c r="I15" s="8">
        <v>92.9</v>
      </c>
      <c r="J15" s="8">
        <v>92.5</v>
      </c>
      <c r="K15" s="8">
        <v>93.3</v>
      </c>
      <c r="L15" s="8">
        <v>92.5</v>
      </c>
      <c r="M15" s="7">
        <v>93.70172228202367</v>
      </c>
      <c r="N15" s="7">
        <v>92.5</v>
      </c>
      <c r="O15" s="7">
        <v>94.10517426170944</v>
      </c>
      <c r="P15" s="7">
        <v>92.5</v>
      </c>
      <c r="Q15" s="7">
        <v>94.51036338662529</v>
      </c>
      <c r="R15" s="7">
        <v>92.5</v>
      </c>
      <c r="S15" s="7">
        <v>94.91729713640622</v>
      </c>
      <c r="T15" s="7">
        <v>92.5</v>
      </c>
      <c r="U15" s="7">
        <v>95.32598302289234</v>
      </c>
      <c r="V15" s="7">
        <v>92.5</v>
      </c>
      <c r="W15" s="7">
        <v>95.73642859026754</v>
      </c>
      <c r="X15" s="7" t="s">
        <v>56</v>
      </c>
      <c r="Y15" s="7">
        <v>96.1486414151987</v>
      </c>
      <c r="Z15" s="7" t="s">
        <v>56</v>
      </c>
      <c r="AA15" s="7">
        <v>96.56262910697563</v>
      </c>
      <c r="AB15" s="36" t="s">
        <v>56</v>
      </c>
    </row>
    <row r="16" spans="1:28" ht="77.25" customHeight="1">
      <c r="A16" s="95" t="s">
        <v>26</v>
      </c>
      <c r="B16" s="90" t="s">
        <v>58</v>
      </c>
      <c r="C16" s="22" t="s">
        <v>73</v>
      </c>
      <c r="D16" s="23" t="s">
        <v>47</v>
      </c>
      <c r="E16" s="5" t="s">
        <v>13</v>
      </c>
      <c r="F16" s="5">
        <v>16</v>
      </c>
      <c r="G16" s="5">
        <v>2</v>
      </c>
      <c r="H16" s="5">
        <v>2</v>
      </c>
      <c r="I16" s="5">
        <v>2</v>
      </c>
      <c r="J16" s="5">
        <v>2</v>
      </c>
      <c r="K16" s="5">
        <v>2</v>
      </c>
      <c r="L16" s="5">
        <v>2</v>
      </c>
      <c r="M16" s="5">
        <v>2</v>
      </c>
      <c r="N16" s="5">
        <v>2</v>
      </c>
      <c r="O16" s="57">
        <v>3</v>
      </c>
      <c r="P16" s="57">
        <v>2</v>
      </c>
      <c r="Q16" s="24">
        <v>3</v>
      </c>
      <c r="R16" s="24">
        <v>0</v>
      </c>
      <c r="S16" s="24">
        <v>1</v>
      </c>
      <c r="T16" s="24">
        <v>0</v>
      </c>
      <c r="U16" s="65">
        <v>49</v>
      </c>
      <c r="V16" s="24">
        <v>0</v>
      </c>
      <c r="W16" s="24">
        <v>33</v>
      </c>
      <c r="X16" s="24">
        <v>0</v>
      </c>
      <c r="Y16" s="24">
        <v>16</v>
      </c>
      <c r="Z16" s="24">
        <v>0</v>
      </c>
      <c r="AA16" s="24">
        <v>0</v>
      </c>
      <c r="AB16" s="26">
        <v>0</v>
      </c>
    </row>
    <row r="17" spans="1:28" ht="63.75" customHeight="1">
      <c r="A17" s="96"/>
      <c r="B17" s="91"/>
      <c r="C17" s="27" t="s">
        <v>53</v>
      </c>
      <c r="D17" s="28" t="s">
        <v>47</v>
      </c>
      <c r="E17" s="6" t="s">
        <v>13</v>
      </c>
      <c r="F17" s="104" t="s">
        <v>55</v>
      </c>
      <c r="G17" s="68"/>
      <c r="H17" s="68"/>
      <c r="I17" s="68"/>
      <c r="J17" s="68"/>
      <c r="K17" s="68"/>
      <c r="L17" s="69"/>
      <c r="M17" s="6">
        <v>0</v>
      </c>
      <c r="N17" s="6">
        <v>0</v>
      </c>
      <c r="O17" s="58">
        <v>1</v>
      </c>
      <c r="P17" s="58">
        <v>0</v>
      </c>
      <c r="Q17" s="6">
        <v>2</v>
      </c>
      <c r="R17" s="29">
        <v>0</v>
      </c>
      <c r="S17" s="29">
        <v>1</v>
      </c>
      <c r="T17" s="29">
        <v>1</v>
      </c>
      <c r="U17" s="29">
        <v>0</v>
      </c>
      <c r="V17" s="29">
        <v>0</v>
      </c>
      <c r="W17" s="29">
        <v>0</v>
      </c>
      <c r="X17" s="29">
        <v>0</v>
      </c>
      <c r="Y17" s="29">
        <v>0</v>
      </c>
      <c r="Z17" s="29">
        <v>0</v>
      </c>
      <c r="AA17" s="29">
        <v>0</v>
      </c>
      <c r="AB17" s="31">
        <v>0</v>
      </c>
    </row>
    <row r="18" spans="1:28" ht="78.75" customHeight="1" thickBot="1">
      <c r="A18" s="97"/>
      <c r="B18" s="92"/>
      <c r="C18" s="34" t="s">
        <v>59</v>
      </c>
      <c r="D18" s="35" t="s">
        <v>47</v>
      </c>
      <c r="E18" s="8" t="s">
        <v>13</v>
      </c>
      <c r="F18" s="8">
        <v>7</v>
      </c>
      <c r="G18" s="8">
        <v>1</v>
      </c>
      <c r="H18" s="8">
        <v>1</v>
      </c>
      <c r="I18" s="8">
        <v>1</v>
      </c>
      <c r="J18" s="8">
        <v>1</v>
      </c>
      <c r="K18" s="8">
        <v>2</v>
      </c>
      <c r="L18" s="8">
        <v>2</v>
      </c>
      <c r="M18" s="8">
        <v>0</v>
      </c>
      <c r="N18" s="8">
        <v>0</v>
      </c>
      <c r="O18" s="61">
        <v>4</v>
      </c>
      <c r="P18" s="61">
        <v>1</v>
      </c>
      <c r="Q18" s="62">
        <v>5</v>
      </c>
      <c r="R18" s="63">
        <v>1</v>
      </c>
      <c r="S18" s="32">
        <v>2</v>
      </c>
      <c r="T18" s="38">
        <v>0</v>
      </c>
      <c r="U18" s="32">
        <v>1</v>
      </c>
      <c r="V18" s="38">
        <v>0</v>
      </c>
      <c r="W18" s="38">
        <v>41</v>
      </c>
      <c r="X18" s="38">
        <v>0</v>
      </c>
      <c r="Y18" s="38">
        <v>33</v>
      </c>
      <c r="Z18" s="38">
        <v>0</v>
      </c>
      <c r="AA18" s="38">
        <v>16</v>
      </c>
      <c r="AB18" s="39">
        <v>0</v>
      </c>
    </row>
    <row r="19" spans="1:28" ht="67.5" customHeight="1">
      <c r="A19" s="95" t="s">
        <v>27</v>
      </c>
      <c r="B19" s="71" t="s">
        <v>60</v>
      </c>
      <c r="C19" s="40" t="s">
        <v>15</v>
      </c>
      <c r="D19" s="23" t="s">
        <v>47</v>
      </c>
      <c r="E19" s="5" t="s">
        <v>13</v>
      </c>
      <c r="F19" s="5">
        <v>4</v>
      </c>
      <c r="G19" s="5">
        <v>2</v>
      </c>
      <c r="H19" s="5">
        <v>2</v>
      </c>
      <c r="I19" s="5">
        <v>2</v>
      </c>
      <c r="J19" s="5">
        <v>2</v>
      </c>
      <c r="K19" s="5">
        <v>3</v>
      </c>
      <c r="L19" s="5">
        <v>3</v>
      </c>
      <c r="M19" s="5">
        <v>1</v>
      </c>
      <c r="N19" s="5">
        <v>1</v>
      </c>
      <c r="O19" s="57">
        <v>1</v>
      </c>
      <c r="P19" s="57">
        <v>0</v>
      </c>
      <c r="Q19" s="24">
        <v>0</v>
      </c>
      <c r="R19" s="24">
        <v>0</v>
      </c>
      <c r="S19" s="24">
        <v>0</v>
      </c>
      <c r="T19" s="24">
        <v>0</v>
      </c>
      <c r="U19" s="24">
        <v>7</v>
      </c>
      <c r="V19" s="24">
        <v>0</v>
      </c>
      <c r="W19" s="24">
        <v>1</v>
      </c>
      <c r="X19" s="24">
        <v>0</v>
      </c>
      <c r="Y19" s="24">
        <v>0</v>
      </c>
      <c r="Z19" s="24">
        <v>0</v>
      </c>
      <c r="AA19" s="24">
        <v>0</v>
      </c>
      <c r="AB19" s="26">
        <v>0</v>
      </c>
    </row>
    <row r="20" spans="1:28" ht="63.75" customHeight="1">
      <c r="A20" s="96"/>
      <c r="B20" s="72"/>
      <c r="C20" s="41" t="s">
        <v>53</v>
      </c>
      <c r="D20" s="28" t="s">
        <v>47</v>
      </c>
      <c r="E20" s="6" t="s">
        <v>13</v>
      </c>
      <c r="F20" s="104" t="s">
        <v>55</v>
      </c>
      <c r="G20" s="68"/>
      <c r="H20" s="68"/>
      <c r="I20" s="68"/>
      <c r="J20" s="68"/>
      <c r="K20" s="68"/>
      <c r="L20" s="69"/>
      <c r="M20" s="6">
        <v>1</v>
      </c>
      <c r="N20" s="6">
        <v>1</v>
      </c>
      <c r="O20" s="58">
        <v>0</v>
      </c>
      <c r="P20" s="58">
        <v>0</v>
      </c>
      <c r="Q20" s="6">
        <v>0</v>
      </c>
      <c r="R20" s="29">
        <v>0</v>
      </c>
      <c r="S20" s="29">
        <v>0</v>
      </c>
      <c r="T20" s="29">
        <v>0</v>
      </c>
      <c r="U20" s="29">
        <v>0</v>
      </c>
      <c r="V20" s="29">
        <v>0</v>
      </c>
      <c r="W20" s="29">
        <v>0</v>
      </c>
      <c r="X20" s="29">
        <v>0</v>
      </c>
      <c r="Y20" s="29">
        <v>0</v>
      </c>
      <c r="Z20" s="29">
        <v>0</v>
      </c>
      <c r="AA20" s="29">
        <v>0</v>
      </c>
      <c r="AB20" s="31">
        <v>0</v>
      </c>
    </row>
    <row r="21" spans="1:28" ht="45.75" thickBot="1">
      <c r="A21" s="97"/>
      <c r="B21" s="73"/>
      <c r="C21" s="42" t="s">
        <v>59</v>
      </c>
      <c r="D21" s="35" t="s">
        <v>47</v>
      </c>
      <c r="E21" s="8" t="s">
        <v>13</v>
      </c>
      <c r="F21" s="8">
        <v>4</v>
      </c>
      <c r="G21" s="8">
        <v>0</v>
      </c>
      <c r="H21" s="8">
        <v>0</v>
      </c>
      <c r="I21" s="8">
        <v>4</v>
      </c>
      <c r="J21" s="8">
        <v>4</v>
      </c>
      <c r="K21" s="8">
        <v>6</v>
      </c>
      <c r="L21" s="8">
        <v>6</v>
      </c>
      <c r="M21" s="8">
        <v>0</v>
      </c>
      <c r="N21" s="8">
        <v>0</v>
      </c>
      <c r="O21" s="60">
        <v>1</v>
      </c>
      <c r="P21" s="60">
        <v>1</v>
      </c>
      <c r="Q21" s="8">
        <v>1</v>
      </c>
      <c r="R21" s="8">
        <v>1</v>
      </c>
      <c r="S21" s="29">
        <v>1</v>
      </c>
      <c r="T21" s="38">
        <v>0</v>
      </c>
      <c r="U21" s="38">
        <v>0</v>
      </c>
      <c r="V21" s="38">
        <v>0</v>
      </c>
      <c r="W21" s="29">
        <v>4</v>
      </c>
      <c r="X21" s="38">
        <v>0</v>
      </c>
      <c r="Y21" s="38">
        <v>2</v>
      </c>
      <c r="Z21" s="38">
        <v>0</v>
      </c>
      <c r="AA21" s="38">
        <v>0</v>
      </c>
      <c r="AB21" s="39">
        <v>0</v>
      </c>
    </row>
    <row r="22" spans="1:28" ht="45">
      <c r="A22" s="95" t="s">
        <v>28</v>
      </c>
      <c r="B22" s="90" t="s">
        <v>61</v>
      </c>
      <c r="C22" s="22" t="s">
        <v>15</v>
      </c>
      <c r="D22" s="23" t="s">
        <v>47</v>
      </c>
      <c r="E22" s="5" t="s">
        <v>13</v>
      </c>
      <c r="F22" s="5">
        <v>1</v>
      </c>
      <c r="G22" s="5">
        <v>3</v>
      </c>
      <c r="H22" s="5">
        <v>3</v>
      </c>
      <c r="I22" s="5">
        <v>2</v>
      </c>
      <c r="J22" s="5">
        <v>2</v>
      </c>
      <c r="K22" s="5">
        <v>3</v>
      </c>
      <c r="L22" s="5">
        <v>3</v>
      </c>
      <c r="M22" s="5">
        <v>2</v>
      </c>
      <c r="N22" s="5">
        <v>2</v>
      </c>
      <c r="O22" s="66">
        <v>0</v>
      </c>
      <c r="P22" s="66">
        <v>0</v>
      </c>
      <c r="Q22" s="66">
        <v>1</v>
      </c>
      <c r="R22" s="66">
        <v>1</v>
      </c>
      <c r="S22" s="24">
        <v>0</v>
      </c>
      <c r="T22" s="24">
        <v>0</v>
      </c>
      <c r="U22" s="64">
        <v>17</v>
      </c>
      <c r="V22" s="24">
        <v>1</v>
      </c>
      <c r="W22" s="24">
        <v>0</v>
      </c>
      <c r="X22" s="24">
        <v>0</v>
      </c>
      <c r="Y22" s="24">
        <v>0</v>
      </c>
      <c r="Z22" s="24">
        <v>0</v>
      </c>
      <c r="AA22" s="24">
        <v>0</v>
      </c>
      <c r="AB22" s="26">
        <v>0</v>
      </c>
    </row>
    <row r="23" spans="1:28" ht="68.25" customHeight="1" thickBot="1">
      <c r="A23" s="97"/>
      <c r="B23" s="92"/>
      <c r="C23" s="34" t="s">
        <v>59</v>
      </c>
      <c r="D23" s="35" t="s">
        <v>47</v>
      </c>
      <c r="E23" s="8" t="s">
        <v>13</v>
      </c>
      <c r="F23" s="8">
        <v>2</v>
      </c>
      <c r="G23" s="8">
        <v>6</v>
      </c>
      <c r="H23" s="8">
        <v>6</v>
      </c>
      <c r="I23" s="8">
        <v>0</v>
      </c>
      <c r="J23" s="8">
        <v>0</v>
      </c>
      <c r="K23" s="8">
        <v>2</v>
      </c>
      <c r="L23" s="8">
        <v>2</v>
      </c>
      <c r="M23" s="8">
        <v>0</v>
      </c>
      <c r="N23" s="8">
        <v>0</v>
      </c>
      <c r="O23" s="67">
        <v>2</v>
      </c>
      <c r="P23" s="67">
        <v>2</v>
      </c>
      <c r="Q23" s="38">
        <v>2</v>
      </c>
      <c r="R23" s="38">
        <v>2</v>
      </c>
      <c r="S23" s="38">
        <v>0</v>
      </c>
      <c r="T23" s="38">
        <v>0</v>
      </c>
      <c r="U23" s="38">
        <v>0</v>
      </c>
      <c r="V23" s="38">
        <v>0</v>
      </c>
      <c r="W23" s="38">
        <v>16</v>
      </c>
      <c r="X23" s="38">
        <v>0</v>
      </c>
      <c r="Y23" s="38">
        <v>0</v>
      </c>
      <c r="Z23" s="38">
        <v>0</v>
      </c>
      <c r="AA23" s="38">
        <v>0</v>
      </c>
      <c r="AB23" s="39">
        <v>0</v>
      </c>
    </row>
    <row r="24" spans="1:28" ht="57" thickBot="1">
      <c r="A24" s="43" t="s">
        <v>29</v>
      </c>
      <c r="B24" s="44" t="s">
        <v>21</v>
      </c>
      <c r="C24" s="45" t="s">
        <v>16</v>
      </c>
      <c r="D24" s="46" t="s">
        <v>47</v>
      </c>
      <c r="E24" s="9" t="s">
        <v>13</v>
      </c>
      <c r="F24" s="9">
        <v>0</v>
      </c>
      <c r="G24" s="9">
        <v>1</v>
      </c>
      <c r="H24" s="9">
        <v>1</v>
      </c>
      <c r="I24" s="9">
        <v>0</v>
      </c>
      <c r="J24" s="9">
        <v>0</v>
      </c>
      <c r="K24" s="9">
        <v>0</v>
      </c>
      <c r="L24" s="9">
        <v>0</v>
      </c>
      <c r="M24" s="9">
        <v>0</v>
      </c>
      <c r="N24" s="9">
        <v>0</v>
      </c>
      <c r="O24" s="74">
        <v>0</v>
      </c>
      <c r="P24" s="74">
        <v>0</v>
      </c>
      <c r="Q24" s="47">
        <v>0</v>
      </c>
      <c r="R24" s="47">
        <v>0</v>
      </c>
      <c r="S24" s="47">
        <v>0</v>
      </c>
      <c r="T24" s="47">
        <v>0</v>
      </c>
      <c r="U24" s="47">
        <v>0</v>
      </c>
      <c r="V24" s="47">
        <v>0</v>
      </c>
      <c r="W24" s="47">
        <v>0</v>
      </c>
      <c r="X24" s="47">
        <v>0</v>
      </c>
      <c r="Y24" s="47">
        <v>0</v>
      </c>
      <c r="Z24" s="47">
        <v>0</v>
      </c>
      <c r="AA24" s="47">
        <v>0</v>
      </c>
      <c r="AB24" s="48">
        <v>0</v>
      </c>
    </row>
    <row r="25" spans="1:28" ht="79.5" thickBot="1">
      <c r="A25" s="43" t="s">
        <v>30</v>
      </c>
      <c r="B25" s="44" t="s">
        <v>22</v>
      </c>
      <c r="C25" s="45" t="s">
        <v>17</v>
      </c>
      <c r="D25" s="46" t="s">
        <v>47</v>
      </c>
      <c r="E25" s="9" t="s">
        <v>13</v>
      </c>
      <c r="F25" s="9">
        <v>0</v>
      </c>
      <c r="G25" s="9">
        <v>0</v>
      </c>
      <c r="H25" s="9">
        <v>0</v>
      </c>
      <c r="I25" s="9">
        <v>1</v>
      </c>
      <c r="J25" s="9">
        <v>0</v>
      </c>
      <c r="K25" s="9">
        <v>0</v>
      </c>
      <c r="L25" s="9">
        <v>0</v>
      </c>
      <c r="M25" s="9">
        <v>0</v>
      </c>
      <c r="N25" s="9">
        <v>0</v>
      </c>
      <c r="O25" s="74">
        <v>0</v>
      </c>
      <c r="P25" s="74">
        <v>0</v>
      </c>
      <c r="Q25" s="47">
        <v>0</v>
      </c>
      <c r="R25" s="47">
        <v>0</v>
      </c>
      <c r="S25" s="47">
        <v>0</v>
      </c>
      <c r="T25" s="47">
        <v>0</v>
      </c>
      <c r="U25" s="47">
        <v>0</v>
      </c>
      <c r="V25" s="47">
        <v>0</v>
      </c>
      <c r="W25" s="47">
        <v>0</v>
      </c>
      <c r="X25" s="47">
        <v>0</v>
      </c>
      <c r="Y25" s="47">
        <v>0</v>
      </c>
      <c r="Z25" s="47">
        <v>0</v>
      </c>
      <c r="AA25" s="47">
        <v>0</v>
      </c>
      <c r="AB25" s="48">
        <v>0</v>
      </c>
    </row>
    <row r="26" spans="1:28" ht="45.75" thickBot="1">
      <c r="A26" s="49" t="s">
        <v>33</v>
      </c>
      <c r="B26" s="37" t="s">
        <v>18</v>
      </c>
      <c r="C26" s="50" t="s">
        <v>19</v>
      </c>
      <c r="D26" s="51" t="s">
        <v>45</v>
      </c>
      <c r="E26" s="10" t="s">
        <v>12</v>
      </c>
      <c r="F26" s="10">
        <v>3</v>
      </c>
      <c r="G26" s="10">
        <v>0</v>
      </c>
      <c r="H26" s="10">
        <v>2</v>
      </c>
      <c r="I26" s="10">
        <v>0</v>
      </c>
      <c r="J26" s="10">
        <v>2</v>
      </c>
      <c r="K26" s="10">
        <v>2</v>
      </c>
      <c r="L26" s="10">
        <v>2</v>
      </c>
      <c r="M26" s="10">
        <v>2</v>
      </c>
      <c r="N26" s="10">
        <v>2</v>
      </c>
      <c r="O26" s="10">
        <v>2</v>
      </c>
      <c r="P26" s="10">
        <v>2</v>
      </c>
      <c r="Q26" s="52">
        <v>0</v>
      </c>
      <c r="R26" s="52">
        <v>2</v>
      </c>
      <c r="S26" s="52">
        <v>0</v>
      </c>
      <c r="T26" s="52">
        <v>2</v>
      </c>
      <c r="U26" s="52">
        <v>0</v>
      </c>
      <c r="V26" s="52">
        <v>2</v>
      </c>
      <c r="W26" s="52">
        <v>0</v>
      </c>
      <c r="X26" s="52">
        <v>2</v>
      </c>
      <c r="Y26" s="52">
        <v>0</v>
      </c>
      <c r="Z26" s="52">
        <v>2</v>
      </c>
      <c r="AA26" s="52">
        <v>0</v>
      </c>
      <c r="AB26" s="53">
        <v>2</v>
      </c>
    </row>
    <row r="27" spans="1:28" ht="67.5" customHeight="1">
      <c r="A27" s="95" t="s">
        <v>34</v>
      </c>
      <c r="B27" s="90" t="s">
        <v>62</v>
      </c>
      <c r="C27" s="22" t="s">
        <v>73</v>
      </c>
      <c r="D27" s="23" t="s">
        <v>47</v>
      </c>
      <c r="E27" s="5" t="s">
        <v>13</v>
      </c>
      <c r="F27" s="5">
        <v>7</v>
      </c>
      <c r="G27" s="5">
        <v>1</v>
      </c>
      <c r="H27" s="5">
        <v>1</v>
      </c>
      <c r="I27" s="5">
        <v>1</v>
      </c>
      <c r="J27" s="5">
        <v>1</v>
      </c>
      <c r="K27" s="5">
        <v>1</v>
      </c>
      <c r="L27" s="5">
        <v>1</v>
      </c>
      <c r="M27" s="5">
        <v>0</v>
      </c>
      <c r="N27" s="5">
        <v>0</v>
      </c>
      <c r="O27" s="57">
        <v>2</v>
      </c>
      <c r="P27" s="57">
        <v>0</v>
      </c>
      <c r="Q27" s="24">
        <v>0</v>
      </c>
      <c r="R27" s="24">
        <v>0</v>
      </c>
      <c r="S27" s="24">
        <v>0</v>
      </c>
      <c r="T27" s="24">
        <v>0</v>
      </c>
      <c r="U27" s="24">
        <v>8</v>
      </c>
      <c r="V27" s="24">
        <v>0</v>
      </c>
      <c r="W27" s="24">
        <v>0</v>
      </c>
      <c r="X27" s="24">
        <v>0</v>
      </c>
      <c r="Y27" s="24">
        <v>0</v>
      </c>
      <c r="Z27" s="24">
        <v>0</v>
      </c>
      <c r="AA27" s="24">
        <v>0</v>
      </c>
      <c r="AB27" s="26">
        <v>0</v>
      </c>
    </row>
    <row r="28" spans="1:28" ht="56.25">
      <c r="A28" s="96"/>
      <c r="B28" s="91"/>
      <c r="C28" s="27" t="s">
        <v>54</v>
      </c>
      <c r="D28" s="28" t="s">
        <v>47</v>
      </c>
      <c r="E28" s="6" t="s">
        <v>49</v>
      </c>
      <c r="F28" s="104" t="s">
        <v>55</v>
      </c>
      <c r="G28" s="68"/>
      <c r="H28" s="68"/>
      <c r="I28" s="68"/>
      <c r="J28" s="68"/>
      <c r="K28" s="68"/>
      <c r="L28" s="69"/>
      <c r="M28" s="6">
        <v>0</v>
      </c>
      <c r="N28" s="6">
        <v>0</v>
      </c>
      <c r="O28" s="6">
        <v>0</v>
      </c>
      <c r="P28" s="6">
        <v>0</v>
      </c>
      <c r="Q28" s="29">
        <v>0</v>
      </c>
      <c r="R28" s="29">
        <v>0</v>
      </c>
      <c r="S28" s="29">
        <v>0</v>
      </c>
      <c r="T28" s="29">
        <v>0</v>
      </c>
      <c r="U28" s="29">
        <v>1</v>
      </c>
      <c r="V28" s="29">
        <v>0</v>
      </c>
      <c r="W28" s="29">
        <v>0</v>
      </c>
      <c r="X28" s="29">
        <v>0</v>
      </c>
      <c r="Y28" s="29">
        <v>0</v>
      </c>
      <c r="Z28" s="29">
        <v>0</v>
      </c>
      <c r="AA28" s="29">
        <v>0</v>
      </c>
      <c r="AB28" s="31">
        <v>0</v>
      </c>
    </row>
    <row r="29" spans="1:28" ht="63.75" customHeight="1">
      <c r="A29" s="96"/>
      <c r="B29" s="91"/>
      <c r="C29" s="27" t="s">
        <v>53</v>
      </c>
      <c r="D29" s="28" t="s">
        <v>47</v>
      </c>
      <c r="E29" s="6" t="s">
        <v>13</v>
      </c>
      <c r="F29" s="104" t="s">
        <v>55</v>
      </c>
      <c r="G29" s="68"/>
      <c r="H29" s="68"/>
      <c r="I29" s="68"/>
      <c r="J29" s="68"/>
      <c r="K29" s="68"/>
      <c r="L29" s="69"/>
      <c r="M29" s="6">
        <v>0</v>
      </c>
      <c r="N29" s="6">
        <v>0</v>
      </c>
      <c r="O29" s="58">
        <v>0</v>
      </c>
      <c r="P29" s="58">
        <v>0</v>
      </c>
      <c r="Q29" s="6">
        <v>1</v>
      </c>
      <c r="R29" s="29">
        <v>0</v>
      </c>
      <c r="S29" s="29">
        <v>0</v>
      </c>
      <c r="T29" s="29">
        <v>0</v>
      </c>
      <c r="U29" s="29">
        <v>0</v>
      </c>
      <c r="V29" s="29">
        <v>0</v>
      </c>
      <c r="W29" s="29">
        <v>0</v>
      </c>
      <c r="X29" s="29">
        <v>0</v>
      </c>
      <c r="Y29" s="29">
        <v>0</v>
      </c>
      <c r="Z29" s="29">
        <v>0</v>
      </c>
      <c r="AA29" s="29">
        <v>0</v>
      </c>
      <c r="AB29" s="31">
        <v>0</v>
      </c>
    </row>
    <row r="30" spans="1:28" ht="68.25" customHeight="1" thickBot="1">
      <c r="A30" s="97"/>
      <c r="B30" s="92"/>
      <c r="C30" s="34" t="s">
        <v>63</v>
      </c>
      <c r="D30" s="35" t="s">
        <v>47</v>
      </c>
      <c r="E30" s="8" t="s">
        <v>13</v>
      </c>
      <c r="F30" s="8">
        <v>7</v>
      </c>
      <c r="G30" s="8">
        <v>1</v>
      </c>
      <c r="H30" s="8">
        <v>1</v>
      </c>
      <c r="I30" s="8">
        <v>1</v>
      </c>
      <c r="J30" s="8">
        <v>1</v>
      </c>
      <c r="K30" s="8">
        <v>1</v>
      </c>
      <c r="L30" s="8">
        <v>1</v>
      </c>
      <c r="M30" s="8">
        <v>1</v>
      </c>
      <c r="N30" s="8">
        <v>1</v>
      </c>
      <c r="O30" s="60">
        <v>1</v>
      </c>
      <c r="P30" s="60">
        <v>0</v>
      </c>
      <c r="Q30" s="75">
        <v>2</v>
      </c>
      <c r="R30" s="38">
        <v>0</v>
      </c>
      <c r="S30" s="38">
        <v>1</v>
      </c>
      <c r="T30" s="38">
        <v>0</v>
      </c>
      <c r="U30" s="38">
        <v>0</v>
      </c>
      <c r="V30" s="38">
        <v>0</v>
      </c>
      <c r="W30" s="38">
        <v>7</v>
      </c>
      <c r="X30" s="38">
        <v>0</v>
      </c>
      <c r="Y30" s="38">
        <v>0</v>
      </c>
      <c r="Z30" s="38">
        <v>0</v>
      </c>
      <c r="AA30" s="38">
        <v>0</v>
      </c>
      <c r="AB30" s="39">
        <v>0</v>
      </c>
    </row>
    <row r="31" spans="1:28" ht="66" customHeight="1" thickBot="1">
      <c r="A31" s="49" t="s">
        <v>31</v>
      </c>
      <c r="B31" s="37" t="s">
        <v>20</v>
      </c>
      <c r="C31" s="50" t="s">
        <v>46</v>
      </c>
      <c r="D31" s="51" t="s">
        <v>47</v>
      </c>
      <c r="E31" s="10" t="s">
        <v>12</v>
      </c>
      <c r="F31" s="10">
        <v>0</v>
      </c>
      <c r="G31" s="10">
        <v>1</v>
      </c>
      <c r="H31" s="10">
        <v>1</v>
      </c>
      <c r="I31" s="10">
        <v>0</v>
      </c>
      <c r="J31" s="10">
        <v>0</v>
      </c>
      <c r="K31" s="10">
        <v>0</v>
      </c>
      <c r="L31" s="10">
        <v>0</v>
      </c>
      <c r="M31" s="10">
        <v>0</v>
      </c>
      <c r="N31" s="10">
        <v>0</v>
      </c>
      <c r="O31" s="10">
        <v>1</v>
      </c>
      <c r="P31" s="10">
        <v>1</v>
      </c>
      <c r="Q31" s="52">
        <v>0</v>
      </c>
      <c r="R31" s="52">
        <v>0</v>
      </c>
      <c r="S31" s="52">
        <v>0</v>
      </c>
      <c r="T31" s="52">
        <v>0</v>
      </c>
      <c r="U31" s="52">
        <v>5</v>
      </c>
      <c r="V31" s="52">
        <v>0</v>
      </c>
      <c r="W31" s="52">
        <v>0</v>
      </c>
      <c r="X31" s="52">
        <v>0</v>
      </c>
      <c r="Y31" s="52">
        <v>0</v>
      </c>
      <c r="Z31" s="52">
        <v>0</v>
      </c>
      <c r="AA31" s="52">
        <v>0</v>
      </c>
      <c r="AB31" s="53">
        <v>0</v>
      </c>
    </row>
    <row r="32" spans="1:28" ht="67.5" customHeight="1">
      <c r="A32" s="95" t="s">
        <v>32</v>
      </c>
      <c r="B32" s="90" t="s">
        <v>64</v>
      </c>
      <c r="C32" s="22" t="s">
        <v>15</v>
      </c>
      <c r="D32" s="23" t="s">
        <v>47</v>
      </c>
      <c r="E32" s="5" t="s">
        <v>13</v>
      </c>
      <c r="F32" s="5">
        <v>0</v>
      </c>
      <c r="G32" s="5">
        <v>0</v>
      </c>
      <c r="H32" s="5">
        <v>0</v>
      </c>
      <c r="I32" s="5">
        <v>0</v>
      </c>
      <c r="J32" s="5">
        <v>0</v>
      </c>
      <c r="K32" s="5">
        <v>0</v>
      </c>
      <c r="L32" s="5">
        <v>0</v>
      </c>
      <c r="M32" s="5">
        <v>0</v>
      </c>
      <c r="N32" s="5">
        <v>0</v>
      </c>
      <c r="O32" s="57">
        <v>0</v>
      </c>
      <c r="P32" s="57">
        <v>0</v>
      </c>
      <c r="Q32" s="24">
        <v>0</v>
      </c>
      <c r="R32" s="24">
        <v>0</v>
      </c>
      <c r="S32" s="24">
        <v>0</v>
      </c>
      <c r="T32" s="24">
        <v>0</v>
      </c>
      <c r="U32" s="24">
        <v>4</v>
      </c>
      <c r="V32" s="24">
        <v>0</v>
      </c>
      <c r="W32" s="24">
        <v>0</v>
      </c>
      <c r="X32" s="24">
        <v>0</v>
      </c>
      <c r="Y32" s="24">
        <v>0</v>
      </c>
      <c r="Z32" s="24">
        <v>0</v>
      </c>
      <c r="AA32" s="24">
        <v>0</v>
      </c>
      <c r="AB32" s="26">
        <v>0</v>
      </c>
    </row>
    <row r="33" spans="1:28" ht="63.75" customHeight="1">
      <c r="A33" s="96"/>
      <c r="B33" s="91"/>
      <c r="C33" s="27" t="s">
        <v>53</v>
      </c>
      <c r="D33" s="28" t="s">
        <v>47</v>
      </c>
      <c r="E33" s="6" t="s">
        <v>13</v>
      </c>
      <c r="F33" s="104" t="s">
        <v>55</v>
      </c>
      <c r="G33" s="68"/>
      <c r="H33" s="68"/>
      <c r="I33" s="68"/>
      <c r="J33" s="68"/>
      <c r="K33" s="68"/>
      <c r="L33" s="69"/>
      <c r="M33" s="6">
        <v>0</v>
      </c>
      <c r="N33" s="6">
        <v>0</v>
      </c>
      <c r="O33" s="58">
        <v>1</v>
      </c>
      <c r="P33" s="58">
        <v>1</v>
      </c>
      <c r="Q33" s="29">
        <v>0</v>
      </c>
      <c r="R33" s="29">
        <v>0</v>
      </c>
      <c r="S33" s="29">
        <v>0</v>
      </c>
      <c r="T33" s="29">
        <v>0</v>
      </c>
      <c r="U33" s="29">
        <v>0</v>
      </c>
      <c r="V33" s="29">
        <v>0</v>
      </c>
      <c r="W33" s="29">
        <v>1</v>
      </c>
      <c r="X33" s="29">
        <v>0</v>
      </c>
      <c r="Y33" s="29">
        <v>0</v>
      </c>
      <c r="Z33" s="29">
        <v>0</v>
      </c>
      <c r="AA33" s="29">
        <v>0</v>
      </c>
      <c r="AB33" s="31">
        <v>0</v>
      </c>
    </row>
    <row r="34" spans="1:28" ht="79.5" customHeight="1" thickBot="1">
      <c r="A34" s="97"/>
      <c r="B34" s="92"/>
      <c r="C34" s="34" t="s">
        <v>65</v>
      </c>
      <c r="D34" s="35" t="s">
        <v>47</v>
      </c>
      <c r="E34" s="8" t="s">
        <v>13</v>
      </c>
      <c r="F34" s="8">
        <v>0</v>
      </c>
      <c r="G34" s="8">
        <v>1</v>
      </c>
      <c r="H34" s="8">
        <v>1</v>
      </c>
      <c r="I34" s="8">
        <v>0</v>
      </c>
      <c r="J34" s="8">
        <v>0</v>
      </c>
      <c r="K34" s="8">
        <v>0</v>
      </c>
      <c r="L34" s="8">
        <v>0</v>
      </c>
      <c r="M34" s="8">
        <v>0</v>
      </c>
      <c r="N34" s="8">
        <v>0</v>
      </c>
      <c r="O34" s="60">
        <v>0</v>
      </c>
      <c r="P34" s="60">
        <v>0</v>
      </c>
      <c r="Q34" s="38">
        <v>0</v>
      </c>
      <c r="R34" s="38">
        <v>0</v>
      </c>
      <c r="S34" s="38">
        <v>0</v>
      </c>
      <c r="T34" s="38">
        <v>0</v>
      </c>
      <c r="U34" s="38">
        <v>0</v>
      </c>
      <c r="V34" s="38">
        <v>0</v>
      </c>
      <c r="W34" s="38">
        <v>2</v>
      </c>
      <c r="X34" s="38">
        <v>0</v>
      </c>
      <c r="Y34" s="38">
        <v>0</v>
      </c>
      <c r="Z34" s="38">
        <v>0</v>
      </c>
      <c r="AA34" s="38">
        <v>0</v>
      </c>
      <c r="AB34" s="39">
        <v>0</v>
      </c>
    </row>
    <row r="35" spans="1:28"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row>
    <row r="36" ht="15.75">
      <c r="A36" s="54" t="s">
        <v>67</v>
      </c>
    </row>
    <row r="37" ht="15">
      <c r="A37" s="1" t="s">
        <v>68</v>
      </c>
    </row>
    <row r="38" ht="15">
      <c r="A38" s="1" t="s">
        <v>69</v>
      </c>
    </row>
    <row r="39" ht="15">
      <c r="A39" s="1" t="s">
        <v>70</v>
      </c>
    </row>
    <row r="40" ht="15">
      <c r="A40" s="1" t="s">
        <v>71</v>
      </c>
    </row>
  </sheetData>
  <sheetProtection/>
  <mergeCells count="39">
    <mergeCell ref="F28:L28"/>
    <mergeCell ref="F29:L29"/>
    <mergeCell ref="F33:L33"/>
    <mergeCell ref="B19:B21"/>
    <mergeCell ref="B22:B23"/>
    <mergeCell ref="W7:X7"/>
    <mergeCell ref="F13:L13"/>
    <mergeCell ref="F17:L17"/>
    <mergeCell ref="F20:L20"/>
    <mergeCell ref="G7:H7"/>
    <mergeCell ref="O7:P7"/>
    <mergeCell ref="A32:A34"/>
    <mergeCell ref="B11:B15"/>
    <mergeCell ref="A11:A15"/>
    <mergeCell ref="A27:A30"/>
    <mergeCell ref="A22:A23"/>
    <mergeCell ref="A16:A18"/>
    <mergeCell ref="A19:A21"/>
    <mergeCell ref="B16:B18"/>
    <mergeCell ref="G6:AB6"/>
    <mergeCell ref="B27:B30"/>
    <mergeCell ref="B32:B34"/>
    <mergeCell ref="Q7:R7"/>
    <mergeCell ref="Y7:Z7"/>
    <mergeCell ref="I7:J7"/>
    <mergeCell ref="B6:B8"/>
    <mergeCell ref="C6:C8"/>
    <mergeCell ref="E6:E8"/>
    <mergeCell ref="F6:F8"/>
    <mergeCell ref="X1:AB1"/>
    <mergeCell ref="AA7:AB7"/>
    <mergeCell ref="A3:AB3"/>
    <mergeCell ref="A4:AB4"/>
    <mergeCell ref="D6:D8"/>
    <mergeCell ref="K7:L7"/>
    <mergeCell ref="A6:A8"/>
    <mergeCell ref="S7:T7"/>
    <mergeCell ref="U7:V7"/>
    <mergeCell ref="M7:N7"/>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4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Шавкунова</cp:lastModifiedBy>
  <cp:lastPrinted>2019-07-23T05:50:42Z</cp:lastPrinted>
  <dcterms:created xsi:type="dcterms:W3CDTF">2017-07-11T08:28:14Z</dcterms:created>
  <dcterms:modified xsi:type="dcterms:W3CDTF">2019-07-23T05:51:54Z</dcterms:modified>
  <cp:category/>
  <cp:version/>
  <cp:contentType/>
  <cp:contentStatus/>
</cp:coreProperties>
</file>