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Shatalina</author>
  </authors>
  <commentList>
    <comment ref="C6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18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9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1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3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4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5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7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3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9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1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G20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22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2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1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31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G1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G17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8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33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G13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 1 175,7 тыс. руб. - ПИР (кап. Ремонт подвальных помещений);
- 10 088,1 тыс. руб. - СМР (кап. Ремонт фасада)</t>
        </r>
      </text>
    </comment>
    <comment ref="G300" authorId="0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</commentList>
</comments>
</file>

<file path=xl/sharedStrings.xml><?xml version="1.0" encoding="utf-8"?>
<sst xmlns="http://schemas.openxmlformats.org/spreadsheetml/2006/main" count="527" uniqueCount="89">
  <si>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</si>
  <si>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</si>
  <si>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</si>
  <si>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</si>
  <si>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</si>
  <si>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</si>
  <si>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</si>
  <si>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</si>
  <si>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</si>
  <si>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</si>
  <si>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</si>
  <si>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</si>
  <si>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</si>
  <si>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</si>
  <si>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</si>
  <si>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</si>
  <si>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</si>
  <si>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</si>
  <si>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</si>
  <si>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</si>
  <si>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</si>
  <si>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</si>
  <si>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</si>
  <si>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</si>
  <si>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</si>
  <si>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</si>
  <si>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</si>
  <si>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</si>
  <si>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</si>
  <si>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</si>
  <si>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</si>
  <si>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</si>
  <si>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</si>
  <si>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</si>
  <si>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</si>
  <si>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</si>
  <si>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</si>
  <si>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</si>
  <si>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</si>
  <si>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</si>
  <si>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</si>
  <si>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</si>
  <si>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</si>
  <si>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</si>
  <si>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</si>
  <si>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</si>
  <si>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</si>
  <si>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</si>
  <si>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</si>
  <si>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</si>
  <si>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</si>
  <si>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</si>
  <si>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</si>
  <si>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</si>
  <si>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</si>
  <si>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</si>
  <si>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</si>
  <si>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</si>
  <si>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</si>
  <si>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</si>
  <si>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</si>
  <si>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</si>
  <si>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</si>
  <si>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</si>
  <si>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</si>
  <si>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</si>
  <si>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</si>
  <si>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</si>
  <si>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</si>
  <si>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</si>
  <si>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</si>
  <si>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</si>
  <si>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</si>
  <si>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</si>
  <si>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</si>
  <si>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Реконструкция здания МАУ ДК "Томский перекресток" по адресу: г. Томск, ул. Баумана,20 (ПИР)</t>
  </si>
  <si>
    <t>-</t>
  </si>
  <si>
    <t>КЦСР 0340100000                   КВР  000</t>
  </si>
  <si>
    <t>Капитальный  ремонт фасада МБОУ ДО "Детская школа искусств № 1 имени А.Г. Рубинштейна" (г. Томск, пр.Ленина, 76)</t>
  </si>
  <si>
    <t>Капитальный ремонт МАУ "Музей истории Томска" по адресу: г. Томск, ул. Р. Люксембург, 8</t>
  </si>
  <si>
    <t>Капитальный ремонт фасада МАУ "Музей истории Томска" по адресу: г. Томск, ул. Бакунина, 3</t>
  </si>
  <si>
    <t>Капитальный ремонт МАУ ДК "КТО" по адресу: г. Томск, д. Лоскутово, ул. Ленина, 29</t>
  </si>
  <si>
    <t>Капитальный ремонт МАУ ДК "КТО" по адресу: г. Томск, ул. Гагарина, 38</t>
  </si>
  <si>
    <t>Капитальный ремонт помещений МБОУ ДО "ДМШ № 2" по адресу: г. Томск, пр. Ленина, 42</t>
  </si>
  <si>
    <t>Капитальный ремонт кровли МАУ ДК "МАЯК" по адресу: г. Томск, ул. Иркутский тракт, 86/1</t>
  </si>
  <si>
    <t>МАУ "ДК "Томский перекресток" по адресу: г. Томск, ул. Баумана, 20</t>
  </si>
  <si>
    <t>Капитальный ремонт фасада и зала МАУ "ДК "Светлый" по адресу: г. Томск, п. Светлый, ул. Октябрьская, 25</t>
  </si>
  <si>
    <t xml:space="preserve">Приложение 10
к постановлению
администрации Города Томска от    №
</t>
  </si>
  <si>
    <t>Города Томска от 25.09.2019 № 867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</si>
</sst>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73" fontId="6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textRotation="90" wrapText="1"/>
    </xf>
    <xf numFmtId="0" fontId="3" fillId="33" borderId="14" xfId="0" applyFont="1" applyFill="1" applyBorder="1" applyAlignment="1">
      <alignment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32"/>
  <sheetViews>
    <sheetView tabSelected="1" zoomScale="90" zoomScaleNormal="90" zoomScalePageLayoutView="0" workbookViewId="0" topLeftCell="E1">
      <selection activeCell="A4" sqref="A4:O4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4" width="9.00390625" style="9" customWidth="1"/>
    <col min="5" max="5" width="10.00390625" style="12" customWidth="1"/>
    <col min="6" max="6" width="9.25390625" style="12" customWidth="1"/>
    <col min="7" max="7" width="9.75390625" style="9" customWidth="1"/>
    <col min="8" max="8" width="9.875" style="9" customWidth="1"/>
    <col min="9" max="9" width="8.00390625" style="9" customWidth="1"/>
    <col min="10" max="10" width="6.125" style="9" customWidth="1"/>
    <col min="11" max="11" width="8.625" style="9" customWidth="1"/>
    <col min="12" max="12" width="6.125" style="9" customWidth="1"/>
    <col min="13" max="13" width="4.25390625" style="9" customWidth="1"/>
    <col min="14" max="14" width="4.125" style="9" customWidth="1"/>
    <col min="15" max="15" width="6.00390625" style="14" customWidth="1"/>
    <col min="16" max="16" width="3.75390625" style="0" hidden="1" customWidth="1"/>
    <col min="17" max="17" width="13.375" style="0" hidden="1" customWidth="1"/>
    <col min="18" max="18" width="11.625" style="0" hidden="1" customWidth="1"/>
    <col min="19" max="19" width="10.00390625" style="0" bestFit="1" customWidth="1"/>
  </cols>
  <sheetData>
    <row r="1" ht="15.75"/>
    <row r="2" spans="1:15" s="16" customFormat="1" ht="15.75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6" customFormat="1" ht="15.75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16" customFormat="1" ht="15.75">
      <c r="A4" s="70" t="s">
        <v>88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9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ht="9.75" customHeight="1"/>
    <row r="7" spans="1:15" ht="39" customHeight="1">
      <c r="A7" s="73" t="s">
        <v>25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5.75">
      <c r="A8" s="59" t="s">
        <v>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>
      <c r="A9" s="72" t="s">
        <v>54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ht="15.75">
      <c r="A10" s="72" t="s">
        <v>72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ht="15.75">
      <c r="A11" s="1"/>
    </row>
    <row r="12" ht="15.75">
      <c r="A12" s="2"/>
    </row>
    <row r="13" spans="1:15" ht="15.75">
      <c r="A13" s="58" t="s">
        <v>23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50" t="s">
        <v>0</v>
      </c>
      <c r="B17" s="46" t="s">
        <v>73</v>
      </c>
      <c r="C17" s="46" t="s">
        <v>28</v>
      </c>
      <c r="D17" s="50" t="s">
        <v>1</v>
      </c>
      <c r="E17" s="57" t="s">
        <v>17</v>
      </c>
      <c r="F17" s="57"/>
      <c r="G17" s="50" t="s">
        <v>2</v>
      </c>
      <c r="H17" s="50"/>
      <c r="I17" s="50"/>
      <c r="J17" s="50"/>
      <c r="K17" s="50"/>
      <c r="L17" s="50"/>
      <c r="M17" s="50"/>
      <c r="N17" s="50"/>
      <c r="O17" s="50" t="s">
        <v>3</v>
      </c>
      <c r="P17" s="5"/>
    </row>
    <row r="18" spans="1:16" ht="72.75" customHeight="1">
      <c r="A18" s="50"/>
      <c r="B18" s="47"/>
      <c r="C18" s="47"/>
      <c r="D18" s="50"/>
      <c r="E18" s="57"/>
      <c r="F18" s="57"/>
      <c r="G18" s="50" t="s">
        <v>4</v>
      </c>
      <c r="H18" s="50"/>
      <c r="I18" s="50" t="s">
        <v>5</v>
      </c>
      <c r="J18" s="50"/>
      <c r="K18" s="50" t="s">
        <v>6</v>
      </c>
      <c r="L18" s="50"/>
      <c r="M18" s="50" t="s">
        <v>7</v>
      </c>
      <c r="N18" s="50"/>
      <c r="O18" s="50"/>
      <c r="P18" s="5"/>
    </row>
    <row r="19" spans="1:16" s="1" customFormat="1" ht="48" customHeight="1">
      <c r="A19" s="50"/>
      <c r="B19" s="48"/>
      <c r="C19" s="48"/>
      <c r="D19" s="50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55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56" t="s">
        <v>22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"/>
    </row>
    <row r="22" spans="1:16" ht="16.5" customHeight="1" hidden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"/>
    </row>
    <row r="23" spans="1:16" ht="15.75" customHeight="1" hidden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7"/>
      <c r="P23" s="8"/>
    </row>
    <row r="24" spans="1:16" ht="15.75" customHeight="1" hidden="1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7"/>
      <c r="P24" s="8"/>
    </row>
    <row r="25" spans="1:18" s="3" customFormat="1" ht="15.75" customHeight="1">
      <c r="A25" s="54"/>
      <c r="B25" s="66" t="s">
        <v>45</v>
      </c>
      <c r="D25" s="11" t="s">
        <v>10</v>
      </c>
      <c r="E25" s="4">
        <f>SUM(E26:E36)</f>
        <v>357156.5</v>
      </c>
      <c r="F25" s="4">
        <f>SUM(F26:F36)</f>
        <v>20147.100000000002</v>
      </c>
      <c r="G25" s="4">
        <f>SUM(G26:G36)</f>
        <v>357156.5</v>
      </c>
      <c r="H25" s="4">
        <f>SUM(H26:H36)</f>
        <v>20147.100000000002</v>
      </c>
      <c r="I25" s="4">
        <f aca="true" t="shared" si="0" ref="I25:N25">SUM(I26:I36)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100" t="s">
        <v>64</v>
      </c>
      <c r="P25" s="8"/>
      <c r="Q25" s="31"/>
      <c r="R25" s="31"/>
    </row>
    <row r="26" spans="1:16" s="3" customFormat="1" ht="36" customHeight="1">
      <c r="A26" s="55"/>
      <c r="B26" s="67"/>
      <c r="C26" s="11" t="s">
        <v>59</v>
      </c>
      <c r="D26" s="11" t="s">
        <v>11</v>
      </c>
      <c r="E26" s="4">
        <f>G26+I26+K26+M26</f>
        <v>339.3</v>
      </c>
      <c r="F26" s="4">
        <f aca="true" t="shared" si="1" ref="E26:F30">H26+J26+L26+N26</f>
        <v>339.3</v>
      </c>
      <c r="G26" s="4">
        <f aca="true" t="shared" si="2" ref="G26:H36">G43</f>
        <v>339.3</v>
      </c>
      <c r="H26" s="4">
        <f t="shared" si="2"/>
        <v>339.3</v>
      </c>
      <c r="I26" s="4">
        <f aca="true" t="shared" si="3" ref="I26:N26">I43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101"/>
      <c r="P26" s="8"/>
    </row>
    <row r="27" spans="1:16" s="3" customFormat="1" ht="26.25" customHeight="1">
      <c r="A27" s="55"/>
      <c r="B27" s="67"/>
      <c r="C27" s="11" t="s">
        <v>60</v>
      </c>
      <c r="D27" s="11" t="s">
        <v>12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I44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101"/>
      <c r="P27" s="8"/>
    </row>
    <row r="28" spans="1:18" s="3" customFormat="1" ht="54.75" customHeight="1">
      <c r="A28" s="55"/>
      <c r="B28" s="67"/>
      <c r="C28" s="11" t="s">
        <v>60</v>
      </c>
      <c r="D28" s="11" t="s">
        <v>13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 t="shared" si="2"/>
        <v>5941.5</v>
      </c>
      <c r="I28" s="4">
        <f aca="true" t="shared" si="5" ref="I28:N28">I45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101"/>
      <c r="P28" s="8"/>
      <c r="R28" s="18"/>
    </row>
    <row r="29" spans="1:16" s="3" customFormat="1" ht="38.25">
      <c r="A29" s="55"/>
      <c r="B29" s="67"/>
      <c r="C29" s="11" t="s">
        <v>61</v>
      </c>
      <c r="D29" s="11" t="s">
        <v>14</v>
      </c>
      <c r="E29" s="4">
        <f t="shared" si="1"/>
        <v>9705.7</v>
      </c>
      <c r="F29" s="4">
        <f t="shared" si="1"/>
        <v>9705.7</v>
      </c>
      <c r="G29" s="4">
        <f>G46</f>
        <v>9705.7</v>
      </c>
      <c r="H29" s="4">
        <f t="shared" si="2"/>
        <v>9705.7</v>
      </c>
      <c r="I29" s="4">
        <f aca="true" t="shared" si="6" ref="I29:N29">I46</f>
        <v>0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101"/>
      <c r="P29" s="8"/>
    </row>
    <row r="30" spans="1:16" s="3" customFormat="1" ht="44.25" customHeight="1">
      <c r="A30" s="55"/>
      <c r="B30" s="67"/>
      <c r="C30" s="11" t="s">
        <v>77</v>
      </c>
      <c r="D30" s="11" t="s">
        <v>15</v>
      </c>
      <c r="E30" s="4">
        <f>G30+I30+K30+M30</f>
        <v>17416.800000000003</v>
      </c>
      <c r="F30" s="4">
        <f t="shared" si="1"/>
        <v>1284.6</v>
      </c>
      <c r="G30" s="4">
        <f>G47</f>
        <v>17416.800000000003</v>
      </c>
      <c r="H30" s="4">
        <f t="shared" si="2"/>
        <v>1284.6</v>
      </c>
      <c r="I30" s="4">
        <f aca="true" t="shared" si="7" ref="I30:N30">I47</f>
        <v>0</v>
      </c>
      <c r="J30" s="4">
        <f t="shared" si="7"/>
        <v>0</v>
      </c>
      <c r="K30" s="4">
        <f t="shared" si="7"/>
        <v>0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101"/>
      <c r="P30" s="8"/>
    </row>
    <row r="31" spans="1:16" s="3" customFormat="1" ht="15.75">
      <c r="A31" s="55"/>
      <c r="B31" s="67"/>
      <c r="C31" s="40"/>
      <c r="D31" s="11" t="s">
        <v>16</v>
      </c>
      <c r="E31" s="4">
        <f aca="true" t="shared" si="8" ref="E31:F36">G31+I31+K31+M31</f>
        <v>21270.399999999998</v>
      </c>
      <c r="F31" s="4">
        <f t="shared" si="8"/>
        <v>1550.2</v>
      </c>
      <c r="G31" s="4">
        <f t="shared" si="2"/>
        <v>21270.399999999998</v>
      </c>
      <c r="H31" s="4">
        <f t="shared" si="2"/>
        <v>1550.2</v>
      </c>
      <c r="I31" s="4">
        <f aca="true" t="shared" si="9" ref="I31:N31">I48</f>
        <v>0</v>
      </c>
      <c r="J31" s="4">
        <f t="shared" si="9"/>
        <v>0</v>
      </c>
      <c r="K31" s="4">
        <f t="shared" si="9"/>
        <v>0</v>
      </c>
      <c r="L31" s="4">
        <f t="shared" si="9"/>
        <v>0</v>
      </c>
      <c r="M31" s="4">
        <f t="shared" si="9"/>
        <v>0</v>
      </c>
      <c r="N31" s="4">
        <f t="shared" si="9"/>
        <v>0</v>
      </c>
      <c r="O31" s="101"/>
      <c r="P31" s="8"/>
    </row>
    <row r="32" spans="1:16" s="3" customFormat="1" ht="15.75">
      <c r="A32" s="55"/>
      <c r="B32" s="67"/>
      <c r="C32" s="40"/>
      <c r="D32" s="11" t="s">
        <v>67</v>
      </c>
      <c r="E32" s="4">
        <f t="shared" si="8"/>
        <v>158322.5</v>
      </c>
      <c r="F32" s="4">
        <f t="shared" si="8"/>
        <v>0</v>
      </c>
      <c r="G32" s="4">
        <f t="shared" si="2"/>
        <v>158322.5</v>
      </c>
      <c r="H32" s="4">
        <f t="shared" si="2"/>
        <v>0</v>
      </c>
      <c r="I32" s="4"/>
      <c r="J32" s="4"/>
      <c r="K32" s="4"/>
      <c r="L32" s="4"/>
      <c r="M32" s="4"/>
      <c r="N32" s="4"/>
      <c r="O32" s="101"/>
      <c r="P32" s="8"/>
    </row>
    <row r="33" spans="1:16" s="3" customFormat="1" ht="15.75">
      <c r="A33" s="55"/>
      <c r="B33" s="67"/>
      <c r="C33" s="40"/>
      <c r="D33" s="11" t="s">
        <v>68</v>
      </c>
      <c r="E33" s="4">
        <f t="shared" si="8"/>
        <v>142834.5</v>
      </c>
      <c r="F33" s="4">
        <f t="shared" si="8"/>
        <v>0</v>
      </c>
      <c r="G33" s="4">
        <f t="shared" si="2"/>
        <v>142834.5</v>
      </c>
      <c r="H33" s="4">
        <f t="shared" si="2"/>
        <v>0</v>
      </c>
      <c r="I33" s="4"/>
      <c r="J33" s="4"/>
      <c r="K33" s="4"/>
      <c r="L33" s="4"/>
      <c r="M33" s="4"/>
      <c r="N33" s="4"/>
      <c r="O33" s="101"/>
      <c r="P33" s="8"/>
    </row>
    <row r="34" spans="1:16" s="3" customFormat="1" ht="15.75">
      <c r="A34" s="55"/>
      <c r="B34" s="67"/>
      <c r="C34" s="40"/>
      <c r="D34" s="11" t="s">
        <v>69</v>
      </c>
      <c r="E34" s="4">
        <f t="shared" si="8"/>
        <v>0</v>
      </c>
      <c r="F34" s="4">
        <f t="shared" si="8"/>
        <v>0</v>
      </c>
      <c r="G34" s="4">
        <f t="shared" si="2"/>
        <v>0</v>
      </c>
      <c r="H34" s="4">
        <f t="shared" si="2"/>
        <v>0</v>
      </c>
      <c r="I34" s="4"/>
      <c r="J34" s="4"/>
      <c r="K34" s="4"/>
      <c r="L34" s="4"/>
      <c r="M34" s="4"/>
      <c r="N34" s="4"/>
      <c r="O34" s="101"/>
      <c r="P34" s="8"/>
    </row>
    <row r="35" spans="1:16" s="3" customFormat="1" ht="15.75">
      <c r="A35" s="55"/>
      <c r="B35" s="67"/>
      <c r="C35" s="40"/>
      <c r="D35" s="11" t="s">
        <v>70</v>
      </c>
      <c r="E35" s="4">
        <f t="shared" si="8"/>
        <v>0</v>
      </c>
      <c r="F35" s="4">
        <f t="shared" si="8"/>
        <v>0</v>
      </c>
      <c r="G35" s="4">
        <f t="shared" si="2"/>
        <v>0</v>
      </c>
      <c r="H35" s="4">
        <f t="shared" si="2"/>
        <v>0</v>
      </c>
      <c r="I35" s="4"/>
      <c r="J35" s="4"/>
      <c r="K35" s="4"/>
      <c r="L35" s="4"/>
      <c r="M35" s="4"/>
      <c r="N35" s="4"/>
      <c r="O35" s="101"/>
      <c r="P35" s="8"/>
    </row>
    <row r="36" spans="1:16" s="3" customFormat="1" ht="15.75">
      <c r="A36" s="74"/>
      <c r="B36" s="68"/>
      <c r="C36" s="41"/>
      <c r="D36" s="11" t="s">
        <v>71</v>
      </c>
      <c r="E36" s="4">
        <f t="shared" si="8"/>
        <v>0</v>
      </c>
      <c r="F36" s="4">
        <f t="shared" si="8"/>
        <v>0</v>
      </c>
      <c r="G36" s="4">
        <f t="shared" si="2"/>
        <v>0</v>
      </c>
      <c r="H36" s="4">
        <f t="shared" si="2"/>
        <v>0</v>
      </c>
      <c r="I36" s="4">
        <f aca="true" t="shared" si="10" ref="I36:N36">I53+I65+I113+I197+I209+I257+I269+I281+I341+I221+I293+I305+I317</f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101"/>
      <c r="P36" s="8"/>
    </row>
    <row r="37" spans="1:16" s="3" customFormat="1" ht="15.75" customHeight="1">
      <c r="A37" s="54"/>
      <c r="B37" s="66" t="s">
        <v>47</v>
      </c>
      <c r="C37" s="66"/>
      <c r="D37" s="11" t="s">
        <v>10</v>
      </c>
      <c r="E37" s="4">
        <f aca="true" t="shared" si="11" ref="E37:N37">SUM(E38:E41)</f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101"/>
      <c r="P37" s="8"/>
    </row>
    <row r="38" spans="1:16" s="3" customFormat="1" ht="36" customHeight="1">
      <c r="A38" s="55"/>
      <c r="B38" s="67"/>
      <c r="C38" s="67"/>
      <c r="D38" s="11" t="s">
        <v>11</v>
      </c>
      <c r="E38" s="4">
        <f>G38+I38+K38+M38</f>
        <v>0</v>
      </c>
      <c r="F38" s="4">
        <f aca="true" t="shared" si="12" ref="E38:F40">H38+J38+L38+N38</f>
        <v>0</v>
      </c>
      <c r="G38" s="4">
        <f>G391</f>
        <v>0</v>
      </c>
      <c r="H38" s="4">
        <f>H390</f>
        <v>0</v>
      </c>
      <c r="I38" s="4">
        <f aca="true" t="shared" si="13" ref="I38:N40">I67+I103+I187+I199+I211+I259+I271+I283+I342+I247+I295+I307+I319</f>
        <v>0</v>
      </c>
      <c r="J38" s="4">
        <f t="shared" si="13"/>
        <v>0</v>
      </c>
      <c r="K38" s="4">
        <f t="shared" si="13"/>
        <v>0</v>
      </c>
      <c r="L38" s="4">
        <f t="shared" si="13"/>
        <v>0</v>
      </c>
      <c r="M38" s="4">
        <f t="shared" si="13"/>
        <v>0</v>
      </c>
      <c r="N38" s="4">
        <f t="shared" si="13"/>
        <v>0</v>
      </c>
      <c r="O38" s="101"/>
      <c r="P38" s="8"/>
    </row>
    <row r="39" spans="1:16" s="3" customFormat="1" ht="15.75">
      <c r="A39" s="55"/>
      <c r="B39" s="67"/>
      <c r="C39" s="67"/>
      <c r="D39" s="11" t="s">
        <v>12</v>
      </c>
      <c r="E39" s="4">
        <f t="shared" si="12"/>
        <v>0</v>
      </c>
      <c r="F39" s="4">
        <f t="shared" si="12"/>
        <v>0</v>
      </c>
      <c r="G39" s="4">
        <f>G392</f>
        <v>0</v>
      </c>
      <c r="H39" s="4">
        <f>H391</f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101"/>
      <c r="P39" s="8"/>
    </row>
    <row r="40" spans="1:18" s="3" customFormat="1" ht="15.75">
      <c r="A40" s="55"/>
      <c r="B40" s="67"/>
      <c r="C40" s="67"/>
      <c r="D40" s="11" t="s">
        <v>13</v>
      </c>
      <c r="E40" s="4">
        <f t="shared" si="12"/>
        <v>0</v>
      </c>
      <c r="F40" s="4">
        <f t="shared" si="12"/>
        <v>0</v>
      </c>
      <c r="G40" s="4">
        <f>G393</f>
        <v>0</v>
      </c>
      <c r="H40" s="4">
        <f>H392</f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101"/>
      <c r="P40" s="8"/>
      <c r="R40" s="18"/>
    </row>
    <row r="41" spans="1:16" s="3" customFormat="1" ht="15.75">
      <c r="A41" s="55"/>
      <c r="B41" s="67"/>
      <c r="C41" s="67"/>
      <c r="D41" s="11" t="s">
        <v>14</v>
      </c>
      <c r="E41" s="60" t="s">
        <v>56</v>
      </c>
      <c r="F41" s="61"/>
      <c r="G41" s="61"/>
      <c r="H41" s="61"/>
      <c r="I41" s="61"/>
      <c r="J41" s="61"/>
      <c r="K41" s="61"/>
      <c r="L41" s="61"/>
      <c r="M41" s="61"/>
      <c r="N41" s="62"/>
      <c r="O41" s="32"/>
      <c r="P41" s="8"/>
    </row>
    <row r="42" spans="1:16" s="3" customFormat="1" ht="15.75" customHeight="1">
      <c r="A42" s="46"/>
      <c r="B42" s="17" t="s">
        <v>26</v>
      </c>
      <c r="C42" s="33"/>
      <c r="D42" s="11" t="s">
        <v>10</v>
      </c>
      <c r="E42" s="4">
        <f>SUM(E43:E53)</f>
        <v>357156.5</v>
      </c>
      <c r="F42" s="4">
        <f aca="true" t="shared" si="14" ref="F42:N42">SUM(F43:F53)</f>
        <v>20147.100000000002</v>
      </c>
      <c r="G42" s="4">
        <f>SUM(G43:G53)</f>
        <v>357156.5</v>
      </c>
      <c r="H42" s="4">
        <f t="shared" si="14"/>
        <v>20147.100000000002</v>
      </c>
      <c r="I42" s="4">
        <f t="shared" si="14"/>
        <v>0</v>
      </c>
      <c r="J42" s="4">
        <f t="shared" si="14"/>
        <v>0</v>
      </c>
      <c r="K42" s="4">
        <f t="shared" si="14"/>
        <v>0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49" t="s">
        <v>64</v>
      </c>
      <c r="P42" s="8"/>
    </row>
    <row r="43" spans="1:18" s="3" customFormat="1" ht="36" customHeight="1">
      <c r="A43" s="47"/>
      <c r="B43" s="84" t="s">
        <v>18</v>
      </c>
      <c r="D43" s="11" t="s">
        <v>11</v>
      </c>
      <c r="E43" s="4">
        <f aca="true" t="shared" si="15" ref="E43:E53">G43+I43+K43+M43</f>
        <v>339.3</v>
      </c>
      <c r="F43" s="4">
        <f aca="true" t="shared" si="16" ref="F43:F53">H43+J43+L43+N43</f>
        <v>339.3</v>
      </c>
      <c r="G43" s="4">
        <f aca="true" t="shared" si="17" ref="G43:N44">G103+G187+G199+G211+G259+G271+G283+G343+G247+G295+G307+G319+G67+G331</f>
        <v>339.3</v>
      </c>
      <c r="H43" s="4">
        <f t="shared" si="17"/>
        <v>339.3</v>
      </c>
      <c r="I43" s="4">
        <f t="shared" si="17"/>
        <v>0</v>
      </c>
      <c r="J43" s="4">
        <f t="shared" si="17"/>
        <v>0</v>
      </c>
      <c r="K43" s="4">
        <f t="shared" si="17"/>
        <v>0</v>
      </c>
      <c r="L43" s="4">
        <f t="shared" si="17"/>
        <v>0</v>
      </c>
      <c r="M43" s="4">
        <f t="shared" si="17"/>
        <v>0</v>
      </c>
      <c r="N43" s="4">
        <f t="shared" si="17"/>
        <v>0</v>
      </c>
      <c r="O43" s="49"/>
      <c r="P43" s="8"/>
      <c r="Q43" s="31"/>
      <c r="R43" s="31"/>
    </row>
    <row r="44" spans="1:16" s="3" customFormat="1" ht="26.25" customHeight="1">
      <c r="A44" s="47"/>
      <c r="B44" s="84"/>
      <c r="C44" s="66" t="s">
        <v>29</v>
      </c>
      <c r="D44" s="11" t="s">
        <v>12</v>
      </c>
      <c r="E44" s="4">
        <f t="shared" si="15"/>
        <v>1325.8</v>
      </c>
      <c r="F44" s="4">
        <f t="shared" si="16"/>
        <v>1325.8</v>
      </c>
      <c r="G44" s="4">
        <f t="shared" si="17"/>
        <v>1325.8</v>
      </c>
      <c r="H44" s="4">
        <f t="shared" si="17"/>
        <v>1325.8</v>
      </c>
      <c r="I44" s="4">
        <f t="shared" si="17"/>
        <v>0</v>
      </c>
      <c r="J44" s="4">
        <f t="shared" si="17"/>
        <v>0</v>
      </c>
      <c r="K44" s="4">
        <f t="shared" si="17"/>
        <v>0</v>
      </c>
      <c r="L44" s="4">
        <f t="shared" si="17"/>
        <v>0</v>
      </c>
      <c r="M44" s="4">
        <f t="shared" si="17"/>
        <v>0</v>
      </c>
      <c r="N44" s="4">
        <f t="shared" si="17"/>
        <v>0</v>
      </c>
      <c r="O44" s="49"/>
      <c r="P44" s="8"/>
    </row>
    <row r="45" spans="1:18" s="3" customFormat="1" ht="15.75">
      <c r="A45" s="47"/>
      <c r="B45" s="84"/>
      <c r="C45" s="67"/>
      <c r="D45" s="11" t="s">
        <v>13</v>
      </c>
      <c r="E45" s="4">
        <f t="shared" si="15"/>
        <v>5941.5</v>
      </c>
      <c r="F45" s="4">
        <f t="shared" si="16"/>
        <v>5941.5</v>
      </c>
      <c r="G45" s="4">
        <f aca="true" t="shared" si="18" ref="G45:N45">G105+G189+G201+G213+G261+G273+G285+G345+G249+G297+G309+G321+G69+G333+G93+G237+G81</f>
        <v>5941.5</v>
      </c>
      <c r="H45" s="4">
        <f t="shared" si="18"/>
        <v>5941.5</v>
      </c>
      <c r="I45" s="4">
        <f t="shared" si="18"/>
        <v>0</v>
      </c>
      <c r="J45" s="4">
        <f t="shared" si="18"/>
        <v>0</v>
      </c>
      <c r="K45" s="4">
        <f t="shared" si="18"/>
        <v>0</v>
      </c>
      <c r="L45" s="4">
        <f t="shared" si="18"/>
        <v>0</v>
      </c>
      <c r="M45" s="4">
        <f t="shared" si="18"/>
        <v>0</v>
      </c>
      <c r="N45" s="4">
        <f t="shared" si="18"/>
        <v>0</v>
      </c>
      <c r="O45" s="49"/>
      <c r="P45" s="8"/>
      <c r="R45" s="18"/>
    </row>
    <row r="46" spans="1:16" s="3" customFormat="1" ht="15.75">
      <c r="A46" s="47"/>
      <c r="B46" s="84"/>
      <c r="C46" s="67"/>
      <c r="D46" s="11" t="s">
        <v>14</v>
      </c>
      <c r="E46" s="4">
        <f t="shared" si="15"/>
        <v>9705.7</v>
      </c>
      <c r="F46" s="4">
        <f t="shared" si="16"/>
        <v>9705.7</v>
      </c>
      <c r="G46" s="4">
        <f aca="true" t="shared" si="19" ref="G46:N46">G58+G346+G358</f>
        <v>9705.7</v>
      </c>
      <c r="H46" s="4">
        <f t="shared" si="19"/>
        <v>9705.7</v>
      </c>
      <c r="I46" s="4">
        <f t="shared" si="19"/>
        <v>0</v>
      </c>
      <c r="J46" s="4">
        <f t="shared" si="19"/>
        <v>0</v>
      </c>
      <c r="K46" s="4">
        <f t="shared" si="19"/>
        <v>0</v>
      </c>
      <c r="L46" s="4">
        <f t="shared" si="19"/>
        <v>0</v>
      </c>
      <c r="M46" s="4">
        <f t="shared" si="19"/>
        <v>0</v>
      </c>
      <c r="N46" s="4">
        <f t="shared" si="19"/>
        <v>0</v>
      </c>
      <c r="O46" s="49"/>
      <c r="P46" s="8"/>
    </row>
    <row r="47" spans="1:16" s="3" customFormat="1" ht="15.75">
      <c r="A47" s="47"/>
      <c r="B47" s="84"/>
      <c r="C47" s="67"/>
      <c r="D47" s="11" t="s">
        <v>15</v>
      </c>
      <c r="E47" s="4">
        <f>G47+I47+K47+M47</f>
        <v>17416.800000000003</v>
      </c>
      <c r="F47" s="4">
        <f>H47+J47+L47+N47</f>
        <v>1284.6</v>
      </c>
      <c r="G47" s="4">
        <f>G59+G347+G359+G371</f>
        <v>17416.800000000003</v>
      </c>
      <c r="H47" s="4">
        <f>H59+H347+H359+H371</f>
        <v>1284.6</v>
      </c>
      <c r="I47" s="4">
        <f aca="true" t="shared" si="20" ref="I47:N53">I59+I347+I359</f>
        <v>0</v>
      </c>
      <c r="J47" s="4">
        <f t="shared" si="20"/>
        <v>0</v>
      </c>
      <c r="K47" s="4">
        <f t="shared" si="20"/>
        <v>0</v>
      </c>
      <c r="L47" s="4">
        <f t="shared" si="20"/>
        <v>0</v>
      </c>
      <c r="M47" s="4">
        <f t="shared" si="20"/>
        <v>0</v>
      </c>
      <c r="N47" s="4">
        <f t="shared" si="20"/>
        <v>0</v>
      </c>
      <c r="O47" s="49"/>
      <c r="P47" s="8"/>
    </row>
    <row r="48" spans="1:16" s="3" customFormat="1" ht="15.75">
      <c r="A48" s="47"/>
      <c r="B48" s="84"/>
      <c r="C48" s="67"/>
      <c r="D48" s="11" t="s">
        <v>16</v>
      </c>
      <c r="E48" s="4">
        <f t="shared" si="15"/>
        <v>21270.399999999998</v>
      </c>
      <c r="F48" s="4">
        <f t="shared" si="16"/>
        <v>1550.2</v>
      </c>
      <c r="G48" s="4">
        <f>G60+G348+G360+G372</f>
        <v>21270.399999999998</v>
      </c>
      <c r="H48" s="4">
        <f aca="true" t="shared" si="21" ref="G48:H53">H60+H348+H360</f>
        <v>1550.2</v>
      </c>
      <c r="I48" s="4">
        <f t="shared" si="20"/>
        <v>0</v>
      </c>
      <c r="J48" s="4">
        <f t="shared" si="20"/>
        <v>0</v>
      </c>
      <c r="K48" s="4">
        <f t="shared" si="20"/>
        <v>0</v>
      </c>
      <c r="L48" s="4">
        <f t="shared" si="20"/>
        <v>0</v>
      </c>
      <c r="M48" s="4">
        <f t="shared" si="20"/>
        <v>0</v>
      </c>
      <c r="N48" s="4">
        <f t="shared" si="20"/>
        <v>0</v>
      </c>
      <c r="O48" s="49"/>
      <c r="P48" s="8"/>
    </row>
    <row r="49" spans="1:16" s="3" customFormat="1" ht="15.75">
      <c r="A49" s="47"/>
      <c r="B49" s="84"/>
      <c r="C49" s="67"/>
      <c r="D49" s="11" t="s">
        <v>67</v>
      </c>
      <c r="E49" s="4">
        <f t="shared" si="15"/>
        <v>158322.5</v>
      </c>
      <c r="F49" s="4">
        <f t="shared" si="16"/>
        <v>0</v>
      </c>
      <c r="G49" s="4">
        <f>G61+G349+G361+G373</f>
        <v>158322.5</v>
      </c>
      <c r="H49" s="4">
        <f t="shared" si="21"/>
        <v>0</v>
      </c>
      <c r="I49" s="4">
        <f t="shared" si="20"/>
        <v>0</v>
      </c>
      <c r="J49" s="4">
        <f t="shared" si="20"/>
        <v>0</v>
      </c>
      <c r="K49" s="4">
        <f t="shared" si="20"/>
        <v>0</v>
      </c>
      <c r="L49" s="4">
        <f t="shared" si="20"/>
        <v>0</v>
      </c>
      <c r="M49" s="4">
        <f t="shared" si="20"/>
        <v>0</v>
      </c>
      <c r="N49" s="4">
        <f t="shared" si="20"/>
        <v>0</v>
      </c>
      <c r="O49" s="49"/>
      <c r="P49" s="8"/>
    </row>
    <row r="50" spans="1:16" s="3" customFormat="1" ht="15.75">
      <c r="A50" s="47"/>
      <c r="B50" s="84"/>
      <c r="C50" s="67"/>
      <c r="D50" s="11" t="s">
        <v>68</v>
      </c>
      <c r="E50" s="4">
        <f t="shared" si="15"/>
        <v>142834.5</v>
      </c>
      <c r="F50" s="4">
        <f t="shared" si="16"/>
        <v>0</v>
      </c>
      <c r="G50" s="4">
        <f>G62+G350+G362+G374</f>
        <v>142834.5</v>
      </c>
      <c r="H50" s="4">
        <f t="shared" si="21"/>
        <v>0</v>
      </c>
      <c r="I50" s="4">
        <f t="shared" si="20"/>
        <v>0</v>
      </c>
      <c r="J50" s="4">
        <f t="shared" si="20"/>
        <v>0</v>
      </c>
      <c r="K50" s="4">
        <f t="shared" si="20"/>
        <v>0</v>
      </c>
      <c r="L50" s="4">
        <f t="shared" si="20"/>
        <v>0</v>
      </c>
      <c r="M50" s="4">
        <f t="shared" si="20"/>
        <v>0</v>
      </c>
      <c r="N50" s="4">
        <f t="shared" si="20"/>
        <v>0</v>
      </c>
      <c r="O50" s="49"/>
      <c r="P50" s="8"/>
    </row>
    <row r="51" spans="1:16" s="3" customFormat="1" ht="15.75">
      <c r="A51" s="47"/>
      <c r="B51" s="84"/>
      <c r="C51" s="67"/>
      <c r="D51" s="11" t="s">
        <v>69</v>
      </c>
      <c r="E51" s="4">
        <f t="shared" si="15"/>
        <v>0</v>
      </c>
      <c r="F51" s="4">
        <f t="shared" si="16"/>
        <v>0</v>
      </c>
      <c r="G51" s="4">
        <f t="shared" si="21"/>
        <v>0</v>
      </c>
      <c r="H51" s="4">
        <f t="shared" si="21"/>
        <v>0</v>
      </c>
      <c r="I51" s="4">
        <f t="shared" si="20"/>
        <v>0</v>
      </c>
      <c r="J51" s="4">
        <f t="shared" si="20"/>
        <v>0</v>
      </c>
      <c r="K51" s="4">
        <f t="shared" si="20"/>
        <v>0</v>
      </c>
      <c r="L51" s="4">
        <f t="shared" si="20"/>
        <v>0</v>
      </c>
      <c r="M51" s="4">
        <f t="shared" si="20"/>
        <v>0</v>
      </c>
      <c r="N51" s="4">
        <f t="shared" si="20"/>
        <v>0</v>
      </c>
      <c r="O51" s="49"/>
      <c r="P51" s="8"/>
    </row>
    <row r="52" spans="1:16" s="3" customFormat="1" ht="15.75">
      <c r="A52" s="47"/>
      <c r="B52" s="84"/>
      <c r="C52" s="67"/>
      <c r="D52" s="11" t="s">
        <v>70</v>
      </c>
      <c r="E52" s="4">
        <f t="shared" si="15"/>
        <v>0</v>
      </c>
      <c r="F52" s="4">
        <f t="shared" si="16"/>
        <v>0</v>
      </c>
      <c r="G52" s="4">
        <f t="shared" si="21"/>
        <v>0</v>
      </c>
      <c r="H52" s="4">
        <f t="shared" si="21"/>
        <v>0</v>
      </c>
      <c r="I52" s="4">
        <f t="shared" si="20"/>
        <v>0</v>
      </c>
      <c r="J52" s="4">
        <f t="shared" si="20"/>
        <v>0</v>
      </c>
      <c r="K52" s="4">
        <f t="shared" si="20"/>
        <v>0</v>
      </c>
      <c r="L52" s="4">
        <f t="shared" si="20"/>
        <v>0</v>
      </c>
      <c r="M52" s="4">
        <f t="shared" si="20"/>
        <v>0</v>
      </c>
      <c r="N52" s="4">
        <f t="shared" si="20"/>
        <v>0</v>
      </c>
      <c r="O52" s="49"/>
      <c r="P52" s="8"/>
    </row>
    <row r="53" spans="1:16" s="3" customFormat="1" ht="15.75">
      <c r="A53" s="47"/>
      <c r="B53" s="84"/>
      <c r="C53" s="68"/>
      <c r="D53" s="11" t="s">
        <v>71</v>
      </c>
      <c r="E53" s="4">
        <f t="shared" si="15"/>
        <v>0</v>
      </c>
      <c r="F53" s="4">
        <f t="shared" si="16"/>
        <v>0</v>
      </c>
      <c r="G53" s="4">
        <f t="shared" si="21"/>
        <v>0</v>
      </c>
      <c r="H53" s="4">
        <f t="shared" si="21"/>
        <v>0</v>
      </c>
      <c r="I53" s="4">
        <f t="shared" si="20"/>
        <v>0</v>
      </c>
      <c r="J53" s="4">
        <f t="shared" si="20"/>
        <v>0</v>
      </c>
      <c r="K53" s="4">
        <f t="shared" si="20"/>
        <v>0</v>
      </c>
      <c r="L53" s="4">
        <f t="shared" si="20"/>
        <v>0</v>
      </c>
      <c r="M53" s="4">
        <f t="shared" si="20"/>
        <v>0</v>
      </c>
      <c r="N53" s="4">
        <f t="shared" si="20"/>
        <v>0</v>
      </c>
      <c r="O53" s="49"/>
      <c r="P53" s="8"/>
    </row>
    <row r="54" spans="1:16" s="26" customFormat="1" ht="15.75" customHeight="1">
      <c r="A54" s="47"/>
      <c r="B54" s="85" t="s">
        <v>31</v>
      </c>
      <c r="C54" s="81"/>
      <c r="D54" s="25" t="s">
        <v>10</v>
      </c>
      <c r="E54" s="21">
        <f>SUM(E55:E65)</f>
        <v>346605.5</v>
      </c>
      <c r="F54" s="21">
        <f>SUM(F55:F65)</f>
        <v>19596.100000000002</v>
      </c>
      <c r="G54" s="21">
        <f>SUM(G55:G65)</f>
        <v>346605.5</v>
      </c>
      <c r="H54" s="21">
        <f>SUM(H55:H65)</f>
        <v>19596.100000000002</v>
      </c>
      <c r="I54" s="21"/>
      <c r="J54" s="21"/>
      <c r="K54" s="21"/>
      <c r="L54" s="21"/>
      <c r="M54" s="21"/>
      <c r="N54" s="21"/>
      <c r="O54" s="49"/>
      <c r="P54" s="23"/>
    </row>
    <row r="55" spans="1:16" s="27" customFormat="1" ht="15.75">
      <c r="A55" s="47"/>
      <c r="B55" s="86"/>
      <c r="C55" s="82"/>
      <c r="D55" s="25" t="s">
        <v>11</v>
      </c>
      <c r="E55" s="21">
        <f>G55+I55+K55+M55</f>
        <v>339.3</v>
      </c>
      <c r="F55" s="21">
        <f aca="true" t="shared" si="22" ref="E55:F58">H55+J55+L55+N55</f>
        <v>339.3</v>
      </c>
      <c r="G55" s="21">
        <f aca="true" t="shared" si="23" ref="G55:H58">G103+G187+G199+G211+G247+G259+G271+G283+G295+G307+G319+G331+G67+G79+G91+G115+G235</f>
        <v>339.3</v>
      </c>
      <c r="H55" s="21">
        <f t="shared" si="23"/>
        <v>339.3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49"/>
      <c r="P55" s="23"/>
    </row>
    <row r="56" spans="1:16" s="27" customFormat="1" ht="15.75">
      <c r="A56" s="47"/>
      <c r="B56" s="86"/>
      <c r="C56" s="82"/>
      <c r="D56" s="25" t="s">
        <v>12</v>
      </c>
      <c r="E56" s="21">
        <f t="shared" si="22"/>
        <v>1325.8</v>
      </c>
      <c r="F56" s="21">
        <f t="shared" si="22"/>
        <v>1325.8</v>
      </c>
      <c r="G56" s="21">
        <f t="shared" si="23"/>
        <v>1325.8</v>
      </c>
      <c r="H56" s="21">
        <f t="shared" si="23"/>
        <v>1325.8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49"/>
      <c r="P56" s="23"/>
    </row>
    <row r="57" spans="1:16" s="27" customFormat="1" ht="15.75">
      <c r="A57" s="47"/>
      <c r="B57" s="86"/>
      <c r="C57" s="82"/>
      <c r="D57" s="25" t="s">
        <v>13</v>
      </c>
      <c r="E57" s="21">
        <f t="shared" si="22"/>
        <v>5941.5</v>
      </c>
      <c r="F57" s="21">
        <f t="shared" si="22"/>
        <v>5941.5</v>
      </c>
      <c r="G57" s="21">
        <f t="shared" si="23"/>
        <v>5941.5</v>
      </c>
      <c r="H57" s="21">
        <f t="shared" si="23"/>
        <v>5941.5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49"/>
      <c r="P57" s="23"/>
    </row>
    <row r="58" spans="1:16" s="27" customFormat="1" ht="15.75">
      <c r="A58" s="47"/>
      <c r="B58" s="86"/>
      <c r="C58" s="82"/>
      <c r="D58" s="25" t="s">
        <v>14</v>
      </c>
      <c r="E58" s="21">
        <f t="shared" si="22"/>
        <v>9154.7</v>
      </c>
      <c r="F58" s="21">
        <f t="shared" si="22"/>
        <v>9154.7</v>
      </c>
      <c r="G58" s="21">
        <f t="shared" si="23"/>
        <v>9154.7</v>
      </c>
      <c r="H58" s="21">
        <f t="shared" si="23"/>
        <v>9154.7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49"/>
      <c r="P58" s="23"/>
    </row>
    <row r="59" spans="1:16" s="27" customFormat="1" ht="15.75">
      <c r="A59" s="47"/>
      <c r="B59" s="86"/>
      <c r="C59" s="82"/>
      <c r="D59" s="25" t="s">
        <v>15</v>
      </c>
      <c r="E59" s="21">
        <f>G59+I59+K59+M59</f>
        <v>11416.800000000001</v>
      </c>
      <c r="F59" s="21">
        <f>H59+J59+L59+N59</f>
        <v>1284.6</v>
      </c>
      <c r="G59" s="42">
        <f aca="true" t="shared" si="24" ref="G59:H65">G107+G191+G203+G215+G251+G263+G275+G287+G311+G323+G335+G71+G83+G95+G119+G239+G131+G143+G155+G167+G179+G227+G299</f>
        <v>11416.800000000001</v>
      </c>
      <c r="H59" s="42">
        <f t="shared" si="24"/>
        <v>1284.6</v>
      </c>
      <c r="I59" s="21">
        <f aca="true" t="shared" si="25" ref="I59:N65">I107+I191+I203+I215+I251+I263+I275+I287+I299+I311+I323+I335+I71+I83+I95+I119+I239</f>
        <v>0</v>
      </c>
      <c r="J59" s="21">
        <f t="shared" si="25"/>
        <v>0</v>
      </c>
      <c r="K59" s="21">
        <f t="shared" si="25"/>
        <v>0</v>
      </c>
      <c r="L59" s="21">
        <f t="shared" si="25"/>
        <v>0</v>
      </c>
      <c r="M59" s="21">
        <f t="shared" si="25"/>
        <v>0</v>
      </c>
      <c r="N59" s="21">
        <f t="shared" si="25"/>
        <v>0</v>
      </c>
      <c r="O59" s="49"/>
      <c r="P59" s="23"/>
    </row>
    <row r="60" spans="1:16" s="27" customFormat="1" ht="15.75">
      <c r="A60" s="47"/>
      <c r="B60" s="86"/>
      <c r="C60" s="82"/>
      <c r="D60" s="25" t="s">
        <v>16</v>
      </c>
      <c r="E60" s="21">
        <f aca="true" t="shared" si="26" ref="E60:E65">G60+I60+K60+M60</f>
        <v>17270.399999999998</v>
      </c>
      <c r="F60" s="21">
        <f aca="true" t="shared" si="27" ref="F60:F65">H60+J60+L60+N60</f>
        <v>1550.2</v>
      </c>
      <c r="G60" s="42">
        <f t="shared" si="24"/>
        <v>17270.399999999998</v>
      </c>
      <c r="H60" s="42">
        <f t="shared" si="24"/>
        <v>1550.2</v>
      </c>
      <c r="I60" s="21">
        <f t="shared" si="25"/>
        <v>0</v>
      </c>
      <c r="J60" s="21">
        <f t="shared" si="25"/>
        <v>0</v>
      </c>
      <c r="K60" s="21">
        <f t="shared" si="25"/>
        <v>0</v>
      </c>
      <c r="L60" s="21">
        <f t="shared" si="25"/>
        <v>0</v>
      </c>
      <c r="M60" s="21">
        <f t="shared" si="25"/>
        <v>0</v>
      </c>
      <c r="N60" s="21">
        <f t="shared" si="25"/>
        <v>0</v>
      </c>
      <c r="O60" s="49"/>
      <c r="P60" s="23"/>
    </row>
    <row r="61" spans="1:16" s="27" customFormat="1" ht="15.75">
      <c r="A61" s="47"/>
      <c r="B61" s="86"/>
      <c r="C61" s="82"/>
      <c r="D61" s="25" t="s">
        <v>67</v>
      </c>
      <c r="E61" s="21">
        <f t="shared" si="26"/>
        <v>158322.5</v>
      </c>
      <c r="F61" s="21">
        <f t="shared" si="27"/>
        <v>0</v>
      </c>
      <c r="G61" s="42">
        <f t="shared" si="24"/>
        <v>158322.5</v>
      </c>
      <c r="H61" s="42">
        <f t="shared" si="24"/>
        <v>0</v>
      </c>
      <c r="I61" s="21">
        <f t="shared" si="25"/>
        <v>0</v>
      </c>
      <c r="J61" s="21">
        <f t="shared" si="25"/>
        <v>0</v>
      </c>
      <c r="K61" s="21">
        <f t="shared" si="25"/>
        <v>0</v>
      </c>
      <c r="L61" s="21">
        <f t="shared" si="25"/>
        <v>0</v>
      </c>
      <c r="M61" s="21">
        <f t="shared" si="25"/>
        <v>0</v>
      </c>
      <c r="N61" s="21">
        <f t="shared" si="25"/>
        <v>0</v>
      </c>
      <c r="O61" s="49"/>
      <c r="P61" s="23"/>
    </row>
    <row r="62" spans="1:16" s="27" customFormat="1" ht="15.75">
      <c r="A62" s="47"/>
      <c r="B62" s="86"/>
      <c r="C62" s="82"/>
      <c r="D62" s="25" t="s">
        <v>68</v>
      </c>
      <c r="E62" s="21">
        <f t="shared" si="26"/>
        <v>142834.5</v>
      </c>
      <c r="F62" s="21">
        <f t="shared" si="27"/>
        <v>0</v>
      </c>
      <c r="G62" s="42">
        <f t="shared" si="24"/>
        <v>142834.5</v>
      </c>
      <c r="H62" s="42">
        <f t="shared" si="24"/>
        <v>0</v>
      </c>
      <c r="I62" s="21">
        <f t="shared" si="25"/>
        <v>0</v>
      </c>
      <c r="J62" s="21">
        <f t="shared" si="25"/>
        <v>0</v>
      </c>
      <c r="K62" s="21">
        <f t="shared" si="25"/>
        <v>0</v>
      </c>
      <c r="L62" s="21">
        <f t="shared" si="25"/>
        <v>0</v>
      </c>
      <c r="M62" s="21">
        <f t="shared" si="25"/>
        <v>0</v>
      </c>
      <c r="N62" s="21">
        <f t="shared" si="25"/>
        <v>0</v>
      </c>
      <c r="O62" s="49"/>
      <c r="P62" s="23"/>
    </row>
    <row r="63" spans="1:16" s="27" customFormat="1" ht="15.75">
      <c r="A63" s="47"/>
      <c r="B63" s="86"/>
      <c r="C63" s="82"/>
      <c r="D63" s="25" t="s">
        <v>69</v>
      </c>
      <c r="E63" s="21">
        <f t="shared" si="26"/>
        <v>0</v>
      </c>
      <c r="F63" s="21">
        <f t="shared" si="27"/>
        <v>0</v>
      </c>
      <c r="G63" s="42">
        <f t="shared" si="24"/>
        <v>0</v>
      </c>
      <c r="H63" s="42">
        <f t="shared" si="24"/>
        <v>0</v>
      </c>
      <c r="I63" s="21">
        <f t="shared" si="25"/>
        <v>0</v>
      </c>
      <c r="J63" s="21">
        <f t="shared" si="25"/>
        <v>0</v>
      </c>
      <c r="K63" s="21">
        <f t="shared" si="25"/>
        <v>0</v>
      </c>
      <c r="L63" s="21">
        <f t="shared" si="25"/>
        <v>0</v>
      </c>
      <c r="M63" s="21">
        <f t="shared" si="25"/>
        <v>0</v>
      </c>
      <c r="N63" s="21">
        <f t="shared" si="25"/>
        <v>0</v>
      </c>
      <c r="O63" s="49"/>
      <c r="P63" s="23"/>
    </row>
    <row r="64" spans="1:16" s="27" customFormat="1" ht="15.75">
      <c r="A64" s="47"/>
      <c r="B64" s="86"/>
      <c r="C64" s="82"/>
      <c r="D64" s="25" t="s">
        <v>70</v>
      </c>
      <c r="E64" s="21">
        <f t="shared" si="26"/>
        <v>0</v>
      </c>
      <c r="F64" s="21">
        <f t="shared" si="27"/>
        <v>0</v>
      </c>
      <c r="G64" s="42">
        <f t="shared" si="24"/>
        <v>0</v>
      </c>
      <c r="H64" s="42">
        <f t="shared" si="24"/>
        <v>0</v>
      </c>
      <c r="I64" s="21">
        <f t="shared" si="25"/>
        <v>0</v>
      </c>
      <c r="J64" s="21">
        <f t="shared" si="25"/>
        <v>0</v>
      </c>
      <c r="K64" s="21">
        <f t="shared" si="25"/>
        <v>0</v>
      </c>
      <c r="L64" s="21">
        <f t="shared" si="25"/>
        <v>0</v>
      </c>
      <c r="M64" s="21">
        <f t="shared" si="25"/>
        <v>0</v>
      </c>
      <c r="N64" s="21">
        <f t="shared" si="25"/>
        <v>0</v>
      </c>
      <c r="O64" s="49"/>
      <c r="P64" s="23"/>
    </row>
    <row r="65" spans="1:16" s="27" customFormat="1" ht="15.75">
      <c r="A65" s="47"/>
      <c r="B65" s="87"/>
      <c r="C65" s="83"/>
      <c r="D65" s="25" t="s">
        <v>71</v>
      </c>
      <c r="E65" s="21">
        <f t="shared" si="26"/>
        <v>0</v>
      </c>
      <c r="F65" s="21">
        <f t="shared" si="27"/>
        <v>0</v>
      </c>
      <c r="G65" s="42">
        <f t="shared" si="24"/>
        <v>0</v>
      </c>
      <c r="H65" s="42">
        <f t="shared" si="24"/>
        <v>0</v>
      </c>
      <c r="I65" s="21">
        <f t="shared" si="25"/>
        <v>0</v>
      </c>
      <c r="J65" s="21">
        <f t="shared" si="25"/>
        <v>0</v>
      </c>
      <c r="K65" s="21">
        <f t="shared" si="25"/>
        <v>0</v>
      </c>
      <c r="L65" s="21">
        <f t="shared" si="25"/>
        <v>0</v>
      </c>
      <c r="M65" s="21">
        <f t="shared" si="25"/>
        <v>0</v>
      </c>
      <c r="N65" s="21">
        <f t="shared" si="25"/>
        <v>0</v>
      </c>
      <c r="O65" s="49"/>
      <c r="P65" s="23"/>
    </row>
    <row r="66" spans="1:16" s="24" customFormat="1" ht="15.75" customHeight="1">
      <c r="A66" s="47"/>
      <c r="B66" s="77" t="s">
        <v>43</v>
      </c>
      <c r="C66" s="75"/>
      <c r="D66" s="25" t="s">
        <v>10</v>
      </c>
      <c r="E66" s="21">
        <f>SUM(E67:E77)</f>
        <v>913.4</v>
      </c>
      <c r="F66" s="21">
        <f>SUM(F67:F77)</f>
        <v>913.4</v>
      </c>
      <c r="G66" s="21">
        <f>SUM(G67:G77)</f>
        <v>913.4</v>
      </c>
      <c r="H66" s="21">
        <f>SUM(H67:H77)</f>
        <v>913.4</v>
      </c>
      <c r="I66" s="21">
        <f aca="true" t="shared" si="28" ref="I66:N66">SUM(I67:I77)</f>
        <v>0</v>
      </c>
      <c r="J66" s="21">
        <f t="shared" si="28"/>
        <v>0</v>
      </c>
      <c r="K66" s="21">
        <f t="shared" si="28"/>
        <v>0</v>
      </c>
      <c r="L66" s="21">
        <f t="shared" si="28"/>
        <v>0</v>
      </c>
      <c r="M66" s="21">
        <f t="shared" si="28"/>
        <v>0</v>
      </c>
      <c r="N66" s="21">
        <f t="shared" si="28"/>
        <v>0</v>
      </c>
      <c r="O66" s="49" t="s">
        <v>64</v>
      </c>
      <c r="P66" s="29"/>
    </row>
    <row r="67" spans="1:16" s="30" customFormat="1" ht="15.75">
      <c r="A67" s="47"/>
      <c r="B67" s="78"/>
      <c r="C67" s="76"/>
      <c r="D67" s="20" t="s">
        <v>11</v>
      </c>
      <c r="E67" s="22">
        <f aca="true" t="shared" si="29" ref="E67:F71">G67+I67+K67+M67</f>
        <v>0</v>
      </c>
      <c r="F67" s="22">
        <f t="shared" si="29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9"/>
      <c r="P67" s="29"/>
    </row>
    <row r="68" spans="1:16" s="30" customFormat="1" ht="26.25" customHeight="1">
      <c r="A68" s="47"/>
      <c r="B68" s="78"/>
      <c r="C68" s="7" t="s">
        <v>30</v>
      </c>
      <c r="D68" s="20" t="s">
        <v>12</v>
      </c>
      <c r="E68" s="22">
        <f t="shared" si="29"/>
        <v>913.4</v>
      </c>
      <c r="F68" s="22">
        <f t="shared" si="29"/>
        <v>913.4</v>
      </c>
      <c r="G68" s="22">
        <v>913.4</v>
      </c>
      <c r="H68" s="22">
        <v>913.4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9"/>
      <c r="P68" s="29"/>
    </row>
    <row r="69" spans="1:16" s="30" customFormat="1" ht="15.75">
      <c r="A69" s="47"/>
      <c r="B69" s="78"/>
      <c r="C69" s="46"/>
      <c r="D69" s="20" t="s">
        <v>13</v>
      </c>
      <c r="E69" s="22">
        <f t="shared" si="29"/>
        <v>0</v>
      </c>
      <c r="F69" s="22">
        <f t="shared" si="29"/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9"/>
      <c r="P69" s="29"/>
    </row>
    <row r="70" spans="1:16" s="30" customFormat="1" ht="15.75">
      <c r="A70" s="47"/>
      <c r="B70" s="78"/>
      <c r="C70" s="47"/>
      <c r="D70" s="20" t="s">
        <v>14</v>
      </c>
      <c r="E70" s="22">
        <f t="shared" si="29"/>
        <v>0</v>
      </c>
      <c r="F70" s="22">
        <f t="shared" si="29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9"/>
      <c r="P70" s="29"/>
    </row>
    <row r="71" spans="1:16" s="30" customFormat="1" ht="15.75">
      <c r="A71" s="47"/>
      <c r="B71" s="78"/>
      <c r="C71" s="47"/>
      <c r="D71" s="20" t="s">
        <v>15</v>
      </c>
      <c r="E71" s="22">
        <f t="shared" si="29"/>
        <v>0</v>
      </c>
      <c r="F71" s="22">
        <f t="shared" si="29"/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9"/>
      <c r="P71" s="29"/>
    </row>
    <row r="72" spans="1:16" s="30" customFormat="1" ht="15.75">
      <c r="A72" s="47"/>
      <c r="B72" s="78"/>
      <c r="C72" s="47"/>
      <c r="D72" s="20" t="s">
        <v>16</v>
      </c>
      <c r="E72" s="22">
        <f aca="true" t="shared" si="30" ref="E72:E77">G72+I72+K72+M72</f>
        <v>0</v>
      </c>
      <c r="F72" s="22">
        <f aca="true" t="shared" si="31" ref="F72:F77">H72+J72+L72+N72</f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49"/>
      <c r="P72" s="29"/>
    </row>
    <row r="73" spans="1:16" s="30" customFormat="1" ht="15.75">
      <c r="A73" s="47"/>
      <c r="B73" s="78"/>
      <c r="C73" s="47"/>
      <c r="D73" s="20" t="s">
        <v>67</v>
      </c>
      <c r="E73" s="22">
        <f t="shared" si="30"/>
        <v>0</v>
      </c>
      <c r="F73" s="22">
        <f t="shared" si="31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49"/>
      <c r="P73" s="29"/>
    </row>
    <row r="74" spans="1:16" s="30" customFormat="1" ht="15.75">
      <c r="A74" s="47"/>
      <c r="B74" s="78"/>
      <c r="C74" s="47"/>
      <c r="D74" s="20" t="s">
        <v>68</v>
      </c>
      <c r="E74" s="22">
        <f t="shared" si="30"/>
        <v>0</v>
      </c>
      <c r="F74" s="22">
        <f>H74+J74+L74+N74</f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49"/>
      <c r="P74" s="29"/>
    </row>
    <row r="75" spans="1:16" s="30" customFormat="1" ht="15.75">
      <c r="A75" s="47"/>
      <c r="B75" s="78"/>
      <c r="C75" s="47"/>
      <c r="D75" s="20" t="s">
        <v>69</v>
      </c>
      <c r="E75" s="22">
        <f t="shared" si="30"/>
        <v>0</v>
      </c>
      <c r="F75" s="22">
        <f t="shared" si="31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49"/>
      <c r="P75" s="29"/>
    </row>
    <row r="76" spans="1:16" s="30" customFormat="1" ht="15.75">
      <c r="A76" s="47"/>
      <c r="B76" s="78"/>
      <c r="C76" s="47"/>
      <c r="D76" s="20" t="s">
        <v>70</v>
      </c>
      <c r="E76" s="22">
        <f t="shared" si="30"/>
        <v>0</v>
      </c>
      <c r="F76" s="22">
        <f t="shared" si="31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49"/>
      <c r="P76" s="29"/>
    </row>
    <row r="77" spans="1:16" s="30" customFormat="1" ht="15.75">
      <c r="A77" s="47"/>
      <c r="B77" s="79"/>
      <c r="C77" s="48"/>
      <c r="D77" s="20" t="s">
        <v>71</v>
      </c>
      <c r="E77" s="22">
        <f t="shared" si="30"/>
        <v>0</v>
      </c>
      <c r="F77" s="22">
        <f t="shared" si="31"/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49"/>
      <c r="P77" s="29"/>
    </row>
    <row r="78" spans="1:16" s="26" customFormat="1" ht="15.75" customHeight="1">
      <c r="A78" s="47"/>
      <c r="B78" s="77" t="s">
        <v>50</v>
      </c>
      <c r="C78" s="75"/>
      <c r="D78" s="25" t="s">
        <v>10</v>
      </c>
      <c r="E78" s="21">
        <f>SUM(E79:E89)</f>
        <v>5008</v>
      </c>
      <c r="F78" s="21">
        <f>SUM(F79:F89)</f>
        <v>5008</v>
      </c>
      <c r="G78" s="21">
        <f>SUM(G79:G89)</f>
        <v>5008</v>
      </c>
      <c r="H78" s="21">
        <f>SUM(H79:H89)</f>
        <v>5008</v>
      </c>
      <c r="I78" s="21">
        <f aca="true" t="shared" si="32" ref="I78:N78">SUM(I79:I89)</f>
        <v>0</v>
      </c>
      <c r="J78" s="21">
        <f t="shared" si="32"/>
        <v>0</v>
      </c>
      <c r="K78" s="21">
        <f t="shared" si="32"/>
        <v>0</v>
      </c>
      <c r="L78" s="21">
        <f t="shared" si="32"/>
        <v>0</v>
      </c>
      <c r="M78" s="21">
        <f t="shared" si="32"/>
        <v>0</v>
      </c>
      <c r="N78" s="21">
        <f t="shared" si="32"/>
        <v>0</v>
      </c>
      <c r="O78" s="49" t="s">
        <v>64</v>
      </c>
      <c r="P78" s="23"/>
    </row>
    <row r="79" spans="1:16" s="30" customFormat="1" ht="15.75">
      <c r="A79" s="47"/>
      <c r="B79" s="78"/>
      <c r="C79" s="80"/>
      <c r="D79" s="20" t="s">
        <v>11</v>
      </c>
      <c r="E79" s="22">
        <f aca="true" t="shared" si="33" ref="E79:F83">G79+I79+K79+M79</f>
        <v>0</v>
      </c>
      <c r="F79" s="22">
        <f t="shared" si="33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49"/>
      <c r="P79" s="29"/>
    </row>
    <row r="80" spans="1:16" s="30" customFormat="1" ht="15.75">
      <c r="A80" s="47"/>
      <c r="B80" s="78"/>
      <c r="C80" s="76"/>
      <c r="D80" s="20" t="s">
        <v>12</v>
      </c>
      <c r="E80" s="22">
        <f t="shared" si="33"/>
        <v>0</v>
      </c>
      <c r="F80" s="22">
        <f t="shared" si="33"/>
        <v>0</v>
      </c>
      <c r="G80" s="22"/>
      <c r="H80" s="22"/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49"/>
      <c r="P80" s="29"/>
    </row>
    <row r="81" spans="1:16" s="30" customFormat="1" ht="26.25" customHeight="1">
      <c r="A81" s="47"/>
      <c r="B81" s="78"/>
      <c r="C81" s="7" t="s">
        <v>30</v>
      </c>
      <c r="D81" s="20" t="s">
        <v>13</v>
      </c>
      <c r="E81" s="22">
        <f t="shared" si="33"/>
        <v>5008</v>
      </c>
      <c r="F81" s="22">
        <f t="shared" si="33"/>
        <v>5008</v>
      </c>
      <c r="G81" s="22">
        <f>H81</f>
        <v>5008</v>
      </c>
      <c r="H81" s="22">
        <f>5302.3-294.3</f>
        <v>5008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49"/>
      <c r="P81" s="29"/>
    </row>
    <row r="82" spans="1:16" s="30" customFormat="1" ht="15.75">
      <c r="A82" s="47"/>
      <c r="B82" s="78"/>
      <c r="C82" s="34"/>
      <c r="D82" s="20" t="s">
        <v>14</v>
      </c>
      <c r="E82" s="22">
        <f t="shared" si="33"/>
        <v>0</v>
      </c>
      <c r="F82" s="22">
        <f t="shared" si="33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49"/>
      <c r="P82" s="29"/>
    </row>
    <row r="83" spans="1:16" s="30" customFormat="1" ht="15.75">
      <c r="A83" s="47"/>
      <c r="B83" s="78"/>
      <c r="C83" s="34"/>
      <c r="D83" s="20" t="s">
        <v>15</v>
      </c>
      <c r="E83" s="22">
        <f t="shared" si="33"/>
        <v>0</v>
      </c>
      <c r="F83" s="22">
        <f t="shared" si="33"/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49"/>
      <c r="P83" s="29"/>
    </row>
    <row r="84" spans="1:16" s="30" customFormat="1" ht="15.75">
      <c r="A84" s="47"/>
      <c r="B84" s="78"/>
      <c r="C84" s="34"/>
      <c r="D84" s="20" t="s">
        <v>16</v>
      </c>
      <c r="E84" s="22">
        <f aca="true" t="shared" si="34" ref="E84:E89">G84+I84+K84+M84</f>
        <v>0</v>
      </c>
      <c r="F84" s="22">
        <f aca="true" t="shared" si="35" ref="F84:F89">H84+J84+L84+N84</f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49"/>
      <c r="P84" s="29"/>
    </row>
    <row r="85" spans="1:16" s="30" customFormat="1" ht="15.75">
      <c r="A85" s="47"/>
      <c r="B85" s="78"/>
      <c r="C85" s="34"/>
      <c r="D85" s="20" t="s">
        <v>67</v>
      </c>
      <c r="E85" s="22">
        <f>G85+I85+K85+M85</f>
        <v>0</v>
      </c>
      <c r="F85" s="22">
        <f t="shared" si="35"/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49"/>
      <c r="P85" s="29"/>
    </row>
    <row r="86" spans="1:16" s="30" customFormat="1" ht="15.75">
      <c r="A86" s="47"/>
      <c r="B86" s="78"/>
      <c r="C86" s="34"/>
      <c r="D86" s="20" t="s">
        <v>68</v>
      </c>
      <c r="E86" s="22">
        <f t="shared" si="34"/>
        <v>0</v>
      </c>
      <c r="F86" s="22">
        <f t="shared" si="35"/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49"/>
      <c r="P86" s="29"/>
    </row>
    <row r="87" spans="1:16" s="30" customFormat="1" ht="15.75">
      <c r="A87" s="47"/>
      <c r="B87" s="78"/>
      <c r="C87" s="34"/>
      <c r="D87" s="20" t="s">
        <v>69</v>
      </c>
      <c r="E87" s="22">
        <f t="shared" si="34"/>
        <v>0</v>
      </c>
      <c r="F87" s="22">
        <f t="shared" si="35"/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49"/>
      <c r="P87" s="29"/>
    </row>
    <row r="88" spans="1:16" s="30" customFormat="1" ht="15.75">
      <c r="A88" s="47"/>
      <c r="B88" s="78"/>
      <c r="C88" s="34"/>
      <c r="D88" s="20" t="s">
        <v>70</v>
      </c>
      <c r="E88" s="22">
        <f t="shared" si="34"/>
        <v>0</v>
      </c>
      <c r="F88" s="22">
        <f t="shared" si="35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49"/>
      <c r="P88" s="29"/>
    </row>
    <row r="89" spans="1:16" s="30" customFormat="1" ht="15.75">
      <c r="A89" s="47"/>
      <c r="B89" s="79"/>
      <c r="C89" s="36"/>
      <c r="D89" s="20" t="s">
        <v>71</v>
      </c>
      <c r="E89" s="22">
        <f t="shared" si="34"/>
        <v>0</v>
      </c>
      <c r="F89" s="22">
        <f t="shared" si="35"/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49"/>
      <c r="P89" s="29"/>
    </row>
    <row r="90" spans="1:16" s="26" customFormat="1" ht="15.75" customHeight="1">
      <c r="A90" s="47"/>
      <c r="B90" s="77" t="s">
        <v>78</v>
      </c>
      <c r="C90" s="75"/>
      <c r="D90" s="25" t="s">
        <v>10</v>
      </c>
      <c r="E90" s="21">
        <f>SUM(E91:E101)</f>
        <v>1284.6</v>
      </c>
      <c r="F90" s="21">
        <f>SUM(F91:F101)</f>
        <v>1284.6</v>
      </c>
      <c r="G90" s="21">
        <f>SUM(G91:G101)</f>
        <v>1284.6</v>
      </c>
      <c r="H90" s="21">
        <f>SUM(H91:H101)</f>
        <v>1284.6</v>
      </c>
      <c r="I90" s="21">
        <f aca="true" t="shared" si="36" ref="I90:N90">SUM(I91:I101)</f>
        <v>0</v>
      </c>
      <c r="J90" s="21">
        <f t="shared" si="36"/>
        <v>0</v>
      </c>
      <c r="K90" s="21">
        <f t="shared" si="36"/>
        <v>0</v>
      </c>
      <c r="L90" s="21">
        <f t="shared" si="36"/>
        <v>0</v>
      </c>
      <c r="M90" s="21">
        <f t="shared" si="36"/>
        <v>0</v>
      </c>
      <c r="N90" s="21">
        <f t="shared" si="36"/>
        <v>0</v>
      </c>
      <c r="O90" s="49" t="s">
        <v>64</v>
      </c>
      <c r="P90" s="23"/>
    </row>
    <row r="91" spans="1:16" s="30" customFormat="1" ht="15.75">
      <c r="A91" s="47"/>
      <c r="B91" s="78"/>
      <c r="C91" s="80"/>
      <c r="D91" s="20" t="s">
        <v>11</v>
      </c>
      <c r="E91" s="22">
        <f aca="true" t="shared" si="37" ref="E91:F95">G91+I91+K91+M91</f>
        <v>0</v>
      </c>
      <c r="F91" s="22">
        <f t="shared" si="37"/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49"/>
      <c r="P91" s="29"/>
    </row>
    <row r="92" spans="1:16" s="30" customFormat="1" ht="15.75">
      <c r="A92" s="47"/>
      <c r="B92" s="78"/>
      <c r="C92" s="80"/>
      <c r="D92" s="20" t="s">
        <v>12</v>
      </c>
      <c r="E92" s="22">
        <f t="shared" si="37"/>
        <v>0</v>
      </c>
      <c r="F92" s="22">
        <f t="shared" si="37"/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49"/>
      <c r="P92" s="29"/>
    </row>
    <row r="93" spans="1:16" s="30" customFormat="1" ht="15.75">
      <c r="A93" s="47"/>
      <c r="B93" s="78"/>
      <c r="C93" s="76"/>
      <c r="D93" s="20" t="s">
        <v>13</v>
      </c>
      <c r="E93" s="22">
        <f t="shared" si="37"/>
        <v>0</v>
      </c>
      <c r="F93" s="22">
        <f t="shared" si="37"/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49"/>
      <c r="P93" s="29"/>
    </row>
    <row r="94" spans="1:16" s="30" customFormat="1" ht="45" customHeight="1">
      <c r="A94" s="47"/>
      <c r="B94" s="78"/>
      <c r="C94" s="7"/>
      <c r="D94" s="20" t="s">
        <v>14</v>
      </c>
      <c r="E94" s="22">
        <f>G94+I94+K94+M94</f>
        <v>0</v>
      </c>
      <c r="F94" s="22">
        <f t="shared" si="37"/>
        <v>0</v>
      </c>
      <c r="G94" s="22">
        <f>H94</f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49"/>
      <c r="P94" s="29"/>
    </row>
    <row r="95" spans="1:19" s="30" customFormat="1" ht="38.25">
      <c r="A95" s="47"/>
      <c r="B95" s="78"/>
      <c r="C95" s="7" t="s">
        <v>30</v>
      </c>
      <c r="D95" s="20" t="s">
        <v>15</v>
      </c>
      <c r="E95" s="22">
        <f t="shared" si="37"/>
        <v>1284.6</v>
      </c>
      <c r="F95" s="22">
        <f t="shared" si="37"/>
        <v>1284.6</v>
      </c>
      <c r="G95" s="22">
        <f>H95</f>
        <v>1284.6</v>
      </c>
      <c r="H95" s="22">
        <v>1284.6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49"/>
      <c r="P95" s="29"/>
      <c r="Q95" s="43">
        <f>G95</f>
        <v>1284.6</v>
      </c>
      <c r="S95" s="43"/>
    </row>
    <row r="96" spans="1:16" s="30" customFormat="1" ht="15.75">
      <c r="A96" s="47"/>
      <c r="B96" s="78"/>
      <c r="C96" s="34"/>
      <c r="D96" s="20" t="s">
        <v>16</v>
      </c>
      <c r="E96" s="22">
        <f aca="true" t="shared" si="38" ref="E96:E101">G96+I96+K96+M96</f>
        <v>0</v>
      </c>
      <c r="F96" s="22">
        <f aca="true" t="shared" si="39" ref="F96:F101">H96+J96+L96+N96</f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49"/>
      <c r="P96" s="29"/>
    </row>
    <row r="97" spans="1:16" s="30" customFormat="1" ht="15.75">
      <c r="A97" s="47"/>
      <c r="B97" s="78"/>
      <c r="C97" s="34"/>
      <c r="D97" s="20" t="s">
        <v>67</v>
      </c>
      <c r="E97" s="22">
        <f t="shared" si="38"/>
        <v>0</v>
      </c>
      <c r="F97" s="22">
        <f t="shared" si="39"/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49"/>
      <c r="P97" s="29"/>
    </row>
    <row r="98" spans="1:16" s="30" customFormat="1" ht="15.75">
      <c r="A98" s="47"/>
      <c r="B98" s="78"/>
      <c r="C98" s="34"/>
      <c r="D98" s="20" t="s">
        <v>68</v>
      </c>
      <c r="E98" s="22">
        <f t="shared" si="38"/>
        <v>0</v>
      </c>
      <c r="F98" s="22">
        <f t="shared" si="39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49"/>
      <c r="P98" s="29"/>
    </row>
    <row r="99" spans="1:16" s="30" customFormat="1" ht="15.75">
      <c r="A99" s="47"/>
      <c r="B99" s="78"/>
      <c r="C99" s="34"/>
      <c r="D99" s="20" t="s">
        <v>69</v>
      </c>
      <c r="E99" s="22">
        <f t="shared" si="38"/>
        <v>0</v>
      </c>
      <c r="F99" s="22">
        <f t="shared" si="39"/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49"/>
      <c r="P99" s="29"/>
    </row>
    <row r="100" spans="1:16" s="30" customFormat="1" ht="15.75">
      <c r="A100" s="47"/>
      <c r="B100" s="78"/>
      <c r="C100" s="34"/>
      <c r="D100" s="20" t="s">
        <v>70</v>
      </c>
      <c r="E100" s="22">
        <f t="shared" si="38"/>
        <v>0</v>
      </c>
      <c r="F100" s="22">
        <f t="shared" si="39"/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49"/>
      <c r="P100" s="29"/>
    </row>
    <row r="101" spans="1:16" s="30" customFormat="1" ht="15.75">
      <c r="A101" s="47"/>
      <c r="B101" s="79"/>
      <c r="C101" s="36"/>
      <c r="D101" s="20" t="s">
        <v>71</v>
      </c>
      <c r="E101" s="22">
        <f t="shared" si="38"/>
        <v>0</v>
      </c>
      <c r="F101" s="22">
        <f t="shared" si="39"/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49"/>
      <c r="P101" s="29"/>
    </row>
    <row r="102" spans="1:16" s="3" customFormat="1" ht="15.75" customHeight="1">
      <c r="A102" s="47"/>
      <c r="B102" s="45" t="s">
        <v>44</v>
      </c>
      <c r="C102" s="35"/>
      <c r="D102" s="11" t="s">
        <v>10</v>
      </c>
      <c r="E102" s="4">
        <f aca="true" t="shared" si="40" ref="E102:N102">SUM(E103:E113)</f>
        <v>285.3</v>
      </c>
      <c r="F102" s="4">
        <f t="shared" si="40"/>
        <v>285.3</v>
      </c>
      <c r="G102" s="4">
        <f t="shared" si="40"/>
        <v>285.3</v>
      </c>
      <c r="H102" s="4">
        <f t="shared" si="40"/>
        <v>285.3</v>
      </c>
      <c r="I102" s="4">
        <f t="shared" si="40"/>
        <v>0</v>
      </c>
      <c r="J102" s="4">
        <f t="shared" si="40"/>
        <v>0</v>
      </c>
      <c r="K102" s="4">
        <f t="shared" si="40"/>
        <v>0</v>
      </c>
      <c r="L102" s="4">
        <f t="shared" si="40"/>
        <v>0</v>
      </c>
      <c r="M102" s="4">
        <f t="shared" si="40"/>
        <v>0</v>
      </c>
      <c r="N102" s="4">
        <f t="shared" si="40"/>
        <v>0</v>
      </c>
      <c r="O102" s="49" t="s">
        <v>64</v>
      </c>
      <c r="P102" s="8"/>
    </row>
    <row r="103" spans="1:16" ht="25.5">
      <c r="A103" s="47"/>
      <c r="B103" s="45"/>
      <c r="C103" s="7" t="s">
        <v>57</v>
      </c>
      <c r="D103" s="7" t="s">
        <v>11</v>
      </c>
      <c r="E103" s="4">
        <f aca="true" t="shared" si="41" ref="E103:F107">G103+I103+K103+M103</f>
        <v>285.3</v>
      </c>
      <c r="F103" s="4">
        <f t="shared" si="41"/>
        <v>285.3</v>
      </c>
      <c r="G103" s="6">
        <v>285.3</v>
      </c>
      <c r="H103" s="6">
        <v>285.3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9"/>
      <c r="P103" s="8"/>
    </row>
    <row r="104" spans="1:16" ht="15.75">
      <c r="A104" s="47"/>
      <c r="B104" s="45"/>
      <c r="C104" s="34"/>
      <c r="D104" s="7" t="s">
        <v>12</v>
      </c>
      <c r="E104" s="4">
        <f t="shared" si="41"/>
        <v>0</v>
      </c>
      <c r="F104" s="4">
        <f t="shared" si="41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9"/>
      <c r="P104" s="8"/>
    </row>
    <row r="105" spans="1:16" ht="15.75">
      <c r="A105" s="47"/>
      <c r="B105" s="45"/>
      <c r="C105" s="34"/>
      <c r="D105" s="7" t="s">
        <v>13</v>
      </c>
      <c r="E105" s="4">
        <f>G105+I105+K105+M105</f>
        <v>0</v>
      </c>
      <c r="F105" s="4">
        <f t="shared" si="41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9"/>
      <c r="P105" s="8"/>
    </row>
    <row r="106" spans="1:16" ht="30" customHeight="1">
      <c r="A106" s="47"/>
      <c r="B106" s="45"/>
      <c r="C106" s="34"/>
      <c r="D106" s="7" t="s">
        <v>14</v>
      </c>
      <c r="E106" s="4">
        <f>G106+I106+K106+M106</f>
        <v>0</v>
      </c>
      <c r="F106" s="4">
        <f t="shared" si="41"/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9"/>
      <c r="P106" s="8"/>
    </row>
    <row r="107" spans="1:16" ht="15.75">
      <c r="A107" s="47"/>
      <c r="B107" s="45"/>
      <c r="C107" s="34"/>
      <c r="D107" s="7" t="s">
        <v>15</v>
      </c>
      <c r="E107" s="4">
        <f>G107+I107+K107+M107</f>
        <v>0</v>
      </c>
      <c r="F107" s="4">
        <f t="shared" si="41"/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49"/>
      <c r="P107" s="8"/>
    </row>
    <row r="108" spans="1:16" ht="15.75">
      <c r="A108" s="47"/>
      <c r="B108" s="45"/>
      <c r="C108" s="34"/>
      <c r="D108" s="7" t="s">
        <v>16</v>
      </c>
      <c r="E108" s="4">
        <f aca="true" t="shared" si="42" ref="E108:E113">G108+I108+K108+M108</f>
        <v>0</v>
      </c>
      <c r="F108" s="4">
        <f aca="true" t="shared" si="43" ref="F108:F113">H108+J108+L108+N108</f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9"/>
      <c r="P108" s="8"/>
    </row>
    <row r="109" spans="1:16" ht="15.75">
      <c r="A109" s="47"/>
      <c r="B109" s="45"/>
      <c r="C109" s="34"/>
      <c r="D109" s="7" t="s">
        <v>67</v>
      </c>
      <c r="E109" s="4">
        <f t="shared" si="42"/>
        <v>0</v>
      </c>
      <c r="F109" s="4">
        <f t="shared" si="43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9"/>
      <c r="P109" s="8"/>
    </row>
    <row r="110" spans="1:16" ht="15.75">
      <c r="A110" s="47"/>
      <c r="B110" s="45"/>
      <c r="C110" s="34"/>
      <c r="D110" s="7" t="s">
        <v>68</v>
      </c>
      <c r="E110" s="4">
        <f t="shared" si="42"/>
        <v>0</v>
      </c>
      <c r="F110" s="4">
        <f t="shared" si="43"/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9"/>
      <c r="P110" s="8"/>
    </row>
    <row r="111" spans="1:16" ht="15.75">
      <c r="A111" s="47"/>
      <c r="B111" s="45"/>
      <c r="C111" s="34"/>
      <c r="D111" s="7" t="s">
        <v>69</v>
      </c>
      <c r="E111" s="4">
        <f t="shared" si="42"/>
        <v>0</v>
      </c>
      <c r="F111" s="4">
        <f t="shared" si="43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9"/>
      <c r="P111" s="8"/>
    </row>
    <row r="112" spans="1:16" ht="15.75">
      <c r="A112" s="47"/>
      <c r="B112" s="45"/>
      <c r="C112" s="34"/>
      <c r="D112" s="7" t="s">
        <v>70</v>
      </c>
      <c r="E112" s="4">
        <f t="shared" si="42"/>
        <v>0</v>
      </c>
      <c r="F112" s="4">
        <f t="shared" si="43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9"/>
      <c r="P112" s="8"/>
    </row>
    <row r="113" spans="1:16" ht="15.75">
      <c r="A113" s="47"/>
      <c r="B113" s="45"/>
      <c r="C113" s="36"/>
      <c r="D113" s="7" t="s">
        <v>71</v>
      </c>
      <c r="E113" s="4">
        <f t="shared" si="42"/>
        <v>0</v>
      </c>
      <c r="F113" s="4">
        <f t="shared" si="43"/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9"/>
      <c r="P113" s="8"/>
    </row>
    <row r="114" spans="1:16" s="1" customFormat="1" ht="15.75" customHeight="1">
      <c r="A114" s="47"/>
      <c r="B114" s="45" t="s">
        <v>51</v>
      </c>
      <c r="C114" s="35"/>
      <c r="D114" s="11" t="s">
        <v>10</v>
      </c>
      <c r="E114" s="4">
        <f aca="true" t="shared" si="44" ref="E114:N114">SUM(E115:E125)</f>
        <v>9154.7</v>
      </c>
      <c r="F114" s="4">
        <f t="shared" si="44"/>
        <v>9154.7</v>
      </c>
      <c r="G114" s="4">
        <f t="shared" si="44"/>
        <v>9154.7</v>
      </c>
      <c r="H114" s="4">
        <f t="shared" si="44"/>
        <v>9154.7</v>
      </c>
      <c r="I114" s="6">
        <f t="shared" si="44"/>
        <v>0</v>
      </c>
      <c r="J114" s="6">
        <f t="shared" si="44"/>
        <v>0</v>
      </c>
      <c r="K114" s="6">
        <f t="shared" si="44"/>
        <v>0</v>
      </c>
      <c r="L114" s="6">
        <f t="shared" si="44"/>
        <v>0</v>
      </c>
      <c r="M114" s="6">
        <f t="shared" si="44"/>
        <v>0</v>
      </c>
      <c r="N114" s="6">
        <f t="shared" si="44"/>
        <v>0</v>
      </c>
      <c r="O114" s="49" t="s">
        <v>64</v>
      </c>
      <c r="P114" s="8"/>
    </row>
    <row r="115" spans="1:16" ht="15.75">
      <c r="A115" s="47"/>
      <c r="B115" s="45"/>
      <c r="C115" s="34"/>
      <c r="D115" s="7" t="s">
        <v>11</v>
      </c>
      <c r="E115" s="4">
        <f aca="true" t="shared" si="45" ref="E115:F119">G115+I115+K115+M115</f>
        <v>0</v>
      </c>
      <c r="F115" s="4">
        <f t="shared" si="45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9"/>
      <c r="P115" s="8"/>
    </row>
    <row r="116" spans="1:16" ht="15.75">
      <c r="A116" s="47"/>
      <c r="B116" s="45"/>
      <c r="C116" s="34"/>
      <c r="D116" s="7" t="s">
        <v>12</v>
      </c>
      <c r="E116" s="4">
        <f t="shared" si="45"/>
        <v>0</v>
      </c>
      <c r="F116" s="4">
        <f t="shared" si="45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9"/>
      <c r="P116" s="8"/>
    </row>
    <row r="117" spans="1:16" ht="15.75">
      <c r="A117" s="47"/>
      <c r="B117" s="45"/>
      <c r="C117" s="34"/>
      <c r="D117" s="7" t="s">
        <v>13</v>
      </c>
      <c r="E117" s="4">
        <f t="shared" si="45"/>
        <v>0</v>
      </c>
      <c r="F117" s="4">
        <f t="shared" si="45"/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9"/>
      <c r="P117" s="8"/>
    </row>
    <row r="118" spans="1:16" ht="38.25">
      <c r="A118" s="47"/>
      <c r="B118" s="45"/>
      <c r="C118" s="7" t="s">
        <v>62</v>
      </c>
      <c r="D118" s="7" t="s">
        <v>14</v>
      </c>
      <c r="E118" s="4">
        <f t="shared" si="45"/>
        <v>9154.7</v>
      </c>
      <c r="F118" s="4">
        <f t="shared" si="45"/>
        <v>9154.7</v>
      </c>
      <c r="G118" s="6">
        <f>H118</f>
        <v>9154.7</v>
      </c>
      <c r="H118" s="6">
        <v>9154.7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9"/>
      <c r="P118" s="8"/>
    </row>
    <row r="119" spans="1:16" ht="15.75">
      <c r="A119" s="47"/>
      <c r="B119" s="45"/>
      <c r="C119" s="34"/>
      <c r="D119" s="7" t="s">
        <v>15</v>
      </c>
      <c r="E119" s="4">
        <f t="shared" si="45"/>
        <v>0</v>
      </c>
      <c r="F119" s="4">
        <f t="shared" si="45"/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9"/>
      <c r="P119" s="8"/>
    </row>
    <row r="120" spans="1:16" ht="15.75">
      <c r="A120" s="47"/>
      <c r="B120" s="45"/>
      <c r="C120" s="34"/>
      <c r="D120" s="7" t="s">
        <v>16</v>
      </c>
      <c r="E120" s="4">
        <f aca="true" t="shared" si="46" ref="E120:E125">G120+I120+K120+M120</f>
        <v>0</v>
      </c>
      <c r="F120" s="4">
        <f aca="true" t="shared" si="47" ref="F120:F125">H120+J120+L120+N120</f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9"/>
      <c r="P120" s="8"/>
    </row>
    <row r="121" spans="1:16" ht="15.75">
      <c r="A121" s="47"/>
      <c r="B121" s="45"/>
      <c r="C121" s="34"/>
      <c r="D121" s="7" t="s">
        <v>67</v>
      </c>
      <c r="E121" s="4">
        <f t="shared" si="46"/>
        <v>0</v>
      </c>
      <c r="F121" s="4">
        <f t="shared" si="47"/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49"/>
      <c r="P121" s="8"/>
    </row>
    <row r="122" spans="1:16" ht="15.75">
      <c r="A122" s="47"/>
      <c r="B122" s="45"/>
      <c r="C122" s="34"/>
      <c r="D122" s="7" t="s">
        <v>68</v>
      </c>
      <c r="E122" s="4">
        <f t="shared" si="46"/>
        <v>0</v>
      </c>
      <c r="F122" s="4">
        <f t="shared" si="47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9"/>
      <c r="P122" s="8"/>
    </row>
    <row r="123" spans="1:16" ht="15.75">
      <c r="A123" s="47"/>
      <c r="B123" s="45"/>
      <c r="C123" s="34"/>
      <c r="D123" s="7" t="s">
        <v>69</v>
      </c>
      <c r="E123" s="4">
        <f t="shared" si="46"/>
        <v>0</v>
      </c>
      <c r="F123" s="4">
        <f t="shared" si="47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9"/>
      <c r="P123" s="8"/>
    </row>
    <row r="124" spans="1:16" ht="15.75">
      <c r="A124" s="47"/>
      <c r="B124" s="45"/>
      <c r="C124" s="34"/>
      <c r="D124" s="7" t="s">
        <v>70</v>
      </c>
      <c r="E124" s="4">
        <f t="shared" si="46"/>
        <v>0</v>
      </c>
      <c r="F124" s="4">
        <f t="shared" si="47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9"/>
      <c r="P124" s="8"/>
    </row>
    <row r="125" spans="1:16" ht="15.75">
      <c r="A125" s="47"/>
      <c r="B125" s="45"/>
      <c r="C125" s="36"/>
      <c r="D125" s="7" t="s">
        <v>71</v>
      </c>
      <c r="E125" s="4">
        <f t="shared" si="46"/>
        <v>0</v>
      </c>
      <c r="F125" s="4">
        <f t="shared" si="47"/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9"/>
      <c r="P125" s="8"/>
    </row>
    <row r="126" spans="1:16" s="1" customFormat="1" ht="15.75" customHeight="1">
      <c r="A126" s="47"/>
      <c r="B126" s="45" t="s">
        <v>79</v>
      </c>
      <c r="C126" s="46"/>
      <c r="D126" s="11" t="s">
        <v>10</v>
      </c>
      <c r="E126" s="4">
        <f aca="true" t="shared" si="48" ref="E126:N126">SUM(E127:E137)</f>
        <v>35765.399999999994</v>
      </c>
      <c r="F126" s="4">
        <f t="shared" si="48"/>
        <v>0</v>
      </c>
      <c r="G126" s="4">
        <f t="shared" si="48"/>
        <v>35765.399999999994</v>
      </c>
      <c r="H126" s="4">
        <f t="shared" si="48"/>
        <v>0</v>
      </c>
      <c r="I126" s="6">
        <f t="shared" si="48"/>
        <v>0</v>
      </c>
      <c r="J126" s="6">
        <f t="shared" si="48"/>
        <v>0</v>
      </c>
      <c r="K126" s="6">
        <f t="shared" si="48"/>
        <v>0</v>
      </c>
      <c r="L126" s="6">
        <f t="shared" si="48"/>
        <v>0</v>
      </c>
      <c r="M126" s="6">
        <f t="shared" si="48"/>
        <v>0</v>
      </c>
      <c r="N126" s="6">
        <f t="shared" si="48"/>
        <v>0</v>
      </c>
      <c r="O126" s="49" t="s">
        <v>64</v>
      </c>
      <c r="P126" s="8"/>
    </row>
    <row r="127" spans="1:16" ht="15.75">
      <c r="A127" s="47"/>
      <c r="B127" s="45"/>
      <c r="C127" s="47"/>
      <c r="D127" s="7" t="s">
        <v>11</v>
      </c>
      <c r="E127" s="4">
        <f aca="true" t="shared" si="49" ref="E127:E137">G127+I127+K127+M127</f>
        <v>0</v>
      </c>
      <c r="F127" s="4">
        <f aca="true" t="shared" si="50" ref="F127:F137">H127+J127+L127+N127</f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9"/>
      <c r="P127" s="8"/>
    </row>
    <row r="128" spans="1:16" ht="15.75">
      <c r="A128" s="47"/>
      <c r="B128" s="45"/>
      <c r="C128" s="47"/>
      <c r="D128" s="7" t="s">
        <v>12</v>
      </c>
      <c r="E128" s="4">
        <f t="shared" si="49"/>
        <v>0</v>
      </c>
      <c r="F128" s="4">
        <f t="shared" si="50"/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49"/>
      <c r="P128" s="8"/>
    </row>
    <row r="129" spans="1:16" ht="15.75">
      <c r="A129" s="47"/>
      <c r="B129" s="45"/>
      <c r="C129" s="47"/>
      <c r="D129" s="7" t="s">
        <v>13</v>
      </c>
      <c r="E129" s="4">
        <f t="shared" si="49"/>
        <v>0</v>
      </c>
      <c r="F129" s="4">
        <f t="shared" si="50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9"/>
      <c r="P129" s="8"/>
    </row>
    <row r="130" spans="1:16" ht="15.75">
      <c r="A130" s="47"/>
      <c r="B130" s="45"/>
      <c r="C130" s="47"/>
      <c r="D130" s="7" t="s">
        <v>14</v>
      </c>
      <c r="E130" s="4">
        <f t="shared" si="49"/>
        <v>0</v>
      </c>
      <c r="F130" s="4">
        <f t="shared" si="50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9"/>
      <c r="P130" s="8"/>
    </row>
    <row r="131" spans="1:16" ht="15.75">
      <c r="A131" s="47"/>
      <c r="B131" s="45"/>
      <c r="C131" s="47"/>
      <c r="D131" s="7" t="s">
        <v>15</v>
      </c>
      <c r="E131" s="4">
        <f t="shared" si="49"/>
        <v>0</v>
      </c>
      <c r="F131" s="4">
        <f t="shared" si="50"/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9"/>
      <c r="P131" s="8"/>
    </row>
    <row r="132" spans="1:18" ht="15.75">
      <c r="A132" s="47"/>
      <c r="B132" s="45"/>
      <c r="C132" s="47"/>
      <c r="D132" s="7" t="s">
        <v>16</v>
      </c>
      <c r="E132" s="4">
        <f t="shared" si="49"/>
        <v>11263.8</v>
      </c>
      <c r="F132" s="4">
        <f t="shared" si="50"/>
        <v>0</v>
      </c>
      <c r="G132" s="6">
        <v>11263.8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9"/>
      <c r="P132" s="8"/>
      <c r="R132" s="44">
        <f>G132</f>
        <v>11263.8</v>
      </c>
    </row>
    <row r="133" spans="1:16" ht="15.75">
      <c r="A133" s="47"/>
      <c r="B133" s="45"/>
      <c r="C133" s="47"/>
      <c r="D133" s="7" t="s">
        <v>67</v>
      </c>
      <c r="E133" s="4">
        <f t="shared" si="49"/>
        <v>24501.6</v>
      </c>
      <c r="F133" s="4">
        <f t="shared" si="50"/>
        <v>0</v>
      </c>
      <c r="G133" s="6">
        <v>24501.6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9"/>
      <c r="P133" s="8"/>
    </row>
    <row r="134" spans="1:16" ht="15.75">
      <c r="A134" s="47"/>
      <c r="B134" s="45"/>
      <c r="C134" s="47"/>
      <c r="D134" s="7" t="s">
        <v>68</v>
      </c>
      <c r="E134" s="4">
        <f t="shared" si="49"/>
        <v>0</v>
      </c>
      <c r="F134" s="4">
        <f t="shared" si="50"/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9"/>
      <c r="P134" s="8"/>
    </row>
    <row r="135" spans="1:16" ht="15.75">
      <c r="A135" s="47"/>
      <c r="B135" s="45"/>
      <c r="C135" s="47"/>
      <c r="D135" s="7" t="s">
        <v>69</v>
      </c>
      <c r="E135" s="4">
        <f t="shared" si="49"/>
        <v>0</v>
      </c>
      <c r="F135" s="4">
        <f t="shared" si="50"/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49"/>
      <c r="P135" s="8"/>
    </row>
    <row r="136" spans="1:16" ht="15.75">
      <c r="A136" s="47"/>
      <c r="B136" s="45"/>
      <c r="C136" s="47"/>
      <c r="D136" s="7" t="s">
        <v>70</v>
      </c>
      <c r="E136" s="4">
        <f t="shared" si="49"/>
        <v>0</v>
      </c>
      <c r="F136" s="4">
        <f t="shared" si="50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9"/>
      <c r="P136" s="8"/>
    </row>
    <row r="137" spans="1:16" ht="15.75">
      <c r="A137" s="47"/>
      <c r="B137" s="45"/>
      <c r="C137" s="48"/>
      <c r="D137" s="7" t="s">
        <v>71</v>
      </c>
      <c r="E137" s="4">
        <f t="shared" si="49"/>
        <v>0</v>
      </c>
      <c r="F137" s="4">
        <f t="shared" si="50"/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49"/>
      <c r="P137" s="8"/>
    </row>
    <row r="138" spans="1:16" s="1" customFormat="1" ht="15.75" customHeight="1">
      <c r="A138" s="47"/>
      <c r="B138" s="45" t="s">
        <v>83</v>
      </c>
      <c r="C138" s="46"/>
      <c r="D138" s="11" t="s">
        <v>10</v>
      </c>
      <c r="E138" s="4">
        <f aca="true" t="shared" si="51" ref="E138:N138">SUM(E139:E149)</f>
        <v>42251</v>
      </c>
      <c r="F138" s="4">
        <f t="shared" si="51"/>
        <v>0</v>
      </c>
      <c r="G138" s="4">
        <f t="shared" si="51"/>
        <v>42251</v>
      </c>
      <c r="H138" s="4">
        <f t="shared" si="51"/>
        <v>0</v>
      </c>
      <c r="I138" s="6">
        <f t="shared" si="51"/>
        <v>0</v>
      </c>
      <c r="J138" s="6">
        <f t="shared" si="51"/>
        <v>0</v>
      </c>
      <c r="K138" s="6">
        <f t="shared" si="51"/>
        <v>0</v>
      </c>
      <c r="L138" s="6">
        <f t="shared" si="51"/>
        <v>0</v>
      </c>
      <c r="M138" s="6">
        <f t="shared" si="51"/>
        <v>0</v>
      </c>
      <c r="N138" s="6">
        <f t="shared" si="51"/>
        <v>0</v>
      </c>
      <c r="O138" s="49" t="s">
        <v>64</v>
      </c>
      <c r="P138" s="8"/>
    </row>
    <row r="139" spans="1:16" ht="15.75">
      <c r="A139" s="47"/>
      <c r="B139" s="45"/>
      <c r="C139" s="47"/>
      <c r="D139" s="7" t="s">
        <v>11</v>
      </c>
      <c r="E139" s="4">
        <f aca="true" t="shared" si="52" ref="E139:E149">G139+I139+K139+M139</f>
        <v>0</v>
      </c>
      <c r="F139" s="4">
        <f aca="true" t="shared" si="53" ref="F139:F149">H139+J139+L139+N139</f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9"/>
      <c r="P139" s="8"/>
    </row>
    <row r="140" spans="1:16" ht="15.75">
      <c r="A140" s="47"/>
      <c r="B140" s="45"/>
      <c r="C140" s="47"/>
      <c r="D140" s="7" t="s">
        <v>12</v>
      </c>
      <c r="E140" s="4">
        <f t="shared" si="52"/>
        <v>0</v>
      </c>
      <c r="F140" s="4">
        <f t="shared" si="53"/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9"/>
      <c r="P140" s="8"/>
    </row>
    <row r="141" spans="1:16" ht="15.75">
      <c r="A141" s="47"/>
      <c r="B141" s="45"/>
      <c r="C141" s="47"/>
      <c r="D141" s="7" t="s">
        <v>13</v>
      </c>
      <c r="E141" s="4">
        <f t="shared" si="52"/>
        <v>0</v>
      </c>
      <c r="F141" s="4">
        <f t="shared" si="53"/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9"/>
      <c r="P141" s="8"/>
    </row>
    <row r="142" spans="1:16" ht="15.75">
      <c r="A142" s="47"/>
      <c r="B142" s="45"/>
      <c r="C142" s="47"/>
      <c r="D142" s="7" t="s">
        <v>14</v>
      </c>
      <c r="E142" s="4">
        <f t="shared" si="52"/>
        <v>0</v>
      </c>
      <c r="F142" s="4">
        <f t="shared" si="53"/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49"/>
      <c r="P142" s="8"/>
    </row>
    <row r="143" spans="1:16" ht="15.75">
      <c r="A143" s="47"/>
      <c r="B143" s="45"/>
      <c r="C143" s="47"/>
      <c r="D143" s="7" t="s">
        <v>15</v>
      </c>
      <c r="E143" s="4">
        <f t="shared" si="52"/>
        <v>0</v>
      </c>
      <c r="F143" s="4">
        <f t="shared" si="53"/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49"/>
      <c r="P143" s="8"/>
    </row>
    <row r="144" spans="1:16" ht="15.75">
      <c r="A144" s="47"/>
      <c r="B144" s="45"/>
      <c r="C144" s="47"/>
      <c r="D144" s="7" t="s">
        <v>16</v>
      </c>
      <c r="E144" s="4">
        <f t="shared" si="52"/>
        <v>0</v>
      </c>
      <c r="F144" s="4">
        <f t="shared" si="53"/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9"/>
      <c r="P144" s="8"/>
    </row>
    <row r="145" spans="1:16" ht="15.75">
      <c r="A145" s="47"/>
      <c r="B145" s="45"/>
      <c r="C145" s="47"/>
      <c r="D145" s="7" t="s">
        <v>67</v>
      </c>
      <c r="E145" s="4">
        <f t="shared" si="52"/>
        <v>1932.8</v>
      </c>
      <c r="F145" s="4">
        <f t="shared" si="53"/>
        <v>0</v>
      </c>
      <c r="G145" s="6">
        <v>1932.8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9"/>
      <c r="P145" s="8"/>
    </row>
    <row r="146" spans="1:16" ht="15.75">
      <c r="A146" s="47"/>
      <c r="B146" s="45"/>
      <c r="C146" s="47"/>
      <c r="D146" s="7" t="s">
        <v>68</v>
      </c>
      <c r="E146" s="4">
        <f t="shared" si="52"/>
        <v>40318.2</v>
      </c>
      <c r="F146" s="4">
        <f t="shared" si="53"/>
        <v>0</v>
      </c>
      <c r="G146" s="6">
        <v>40318.2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49"/>
      <c r="P146" s="8"/>
    </row>
    <row r="147" spans="1:16" ht="15.75">
      <c r="A147" s="47"/>
      <c r="B147" s="45"/>
      <c r="C147" s="47"/>
      <c r="D147" s="7" t="s">
        <v>69</v>
      </c>
      <c r="E147" s="4">
        <f t="shared" si="52"/>
        <v>0</v>
      </c>
      <c r="F147" s="4">
        <f t="shared" si="53"/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49"/>
      <c r="P147" s="8"/>
    </row>
    <row r="148" spans="1:16" ht="15.75">
      <c r="A148" s="47"/>
      <c r="B148" s="45"/>
      <c r="C148" s="47"/>
      <c r="D148" s="7" t="s">
        <v>70</v>
      </c>
      <c r="E148" s="4">
        <f t="shared" si="52"/>
        <v>0</v>
      </c>
      <c r="F148" s="4">
        <f t="shared" si="53"/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49"/>
      <c r="P148" s="8"/>
    </row>
    <row r="149" spans="1:16" ht="15.75">
      <c r="A149" s="47"/>
      <c r="B149" s="45"/>
      <c r="C149" s="48"/>
      <c r="D149" s="7" t="s">
        <v>71</v>
      </c>
      <c r="E149" s="4">
        <f t="shared" si="52"/>
        <v>0</v>
      </c>
      <c r="F149" s="4">
        <f t="shared" si="53"/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49"/>
      <c r="P149" s="8"/>
    </row>
    <row r="150" spans="1:16" s="1" customFormat="1" ht="15.75" customHeight="1">
      <c r="A150" s="47"/>
      <c r="B150" s="45" t="s">
        <v>80</v>
      </c>
      <c r="C150" s="46"/>
      <c r="D150" s="11" t="s">
        <v>10</v>
      </c>
      <c r="E150" s="4">
        <f aca="true" t="shared" si="54" ref="E150:N150">SUM(E151:E161)</f>
        <v>0</v>
      </c>
      <c r="F150" s="4">
        <f t="shared" si="54"/>
        <v>0</v>
      </c>
      <c r="G150" s="4">
        <f>SUM(G151:G161)</f>
        <v>0</v>
      </c>
      <c r="H150" s="4">
        <f t="shared" si="54"/>
        <v>0</v>
      </c>
      <c r="I150" s="6">
        <f t="shared" si="54"/>
        <v>0</v>
      </c>
      <c r="J150" s="6">
        <f t="shared" si="54"/>
        <v>0</v>
      </c>
      <c r="K150" s="6">
        <f t="shared" si="54"/>
        <v>0</v>
      </c>
      <c r="L150" s="6">
        <f t="shared" si="54"/>
        <v>0</v>
      </c>
      <c r="M150" s="6">
        <f t="shared" si="54"/>
        <v>0</v>
      </c>
      <c r="N150" s="6">
        <f t="shared" si="54"/>
        <v>0</v>
      </c>
      <c r="O150" s="49" t="s">
        <v>64</v>
      </c>
      <c r="P150" s="8"/>
    </row>
    <row r="151" spans="1:16" ht="15.75">
      <c r="A151" s="47"/>
      <c r="B151" s="45"/>
      <c r="C151" s="47"/>
      <c r="D151" s="7" t="s">
        <v>11</v>
      </c>
      <c r="E151" s="4">
        <f aca="true" t="shared" si="55" ref="E151:E161">G151+I151+K151+M151</f>
        <v>0</v>
      </c>
      <c r="F151" s="4">
        <f aca="true" t="shared" si="56" ref="F151:F161">H151+J151+L151+N151</f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9"/>
      <c r="P151" s="8"/>
    </row>
    <row r="152" spans="1:16" ht="15.75">
      <c r="A152" s="47"/>
      <c r="B152" s="45"/>
      <c r="C152" s="47"/>
      <c r="D152" s="7" t="s">
        <v>12</v>
      </c>
      <c r="E152" s="4">
        <f t="shared" si="55"/>
        <v>0</v>
      </c>
      <c r="F152" s="4">
        <f t="shared" si="56"/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9"/>
      <c r="P152" s="8"/>
    </row>
    <row r="153" spans="1:16" ht="15.75">
      <c r="A153" s="47"/>
      <c r="B153" s="45"/>
      <c r="C153" s="47"/>
      <c r="D153" s="7" t="s">
        <v>13</v>
      </c>
      <c r="E153" s="4">
        <f t="shared" si="55"/>
        <v>0</v>
      </c>
      <c r="F153" s="4">
        <f t="shared" si="56"/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49"/>
      <c r="P153" s="8"/>
    </row>
    <row r="154" spans="1:16" ht="15.75">
      <c r="A154" s="47"/>
      <c r="B154" s="45"/>
      <c r="C154" s="47"/>
      <c r="D154" s="7" t="s">
        <v>14</v>
      </c>
      <c r="E154" s="4">
        <f t="shared" si="55"/>
        <v>0</v>
      </c>
      <c r="F154" s="4">
        <f t="shared" si="56"/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9"/>
      <c r="P154" s="8"/>
    </row>
    <row r="155" spans="1:16" ht="15.75">
      <c r="A155" s="47"/>
      <c r="B155" s="45"/>
      <c r="C155" s="47"/>
      <c r="D155" s="7" t="s">
        <v>15</v>
      </c>
      <c r="E155" s="4">
        <f t="shared" si="55"/>
        <v>0</v>
      </c>
      <c r="F155" s="4">
        <f t="shared" si="56"/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9"/>
      <c r="P155" s="8"/>
    </row>
    <row r="156" spans="1:16" ht="15.75">
      <c r="A156" s="47"/>
      <c r="B156" s="45"/>
      <c r="C156" s="47"/>
      <c r="D156" s="7" t="s">
        <v>16</v>
      </c>
      <c r="E156" s="4">
        <f t="shared" si="55"/>
        <v>0</v>
      </c>
      <c r="F156" s="4">
        <f t="shared" si="56"/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49"/>
      <c r="P156" s="8"/>
    </row>
    <row r="157" spans="1:16" ht="15.75">
      <c r="A157" s="47"/>
      <c r="B157" s="45"/>
      <c r="C157" s="47"/>
      <c r="D157" s="7" t="s">
        <v>67</v>
      </c>
      <c r="E157" s="4">
        <f t="shared" si="55"/>
        <v>0</v>
      </c>
      <c r="F157" s="4">
        <f t="shared" si="56"/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9"/>
      <c r="P157" s="8"/>
    </row>
    <row r="158" spans="1:16" ht="15.75">
      <c r="A158" s="47"/>
      <c r="B158" s="45"/>
      <c r="C158" s="47"/>
      <c r="D158" s="7" t="s">
        <v>68</v>
      </c>
      <c r="E158" s="4">
        <f t="shared" si="55"/>
        <v>0</v>
      </c>
      <c r="F158" s="4">
        <f t="shared" si="56"/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49"/>
      <c r="P158" s="8"/>
    </row>
    <row r="159" spans="1:16" ht="15.75">
      <c r="A159" s="47"/>
      <c r="B159" s="45"/>
      <c r="C159" s="47"/>
      <c r="D159" s="7" t="s">
        <v>69</v>
      </c>
      <c r="E159" s="4">
        <f t="shared" si="55"/>
        <v>0</v>
      </c>
      <c r="F159" s="4">
        <f t="shared" si="56"/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49"/>
      <c r="P159" s="8"/>
    </row>
    <row r="160" spans="1:16" ht="15.75">
      <c r="A160" s="47"/>
      <c r="B160" s="45"/>
      <c r="C160" s="47"/>
      <c r="D160" s="7" t="s">
        <v>70</v>
      </c>
      <c r="E160" s="4">
        <f t="shared" si="55"/>
        <v>0</v>
      </c>
      <c r="F160" s="4">
        <f t="shared" si="56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9"/>
      <c r="P160" s="8"/>
    </row>
    <row r="161" spans="1:16" ht="15.75">
      <c r="A161" s="47"/>
      <c r="B161" s="45"/>
      <c r="C161" s="48"/>
      <c r="D161" s="7" t="s">
        <v>71</v>
      </c>
      <c r="E161" s="4">
        <f t="shared" si="55"/>
        <v>0</v>
      </c>
      <c r="F161" s="4">
        <f t="shared" si="56"/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9"/>
      <c r="P161" s="8"/>
    </row>
    <row r="162" spans="1:16" s="1" customFormat="1" ht="15.75" customHeight="1">
      <c r="A162" s="47"/>
      <c r="B162" s="45" t="s">
        <v>81</v>
      </c>
      <c r="C162" s="46"/>
      <c r="D162" s="11" t="s">
        <v>10</v>
      </c>
      <c r="E162" s="4">
        <f>SUM(E163:E173)</f>
        <v>5187.400000000001</v>
      </c>
      <c r="F162" s="4">
        <f>SUM(F163:F173)</f>
        <v>0</v>
      </c>
      <c r="G162" s="4">
        <f>SUM(G163:G173)</f>
        <v>5187.400000000001</v>
      </c>
      <c r="H162" s="4">
        <f aca="true" t="shared" si="57" ref="H162:N162">SUM(H163:H173)</f>
        <v>0</v>
      </c>
      <c r="I162" s="6">
        <f t="shared" si="57"/>
        <v>0</v>
      </c>
      <c r="J162" s="6">
        <f t="shared" si="57"/>
        <v>0</v>
      </c>
      <c r="K162" s="6">
        <f t="shared" si="57"/>
        <v>0</v>
      </c>
      <c r="L162" s="6">
        <f t="shared" si="57"/>
        <v>0</v>
      </c>
      <c r="M162" s="6">
        <f t="shared" si="57"/>
        <v>0</v>
      </c>
      <c r="N162" s="6">
        <f t="shared" si="57"/>
        <v>0</v>
      </c>
      <c r="O162" s="49" t="s">
        <v>64</v>
      </c>
      <c r="P162" s="8"/>
    </row>
    <row r="163" spans="1:16" ht="15.75">
      <c r="A163" s="47"/>
      <c r="B163" s="45"/>
      <c r="C163" s="47"/>
      <c r="D163" s="7" t="s">
        <v>11</v>
      </c>
      <c r="E163" s="4">
        <f aca="true" t="shared" si="58" ref="E163:E173">G163+I163+K163+M163</f>
        <v>0</v>
      </c>
      <c r="F163" s="4">
        <f aca="true" t="shared" si="59" ref="F163:F173">H163+J163+L163+N163</f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49"/>
      <c r="P163" s="8"/>
    </row>
    <row r="164" spans="1:16" ht="15.75">
      <c r="A164" s="47"/>
      <c r="B164" s="45"/>
      <c r="C164" s="47"/>
      <c r="D164" s="7" t="s">
        <v>12</v>
      </c>
      <c r="E164" s="4">
        <f t="shared" si="58"/>
        <v>0</v>
      </c>
      <c r="F164" s="4">
        <f t="shared" si="59"/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9"/>
      <c r="P164" s="8"/>
    </row>
    <row r="165" spans="1:16" ht="15.75">
      <c r="A165" s="47"/>
      <c r="B165" s="45"/>
      <c r="C165" s="47"/>
      <c r="D165" s="7" t="s">
        <v>13</v>
      </c>
      <c r="E165" s="4">
        <f t="shared" si="58"/>
        <v>0</v>
      </c>
      <c r="F165" s="4">
        <f t="shared" si="59"/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9"/>
      <c r="P165" s="8"/>
    </row>
    <row r="166" spans="1:16" ht="15.75">
      <c r="A166" s="47"/>
      <c r="B166" s="45"/>
      <c r="C166" s="47"/>
      <c r="D166" s="7" t="s">
        <v>14</v>
      </c>
      <c r="E166" s="4">
        <f t="shared" si="58"/>
        <v>0</v>
      </c>
      <c r="F166" s="4">
        <f t="shared" si="59"/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9"/>
      <c r="P166" s="8"/>
    </row>
    <row r="167" spans="1:16" ht="15.75">
      <c r="A167" s="47"/>
      <c r="B167" s="45"/>
      <c r="C167" s="47"/>
      <c r="D167" s="7" t="s">
        <v>15</v>
      </c>
      <c r="E167" s="4">
        <f t="shared" si="58"/>
        <v>0</v>
      </c>
      <c r="F167" s="4">
        <f t="shared" si="59"/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9"/>
      <c r="P167" s="8"/>
    </row>
    <row r="168" spans="1:16" ht="15.75">
      <c r="A168" s="47"/>
      <c r="B168" s="45"/>
      <c r="C168" s="47"/>
      <c r="D168" s="7" t="s">
        <v>16</v>
      </c>
      <c r="E168" s="4">
        <f t="shared" si="58"/>
        <v>0</v>
      </c>
      <c r="F168" s="4">
        <f t="shared" si="59"/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9"/>
      <c r="P168" s="8"/>
    </row>
    <row r="169" spans="1:16" ht="15.75">
      <c r="A169" s="47"/>
      <c r="B169" s="45"/>
      <c r="C169" s="47"/>
      <c r="D169" s="7" t="s">
        <v>67</v>
      </c>
      <c r="E169" s="4">
        <f t="shared" si="58"/>
        <v>237.3</v>
      </c>
      <c r="F169" s="4">
        <f t="shared" si="59"/>
        <v>0</v>
      </c>
      <c r="G169" s="6">
        <v>237.3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9"/>
      <c r="P169" s="8"/>
    </row>
    <row r="170" spans="1:16" ht="15.75">
      <c r="A170" s="47"/>
      <c r="B170" s="45"/>
      <c r="C170" s="47"/>
      <c r="D170" s="7" t="s">
        <v>68</v>
      </c>
      <c r="E170" s="4">
        <f t="shared" si="58"/>
        <v>4950.1</v>
      </c>
      <c r="F170" s="4">
        <f t="shared" si="59"/>
        <v>0</v>
      </c>
      <c r="G170" s="6">
        <v>4950.1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49"/>
      <c r="P170" s="8"/>
    </row>
    <row r="171" spans="1:16" ht="15.75">
      <c r="A171" s="47"/>
      <c r="B171" s="45"/>
      <c r="C171" s="47"/>
      <c r="D171" s="7" t="s">
        <v>69</v>
      </c>
      <c r="E171" s="4">
        <f t="shared" si="58"/>
        <v>0</v>
      </c>
      <c r="F171" s="4">
        <f t="shared" si="59"/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49"/>
      <c r="P171" s="8"/>
    </row>
    <row r="172" spans="1:16" ht="15.75">
      <c r="A172" s="47"/>
      <c r="B172" s="45"/>
      <c r="C172" s="47"/>
      <c r="D172" s="7" t="s">
        <v>70</v>
      </c>
      <c r="E172" s="4">
        <f t="shared" si="58"/>
        <v>0</v>
      </c>
      <c r="F172" s="4">
        <f t="shared" si="59"/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49"/>
      <c r="P172" s="8"/>
    </row>
    <row r="173" spans="1:16" ht="15.75">
      <c r="A173" s="47"/>
      <c r="B173" s="45"/>
      <c r="C173" s="48"/>
      <c r="D173" s="7" t="s">
        <v>71</v>
      </c>
      <c r="E173" s="4">
        <f t="shared" si="58"/>
        <v>0</v>
      </c>
      <c r="F173" s="4">
        <f t="shared" si="59"/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49"/>
      <c r="P173" s="8"/>
    </row>
    <row r="174" spans="1:16" s="1" customFormat="1" ht="15.75" customHeight="1">
      <c r="A174" s="47"/>
      <c r="B174" s="45" t="s">
        <v>82</v>
      </c>
      <c r="C174" s="46"/>
      <c r="D174" s="11" t="s">
        <v>10</v>
      </c>
      <c r="E174" s="4">
        <f>SUM(E175:E185)</f>
        <v>9747.7</v>
      </c>
      <c r="F174" s="4">
        <f>SUM(F175:F185)</f>
        <v>0</v>
      </c>
      <c r="G174" s="4">
        <f>SUM(G175:G185)</f>
        <v>9747.7</v>
      </c>
      <c r="H174" s="4">
        <f aca="true" t="shared" si="60" ref="H174:N174">SUM(H175:H185)</f>
        <v>0</v>
      </c>
      <c r="I174" s="6">
        <f t="shared" si="60"/>
        <v>0</v>
      </c>
      <c r="J174" s="6">
        <f t="shared" si="60"/>
        <v>0</v>
      </c>
      <c r="K174" s="6">
        <f t="shared" si="60"/>
        <v>0</v>
      </c>
      <c r="L174" s="6">
        <f t="shared" si="60"/>
        <v>0</v>
      </c>
      <c r="M174" s="6">
        <f t="shared" si="60"/>
        <v>0</v>
      </c>
      <c r="N174" s="6">
        <f t="shared" si="60"/>
        <v>0</v>
      </c>
      <c r="O174" s="49" t="s">
        <v>64</v>
      </c>
      <c r="P174" s="8"/>
    </row>
    <row r="175" spans="1:16" ht="15.75">
      <c r="A175" s="47"/>
      <c r="B175" s="45"/>
      <c r="C175" s="47"/>
      <c r="D175" s="7" t="s">
        <v>11</v>
      </c>
      <c r="E175" s="4">
        <f aca="true" t="shared" si="61" ref="E175:E185">G175+I175+K175+M175</f>
        <v>0</v>
      </c>
      <c r="F175" s="4">
        <f aca="true" t="shared" si="62" ref="F175:F185">H175+J175+L175+N175</f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49"/>
      <c r="P175" s="8"/>
    </row>
    <row r="176" spans="1:16" ht="15.75">
      <c r="A176" s="47"/>
      <c r="B176" s="45"/>
      <c r="C176" s="47"/>
      <c r="D176" s="7" t="s">
        <v>12</v>
      </c>
      <c r="E176" s="4">
        <f t="shared" si="61"/>
        <v>0</v>
      </c>
      <c r="F176" s="4">
        <f t="shared" si="62"/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49"/>
      <c r="P176" s="8"/>
    </row>
    <row r="177" spans="1:16" ht="15.75">
      <c r="A177" s="47"/>
      <c r="B177" s="45"/>
      <c r="C177" s="47"/>
      <c r="D177" s="7" t="s">
        <v>13</v>
      </c>
      <c r="E177" s="4">
        <f t="shared" si="61"/>
        <v>0</v>
      </c>
      <c r="F177" s="4">
        <f t="shared" si="62"/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49"/>
      <c r="P177" s="8"/>
    </row>
    <row r="178" spans="1:16" ht="15.75">
      <c r="A178" s="47"/>
      <c r="B178" s="45"/>
      <c r="C178" s="47"/>
      <c r="D178" s="7" t="s">
        <v>14</v>
      </c>
      <c r="E178" s="4">
        <f t="shared" si="61"/>
        <v>0</v>
      </c>
      <c r="F178" s="4">
        <f t="shared" si="62"/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49"/>
      <c r="P178" s="8"/>
    </row>
    <row r="179" spans="1:16" ht="15.75">
      <c r="A179" s="47"/>
      <c r="B179" s="45"/>
      <c r="C179" s="47"/>
      <c r="D179" s="7" t="s">
        <v>15</v>
      </c>
      <c r="E179" s="4">
        <f t="shared" si="61"/>
        <v>0</v>
      </c>
      <c r="F179" s="4">
        <f t="shared" si="62"/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49"/>
      <c r="P179" s="8"/>
    </row>
    <row r="180" spans="1:16" ht="15.75">
      <c r="A180" s="47"/>
      <c r="B180" s="45"/>
      <c r="C180" s="47"/>
      <c r="D180" s="7" t="s">
        <v>16</v>
      </c>
      <c r="E180" s="4">
        <f t="shared" si="61"/>
        <v>0</v>
      </c>
      <c r="F180" s="4">
        <f t="shared" si="62"/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49"/>
      <c r="P180" s="8"/>
    </row>
    <row r="181" spans="1:16" ht="15.75">
      <c r="A181" s="47"/>
      <c r="B181" s="45"/>
      <c r="C181" s="47"/>
      <c r="D181" s="7" t="s">
        <v>67</v>
      </c>
      <c r="E181" s="4">
        <f t="shared" si="61"/>
        <v>0</v>
      </c>
      <c r="F181" s="4">
        <f t="shared" si="62"/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49"/>
      <c r="P181" s="8"/>
    </row>
    <row r="182" spans="1:16" ht="15.75">
      <c r="A182" s="47"/>
      <c r="B182" s="45"/>
      <c r="C182" s="47"/>
      <c r="D182" s="7" t="s">
        <v>68</v>
      </c>
      <c r="E182" s="4">
        <f t="shared" si="61"/>
        <v>9747.7</v>
      </c>
      <c r="F182" s="4">
        <f t="shared" si="62"/>
        <v>0</v>
      </c>
      <c r="G182" s="6">
        <v>9747.7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49"/>
      <c r="P182" s="8"/>
    </row>
    <row r="183" spans="1:16" ht="15.75">
      <c r="A183" s="47"/>
      <c r="B183" s="45"/>
      <c r="C183" s="47"/>
      <c r="D183" s="7" t="s">
        <v>69</v>
      </c>
      <c r="E183" s="4">
        <f t="shared" si="61"/>
        <v>0</v>
      </c>
      <c r="F183" s="4">
        <f t="shared" si="62"/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49"/>
      <c r="P183" s="8"/>
    </row>
    <row r="184" spans="1:16" ht="15.75">
      <c r="A184" s="47"/>
      <c r="B184" s="45"/>
      <c r="C184" s="47"/>
      <c r="D184" s="7" t="s">
        <v>70</v>
      </c>
      <c r="E184" s="4">
        <f t="shared" si="61"/>
        <v>0</v>
      </c>
      <c r="F184" s="4">
        <f t="shared" si="62"/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49"/>
      <c r="P184" s="8"/>
    </row>
    <row r="185" spans="1:16" ht="15.75">
      <c r="A185" s="47"/>
      <c r="B185" s="45"/>
      <c r="C185" s="48"/>
      <c r="D185" s="7" t="s">
        <v>71</v>
      </c>
      <c r="E185" s="4">
        <f t="shared" si="61"/>
        <v>0</v>
      </c>
      <c r="F185" s="4">
        <f t="shared" si="62"/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49"/>
      <c r="P185" s="8"/>
    </row>
    <row r="186" spans="1:16" s="1" customFormat="1" ht="15.75" customHeight="1">
      <c r="A186" s="47"/>
      <c r="B186" s="45" t="s">
        <v>52</v>
      </c>
      <c r="C186" s="46"/>
      <c r="D186" s="11" t="s">
        <v>10</v>
      </c>
      <c r="E186" s="4">
        <f aca="true" t="shared" si="63" ref="E186:N186">SUM(E187:E197)</f>
        <v>87196.2</v>
      </c>
      <c r="F186" s="4">
        <f t="shared" si="63"/>
        <v>0</v>
      </c>
      <c r="G186" s="4">
        <f t="shared" si="63"/>
        <v>87196.2</v>
      </c>
      <c r="H186" s="4">
        <f t="shared" si="63"/>
        <v>0</v>
      </c>
      <c r="I186" s="6">
        <f t="shared" si="63"/>
        <v>0</v>
      </c>
      <c r="J186" s="6">
        <f t="shared" si="63"/>
        <v>0</v>
      </c>
      <c r="K186" s="6">
        <f t="shared" si="63"/>
        <v>0</v>
      </c>
      <c r="L186" s="6">
        <f t="shared" si="63"/>
        <v>0</v>
      </c>
      <c r="M186" s="6">
        <f t="shared" si="63"/>
        <v>0</v>
      </c>
      <c r="N186" s="6">
        <f t="shared" si="63"/>
        <v>0</v>
      </c>
      <c r="O186" s="49" t="s">
        <v>64</v>
      </c>
      <c r="P186" s="8"/>
    </row>
    <row r="187" spans="1:16" ht="15.75">
      <c r="A187" s="47"/>
      <c r="B187" s="45"/>
      <c r="C187" s="47"/>
      <c r="D187" s="7" t="s">
        <v>11</v>
      </c>
      <c r="E187" s="4">
        <f aca="true" t="shared" si="64" ref="E187:F191">G187+I187+K187+M187</f>
        <v>0</v>
      </c>
      <c r="F187" s="4">
        <f t="shared" si="64"/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49"/>
      <c r="P187" s="8"/>
    </row>
    <row r="188" spans="1:16" ht="15.75">
      <c r="A188" s="47"/>
      <c r="B188" s="45"/>
      <c r="C188" s="47"/>
      <c r="D188" s="7" t="s">
        <v>12</v>
      </c>
      <c r="E188" s="4">
        <f t="shared" si="64"/>
        <v>0</v>
      </c>
      <c r="F188" s="4">
        <f t="shared" si="64"/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49"/>
      <c r="P188" s="8"/>
    </row>
    <row r="189" spans="1:16" ht="15.75">
      <c r="A189" s="47"/>
      <c r="B189" s="45"/>
      <c r="C189" s="47"/>
      <c r="D189" s="7" t="s">
        <v>13</v>
      </c>
      <c r="E189" s="4">
        <f t="shared" si="64"/>
        <v>0</v>
      </c>
      <c r="F189" s="4">
        <f t="shared" si="64"/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49"/>
      <c r="P189" s="8"/>
    </row>
    <row r="190" spans="1:16" ht="15.75">
      <c r="A190" s="47"/>
      <c r="B190" s="45"/>
      <c r="C190" s="47"/>
      <c r="D190" s="7" t="s">
        <v>14</v>
      </c>
      <c r="E190" s="4">
        <f t="shared" si="64"/>
        <v>0</v>
      </c>
      <c r="F190" s="4">
        <f t="shared" si="64"/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49"/>
      <c r="P190" s="8"/>
    </row>
    <row r="191" spans="1:16" ht="15.75">
      <c r="A191" s="47"/>
      <c r="B191" s="45"/>
      <c r="C191" s="47"/>
      <c r="D191" s="7" t="s">
        <v>15</v>
      </c>
      <c r="E191" s="4">
        <f t="shared" si="64"/>
        <v>0</v>
      </c>
      <c r="F191" s="4">
        <f t="shared" si="64"/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9"/>
      <c r="P191" s="8"/>
    </row>
    <row r="192" spans="1:16" ht="15.75">
      <c r="A192" s="47"/>
      <c r="B192" s="45"/>
      <c r="C192" s="47"/>
      <c r="D192" s="7" t="s">
        <v>16</v>
      </c>
      <c r="E192" s="4">
        <f aca="true" t="shared" si="65" ref="E192:E197">G192+I192+K192+M192</f>
        <v>3992.5</v>
      </c>
      <c r="F192" s="4">
        <f aca="true" t="shared" si="66" ref="F192:F197">H192+J192+L192+N192</f>
        <v>0</v>
      </c>
      <c r="G192" s="6">
        <v>3992.5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9"/>
      <c r="P192" s="8"/>
    </row>
    <row r="193" spans="1:16" ht="15.75">
      <c r="A193" s="47"/>
      <c r="B193" s="45"/>
      <c r="C193" s="47"/>
      <c r="D193" s="7" t="s">
        <v>67</v>
      </c>
      <c r="E193" s="4">
        <f t="shared" si="65"/>
        <v>83203.7</v>
      </c>
      <c r="F193" s="4">
        <f t="shared" si="66"/>
        <v>0</v>
      </c>
      <c r="G193" s="6">
        <v>83203.7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49"/>
      <c r="P193" s="8"/>
    </row>
    <row r="194" spans="1:16" ht="15.75">
      <c r="A194" s="47"/>
      <c r="B194" s="45"/>
      <c r="C194" s="47"/>
      <c r="D194" s="7" t="s">
        <v>68</v>
      </c>
      <c r="E194" s="4">
        <f t="shared" si="65"/>
        <v>0</v>
      </c>
      <c r="F194" s="4">
        <f t="shared" si="66"/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49"/>
      <c r="P194" s="8"/>
    </row>
    <row r="195" spans="1:16" ht="15.75">
      <c r="A195" s="47"/>
      <c r="B195" s="45"/>
      <c r="C195" s="47"/>
      <c r="D195" s="7" t="s">
        <v>69</v>
      </c>
      <c r="E195" s="4">
        <f t="shared" si="65"/>
        <v>0</v>
      </c>
      <c r="F195" s="4">
        <f t="shared" si="66"/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49"/>
      <c r="P195" s="8"/>
    </row>
    <row r="196" spans="1:16" ht="15.75">
      <c r="A196" s="47"/>
      <c r="B196" s="45"/>
      <c r="C196" s="47"/>
      <c r="D196" s="7" t="s">
        <v>70</v>
      </c>
      <c r="E196" s="4">
        <f t="shared" si="65"/>
        <v>0</v>
      </c>
      <c r="F196" s="4">
        <f t="shared" si="66"/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49"/>
      <c r="P196" s="8"/>
    </row>
    <row r="197" spans="1:16" ht="15.75">
      <c r="A197" s="47"/>
      <c r="B197" s="45"/>
      <c r="C197" s="48"/>
      <c r="D197" s="7" t="s">
        <v>71</v>
      </c>
      <c r="E197" s="4">
        <f t="shared" si="65"/>
        <v>0</v>
      </c>
      <c r="F197" s="4">
        <f t="shared" si="66"/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9"/>
      <c r="P197" s="8"/>
    </row>
    <row r="198" spans="1:16" ht="15.75" customHeight="1">
      <c r="A198" s="47"/>
      <c r="B198" s="45" t="s">
        <v>53</v>
      </c>
      <c r="C198" s="46"/>
      <c r="D198" s="7" t="s">
        <v>10</v>
      </c>
      <c r="E198" s="4">
        <f>SUM(E199:E209)</f>
        <v>56864.4</v>
      </c>
      <c r="F198" s="4">
        <f>SUM(F199:F209)</f>
        <v>0</v>
      </c>
      <c r="G198" s="4">
        <f aca="true" t="shared" si="67" ref="G198:L198">SUM(G199:G209)</f>
        <v>56864.4</v>
      </c>
      <c r="H198" s="4">
        <f t="shared" si="67"/>
        <v>0</v>
      </c>
      <c r="I198" s="4">
        <f t="shared" si="67"/>
        <v>0</v>
      </c>
      <c r="J198" s="4">
        <f t="shared" si="67"/>
        <v>0</v>
      </c>
      <c r="K198" s="4">
        <f t="shared" si="67"/>
        <v>0</v>
      </c>
      <c r="L198" s="4">
        <f t="shared" si="67"/>
        <v>0</v>
      </c>
      <c r="M198" s="4">
        <f>SUM(M199:M209)</f>
        <v>0</v>
      </c>
      <c r="N198" s="4">
        <f>SUM(N199:N209)</f>
        <v>0</v>
      </c>
      <c r="O198" s="49" t="s">
        <v>64</v>
      </c>
      <c r="P198" s="8"/>
    </row>
    <row r="199" spans="1:16" ht="15.75">
      <c r="A199" s="47"/>
      <c r="B199" s="45"/>
      <c r="C199" s="47"/>
      <c r="D199" s="7" t="s">
        <v>11</v>
      </c>
      <c r="E199" s="4">
        <f aca="true" t="shared" si="68" ref="E199:F203">G199+I199+K199+M199</f>
        <v>0</v>
      </c>
      <c r="F199" s="4">
        <f t="shared" si="68"/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49"/>
      <c r="P199" s="8"/>
    </row>
    <row r="200" spans="1:16" ht="15.75">
      <c r="A200" s="47"/>
      <c r="B200" s="45"/>
      <c r="C200" s="47"/>
      <c r="D200" s="7" t="s">
        <v>12</v>
      </c>
      <c r="E200" s="4">
        <f t="shared" si="68"/>
        <v>0</v>
      </c>
      <c r="F200" s="4">
        <f t="shared" si="68"/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49"/>
      <c r="P200" s="8"/>
    </row>
    <row r="201" spans="1:16" ht="15.75">
      <c r="A201" s="47"/>
      <c r="B201" s="45"/>
      <c r="C201" s="47"/>
      <c r="D201" s="7" t="s">
        <v>13</v>
      </c>
      <c r="E201" s="4">
        <f t="shared" si="68"/>
        <v>0</v>
      </c>
      <c r="F201" s="4">
        <f t="shared" si="68"/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49"/>
      <c r="P201" s="8"/>
    </row>
    <row r="202" spans="1:16" ht="15.75">
      <c r="A202" s="47"/>
      <c r="B202" s="45"/>
      <c r="C202" s="47"/>
      <c r="D202" s="7" t="s">
        <v>14</v>
      </c>
      <c r="E202" s="4">
        <f t="shared" si="68"/>
        <v>0</v>
      </c>
      <c r="F202" s="4">
        <f t="shared" si="68"/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49"/>
      <c r="P202" s="8"/>
    </row>
    <row r="203" spans="1:16" ht="15.75">
      <c r="A203" s="47"/>
      <c r="B203" s="45"/>
      <c r="C203" s="47"/>
      <c r="D203" s="7" t="s">
        <v>15</v>
      </c>
      <c r="E203" s="4">
        <f t="shared" si="68"/>
        <v>0</v>
      </c>
      <c r="F203" s="4">
        <f t="shared" si="68"/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49"/>
      <c r="P203" s="8"/>
    </row>
    <row r="204" spans="1:16" ht="15.75">
      <c r="A204" s="47"/>
      <c r="B204" s="45"/>
      <c r="C204" s="47"/>
      <c r="D204" s="7" t="s">
        <v>16</v>
      </c>
      <c r="E204" s="4">
        <f aca="true" t="shared" si="69" ref="E204:E209">G204+I204+K204+M204</f>
        <v>0</v>
      </c>
      <c r="F204" s="4">
        <f aca="true" t="shared" si="70" ref="F204:F209">H204+J204+L204+N204</f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49"/>
      <c r="P204" s="8"/>
    </row>
    <row r="205" spans="1:16" ht="15.75">
      <c r="A205" s="47"/>
      <c r="B205" s="45"/>
      <c r="C205" s="47"/>
      <c r="D205" s="7" t="s">
        <v>67</v>
      </c>
      <c r="E205" s="4">
        <f t="shared" si="69"/>
        <v>2601.3</v>
      </c>
      <c r="F205" s="4">
        <f t="shared" si="70"/>
        <v>0</v>
      </c>
      <c r="G205" s="6">
        <v>2601.3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49"/>
      <c r="P205" s="8"/>
    </row>
    <row r="206" spans="1:16" ht="15.75">
      <c r="A206" s="47"/>
      <c r="B206" s="45"/>
      <c r="C206" s="47"/>
      <c r="D206" s="7" t="s">
        <v>68</v>
      </c>
      <c r="E206" s="4">
        <f t="shared" si="69"/>
        <v>54263.1</v>
      </c>
      <c r="F206" s="4">
        <f t="shared" si="70"/>
        <v>0</v>
      </c>
      <c r="G206" s="6">
        <v>54263.1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49"/>
      <c r="P206" s="8"/>
    </row>
    <row r="207" spans="1:16" ht="15.75">
      <c r="A207" s="47"/>
      <c r="B207" s="45"/>
      <c r="C207" s="47"/>
      <c r="D207" s="7" t="s">
        <v>69</v>
      </c>
      <c r="E207" s="4">
        <f t="shared" si="69"/>
        <v>0</v>
      </c>
      <c r="F207" s="4">
        <f t="shared" si="70"/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49"/>
      <c r="P207" s="8"/>
    </row>
    <row r="208" spans="1:16" ht="15.75">
      <c r="A208" s="47"/>
      <c r="B208" s="45"/>
      <c r="C208" s="47"/>
      <c r="D208" s="7" t="s">
        <v>70</v>
      </c>
      <c r="E208" s="4">
        <f t="shared" si="69"/>
        <v>0</v>
      </c>
      <c r="F208" s="4">
        <f t="shared" si="70"/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49"/>
      <c r="P208" s="8"/>
    </row>
    <row r="209" spans="1:16" ht="15.75">
      <c r="A209" s="47"/>
      <c r="B209" s="45"/>
      <c r="C209" s="48"/>
      <c r="D209" s="7" t="s">
        <v>71</v>
      </c>
      <c r="E209" s="4">
        <f t="shared" si="69"/>
        <v>0</v>
      </c>
      <c r="F209" s="4">
        <f t="shared" si="70"/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49"/>
      <c r="P209" s="8"/>
    </row>
    <row r="210" spans="1:16" s="1" customFormat="1" ht="15.75" customHeight="1">
      <c r="A210" s="47"/>
      <c r="B210" s="45" t="s">
        <v>32</v>
      </c>
      <c r="C210" s="35"/>
      <c r="D210" s="11" t="s">
        <v>10</v>
      </c>
      <c r="E210" s="4">
        <f>SUM(E211:E221)</f>
        <v>54</v>
      </c>
      <c r="F210" s="4">
        <f>SUM(F211:F221)</f>
        <v>54</v>
      </c>
      <c r="G210" s="4">
        <f>SUM(G211:G221)</f>
        <v>54</v>
      </c>
      <c r="H210" s="4">
        <f>SUM(H211:H221)</f>
        <v>54</v>
      </c>
      <c r="I210" s="6"/>
      <c r="J210" s="6"/>
      <c r="K210" s="6"/>
      <c r="L210" s="6"/>
      <c r="M210" s="6"/>
      <c r="N210" s="6"/>
      <c r="O210" s="49" t="s">
        <v>64</v>
      </c>
      <c r="P210" s="8"/>
    </row>
    <row r="211" spans="1:16" ht="25.5">
      <c r="A211" s="47"/>
      <c r="B211" s="45"/>
      <c r="C211" s="7" t="s">
        <v>57</v>
      </c>
      <c r="D211" s="7" t="s">
        <v>11</v>
      </c>
      <c r="E211" s="4">
        <f aca="true" t="shared" si="71" ref="E211:F215">G211+I211+K211+M211</f>
        <v>54</v>
      </c>
      <c r="F211" s="4">
        <f t="shared" si="71"/>
        <v>54</v>
      </c>
      <c r="G211" s="6">
        <v>54</v>
      </c>
      <c r="H211" s="6">
        <v>54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49"/>
      <c r="P211" s="8"/>
    </row>
    <row r="212" spans="1:16" ht="15.75">
      <c r="A212" s="47"/>
      <c r="B212" s="45"/>
      <c r="C212" s="34"/>
      <c r="D212" s="7" t="s">
        <v>12</v>
      </c>
      <c r="E212" s="4">
        <f t="shared" si="71"/>
        <v>0</v>
      </c>
      <c r="F212" s="4">
        <f t="shared" si="71"/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49"/>
      <c r="P212" s="8"/>
    </row>
    <row r="213" spans="1:16" ht="15.75">
      <c r="A213" s="47"/>
      <c r="B213" s="45"/>
      <c r="C213" s="34"/>
      <c r="D213" s="7" t="s">
        <v>13</v>
      </c>
      <c r="E213" s="4">
        <f t="shared" si="71"/>
        <v>0</v>
      </c>
      <c r="F213" s="4">
        <f t="shared" si="71"/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49"/>
      <c r="P213" s="8"/>
    </row>
    <row r="214" spans="1:16" ht="15.75">
      <c r="A214" s="47"/>
      <c r="B214" s="45"/>
      <c r="C214" s="34"/>
      <c r="D214" s="7" t="s">
        <v>14</v>
      </c>
      <c r="E214" s="4">
        <f t="shared" si="71"/>
        <v>0</v>
      </c>
      <c r="F214" s="4">
        <f t="shared" si="71"/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49"/>
      <c r="P214" s="8"/>
    </row>
    <row r="215" spans="1:16" ht="15.75">
      <c r="A215" s="47"/>
      <c r="B215" s="45"/>
      <c r="C215" s="34"/>
      <c r="D215" s="7" t="s">
        <v>15</v>
      </c>
      <c r="E215" s="4">
        <f t="shared" si="71"/>
        <v>0</v>
      </c>
      <c r="F215" s="4">
        <f t="shared" si="71"/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49"/>
      <c r="P215" s="8"/>
    </row>
    <row r="216" spans="1:16" ht="15.75">
      <c r="A216" s="47"/>
      <c r="B216" s="45"/>
      <c r="C216" s="34"/>
      <c r="D216" s="7" t="s">
        <v>16</v>
      </c>
      <c r="E216" s="4">
        <f aca="true" t="shared" si="72" ref="E216:E221">G216+I216+K216+M216</f>
        <v>0</v>
      </c>
      <c r="F216" s="4">
        <f aca="true" t="shared" si="73" ref="F216:F221">H216+J216+L216+N216</f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49"/>
      <c r="P216" s="8"/>
    </row>
    <row r="217" spans="1:16" ht="15.75">
      <c r="A217" s="47"/>
      <c r="B217" s="45"/>
      <c r="C217" s="34"/>
      <c r="D217" s="7" t="s">
        <v>67</v>
      </c>
      <c r="E217" s="4">
        <f t="shared" si="72"/>
        <v>0</v>
      </c>
      <c r="F217" s="4">
        <f t="shared" si="73"/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49"/>
      <c r="P217" s="8"/>
    </row>
    <row r="218" spans="1:16" ht="15.75">
      <c r="A218" s="47"/>
      <c r="B218" s="45"/>
      <c r="C218" s="34"/>
      <c r="D218" s="7" t="s">
        <v>68</v>
      </c>
      <c r="E218" s="4">
        <f t="shared" si="72"/>
        <v>0</v>
      </c>
      <c r="F218" s="4">
        <f t="shared" si="73"/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49"/>
      <c r="P218" s="8"/>
    </row>
    <row r="219" spans="1:16" ht="15.75">
      <c r="A219" s="47"/>
      <c r="B219" s="45"/>
      <c r="C219" s="34"/>
      <c r="D219" s="7" t="s">
        <v>69</v>
      </c>
      <c r="E219" s="4">
        <f t="shared" si="72"/>
        <v>0</v>
      </c>
      <c r="F219" s="4">
        <f t="shared" si="73"/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49"/>
      <c r="P219" s="8"/>
    </row>
    <row r="220" spans="1:16" ht="15.75">
      <c r="A220" s="47"/>
      <c r="B220" s="45"/>
      <c r="C220" s="34"/>
      <c r="D220" s="7" t="s">
        <v>70</v>
      </c>
      <c r="E220" s="4">
        <f t="shared" si="72"/>
        <v>0</v>
      </c>
      <c r="F220" s="4">
        <f t="shared" si="73"/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49"/>
      <c r="P220" s="8"/>
    </row>
    <row r="221" spans="1:16" ht="15.75">
      <c r="A221" s="47"/>
      <c r="B221" s="45"/>
      <c r="C221" s="36"/>
      <c r="D221" s="7" t="s">
        <v>71</v>
      </c>
      <c r="E221" s="4">
        <f t="shared" si="72"/>
        <v>0</v>
      </c>
      <c r="F221" s="4">
        <f t="shared" si="73"/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49"/>
      <c r="P221" s="8"/>
    </row>
    <row r="222" spans="1:16" s="3" customFormat="1" ht="15.75" customHeight="1">
      <c r="A222" s="47"/>
      <c r="B222" s="45" t="s">
        <v>84</v>
      </c>
      <c r="C222" s="35"/>
      <c r="D222" s="11" t="s">
        <v>10</v>
      </c>
      <c r="E222" s="4">
        <f>SUM(E223:E233)</f>
        <v>10131.6</v>
      </c>
      <c r="F222" s="4">
        <f>SUM(F223:F233)</f>
        <v>0</v>
      </c>
      <c r="G222" s="4">
        <f>SUM(G223:G233)</f>
        <v>10131.6</v>
      </c>
      <c r="H222" s="4">
        <f>SUM(H223:H233)</f>
        <v>0</v>
      </c>
      <c r="I222" s="4">
        <f aca="true" t="shared" si="74" ref="I222:N222">SUM(I223:I233)</f>
        <v>0</v>
      </c>
      <c r="J222" s="4">
        <f t="shared" si="74"/>
        <v>0</v>
      </c>
      <c r="K222" s="4">
        <f t="shared" si="74"/>
        <v>0</v>
      </c>
      <c r="L222" s="4">
        <f t="shared" si="74"/>
        <v>0</v>
      </c>
      <c r="M222" s="4">
        <f t="shared" si="74"/>
        <v>0</v>
      </c>
      <c r="N222" s="4">
        <f t="shared" si="74"/>
        <v>0</v>
      </c>
      <c r="O222" s="49" t="s">
        <v>64</v>
      </c>
      <c r="P222" s="8"/>
    </row>
    <row r="223" spans="1:16" ht="15.75">
      <c r="A223" s="47"/>
      <c r="B223" s="45"/>
      <c r="C223" s="47"/>
      <c r="D223" s="7" t="s">
        <v>11</v>
      </c>
      <c r="E223" s="4">
        <f aca="true" t="shared" si="75" ref="E223:E233">G223+I223+K223+M223</f>
        <v>0</v>
      </c>
      <c r="F223" s="4">
        <f aca="true" t="shared" si="76" ref="F223:F233">H223+J223+L223+N223</f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49"/>
      <c r="P223" s="8"/>
    </row>
    <row r="224" spans="1:16" ht="15.75">
      <c r="A224" s="47"/>
      <c r="B224" s="45"/>
      <c r="C224" s="47"/>
      <c r="D224" s="7" t="s">
        <v>12</v>
      </c>
      <c r="E224" s="4">
        <f t="shared" si="75"/>
        <v>0</v>
      </c>
      <c r="F224" s="4">
        <f t="shared" si="76"/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49"/>
      <c r="P224" s="8"/>
    </row>
    <row r="225" spans="1:16" ht="15.75">
      <c r="A225" s="47"/>
      <c r="B225" s="45"/>
      <c r="C225" s="47"/>
      <c r="D225" s="7" t="s">
        <v>13</v>
      </c>
      <c r="E225" s="4">
        <f t="shared" si="75"/>
        <v>0</v>
      </c>
      <c r="F225" s="4">
        <f t="shared" si="76"/>
        <v>0</v>
      </c>
      <c r="G225" s="6">
        <v>0</v>
      </c>
      <c r="H225" s="6">
        <f>G225</f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49"/>
      <c r="P225" s="8"/>
    </row>
    <row r="226" spans="1:16" ht="15.75">
      <c r="A226" s="47"/>
      <c r="B226" s="45"/>
      <c r="C226" s="47"/>
      <c r="D226" s="7" t="s">
        <v>14</v>
      </c>
      <c r="E226" s="4">
        <f t="shared" si="75"/>
        <v>0</v>
      </c>
      <c r="F226" s="4">
        <f t="shared" si="76"/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49"/>
      <c r="P226" s="8"/>
    </row>
    <row r="227" spans="1:16" ht="15.75">
      <c r="A227" s="47"/>
      <c r="B227" s="45"/>
      <c r="C227" s="47"/>
      <c r="D227" s="7" t="s">
        <v>15</v>
      </c>
      <c r="E227" s="4">
        <f t="shared" si="75"/>
        <v>0</v>
      </c>
      <c r="F227" s="4">
        <f t="shared" si="76"/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49"/>
      <c r="P227" s="8"/>
    </row>
    <row r="228" spans="1:16" ht="15.75">
      <c r="A228" s="47"/>
      <c r="B228" s="45"/>
      <c r="C228" s="47"/>
      <c r="D228" s="7" t="s">
        <v>16</v>
      </c>
      <c r="E228" s="4">
        <f t="shared" si="75"/>
        <v>463.9</v>
      </c>
      <c r="F228" s="4">
        <f t="shared" si="76"/>
        <v>0</v>
      </c>
      <c r="G228" s="6">
        <v>463.9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49"/>
      <c r="P228" s="8"/>
    </row>
    <row r="229" spans="1:16" ht="15.75">
      <c r="A229" s="47"/>
      <c r="B229" s="45"/>
      <c r="C229" s="47"/>
      <c r="D229" s="7" t="s">
        <v>67</v>
      </c>
      <c r="E229" s="4">
        <f t="shared" si="75"/>
        <v>9667.7</v>
      </c>
      <c r="F229" s="4">
        <f t="shared" si="76"/>
        <v>0</v>
      </c>
      <c r="G229" s="6">
        <v>9667.7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49"/>
      <c r="P229" s="8"/>
    </row>
    <row r="230" spans="1:16" ht="15.75">
      <c r="A230" s="47"/>
      <c r="B230" s="45"/>
      <c r="C230" s="34"/>
      <c r="D230" s="7" t="s">
        <v>68</v>
      </c>
      <c r="E230" s="4">
        <f t="shared" si="75"/>
        <v>0</v>
      </c>
      <c r="F230" s="4">
        <f t="shared" si="76"/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49"/>
      <c r="P230" s="8"/>
    </row>
    <row r="231" spans="1:16" ht="15.75">
      <c r="A231" s="47"/>
      <c r="B231" s="45"/>
      <c r="C231" s="34"/>
      <c r="D231" s="7" t="s">
        <v>69</v>
      </c>
      <c r="E231" s="4">
        <f t="shared" si="75"/>
        <v>0</v>
      </c>
      <c r="F231" s="4">
        <f t="shared" si="76"/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49"/>
      <c r="P231" s="8"/>
    </row>
    <row r="232" spans="1:16" ht="15.75">
      <c r="A232" s="47"/>
      <c r="B232" s="45"/>
      <c r="C232" s="34"/>
      <c r="D232" s="7" t="s">
        <v>70</v>
      </c>
      <c r="E232" s="4">
        <f t="shared" si="75"/>
        <v>0</v>
      </c>
      <c r="F232" s="4">
        <f t="shared" si="76"/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49"/>
      <c r="P232" s="8"/>
    </row>
    <row r="233" spans="1:16" ht="15.75">
      <c r="A233" s="47"/>
      <c r="B233" s="45"/>
      <c r="C233" s="36"/>
      <c r="D233" s="7" t="s">
        <v>71</v>
      </c>
      <c r="E233" s="4">
        <f t="shared" si="75"/>
        <v>0</v>
      </c>
      <c r="F233" s="4">
        <f t="shared" si="76"/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49"/>
      <c r="P233" s="8"/>
    </row>
    <row r="234" spans="1:16" s="3" customFormat="1" ht="15.75" customHeight="1">
      <c r="A234" s="47"/>
      <c r="B234" s="45" t="s">
        <v>49</v>
      </c>
      <c r="C234" s="35"/>
      <c r="D234" s="11" t="s">
        <v>10</v>
      </c>
      <c r="E234" s="4">
        <f>SUM(E235:E245)</f>
        <v>933.5</v>
      </c>
      <c r="F234" s="4">
        <f>SUM(F235:F245)</f>
        <v>933.5</v>
      </c>
      <c r="G234" s="4">
        <f>SUM(G235:G245)</f>
        <v>933.5</v>
      </c>
      <c r="H234" s="4">
        <f>SUM(H235:H245)</f>
        <v>933.5</v>
      </c>
      <c r="I234" s="4">
        <f aca="true" t="shared" si="77" ref="I234:N234">SUM(I235:I245)</f>
        <v>0</v>
      </c>
      <c r="J234" s="4">
        <f t="shared" si="77"/>
        <v>0</v>
      </c>
      <c r="K234" s="4">
        <f t="shared" si="77"/>
        <v>0</v>
      </c>
      <c r="L234" s="4">
        <f t="shared" si="77"/>
        <v>0</v>
      </c>
      <c r="M234" s="4">
        <f t="shared" si="77"/>
        <v>0</v>
      </c>
      <c r="N234" s="4">
        <f t="shared" si="77"/>
        <v>0</v>
      </c>
      <c r="O234" s="49" t="s">
        <v>64</v>
      </c>
      <c r="P234" s="8"/>
    </row>
    <row r="235" spans="1:16" ht="15.75">
      <c r="A235" s="47"/>
      <c r="B235" s="45"/>
      <c r="C235" s="34"/>
      <c r="D235" s="7" t="s">
        <v>11</v>
      </c>
      <c r="E235" s="4">
        <f aca="true" t="shared" si="78" ref="E235:F239">G235+I235+K235+M235</f>
        <v>0</v>
      </c>
      <c r="F235" s="4">
        <f t="shared" si="78"/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49"/>
      <c r="P235" s="8"/>
    </row>
    <row r="236" spans="1:16" ht="15.75">
      <c r="A236" s="47"/>
      <c r="B236" s="45"/>
      <c r="C236" s="34"/>
      <c r="D236" s="7" t="s">
        <v>12</v>
      </c>
      <c r="E236" s="4">
        <f t="shared" si="78"/>
        <v>0</v>
      </c>
      <c r="F236" s="4">
        <f t="shared" si="78"/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49"/>
      <c r="P236" s="8"/>
    </row>
    <row r="237" spans="1:16" ht="38.25">
      <c r="A237" s="47"/>
      <c r="B237" s="45"/>
      <c r="C237" s="7" t="s">
        <v>58</v>
      </c>
      <c r="D237" s="7" t="s">
        <v>13</v>
      </c>
      <c r="E237" s="4">
        <f t="shared" si="78"/>
        <v>933.5</v>
      </c>
      <c r="F237" s="4">
        <f t="shared" si="78"/>
        <v>933.5</v>
      </c>
      <c r="G237" s="6">
        <f>947.7-14.2</f>
        <v>933.5</v>
      </c>
      <c r="H237" s="6">
        <f>G237</f>
        <v>933.5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49"/>
      <c r="P237" s="8"/>
    </row>
    <row r="238" spans="1:16" ht="15.75">
      <c r="A238" s="47"/>
      <c r="B238" s="45"/>
      <c r="C238" s="34"/>
      <c r="D238" s="7" t="s">
        <v>14</v>
      </c>
      <c r="E238" s="4">
        <f t="shared" si="78"/>
        <v>0</v>
      </c>
      <c r="F238" s="4">
        <f t="shared" si="78"/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49"/>
      <c r="P238" s="8"/>
    </row>
    <row r="239" spans="1:16" ht="15.75">
      <c r="A239" s="47"/>
      <c r="B239" s="45"/>
      <c r="C239" s="34"/>
      <c r="D239" s="7" t="s">
        <v>15</v>
      </c>
      <c r="E239" s="4">
        <f t="shared" si="78"/>
        <v>0</v>
      </c>
      <c r="F239" s="4">
        <f t="shared" si="78"/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49"/>
      <c r="P239" s="8"/>
    </row>
    <row r="240" spans="1:16" ht="15.75">
      <c r="A240" s="47"/>
      <c r="B240" s="45"/>
      <c r="C240" s="34"/>
      <c r="D240" s="7" t="s">
        <v>16</v>
      </c>
      <c r="E240" s="4">
        <f aca="true" t="shared" si="79" ref="E240:E245">G240+I240+K240+M240</f>
        <v>0</v>
      </c>
      <c r="F240" s="4">
        <f aca="true" t="shared" si="80" ref="F240:F245">H240+J240+L240+N240</f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49"/>
      <c r="P240" s="8"/>
    </row>
    <row r="241" spans="1:16" ht="15.75">
      <c r="A241" s="47"/>
      <c r="B241" s="45"/>
      <c r="C241" s="34"/>
      <c r="D241" s="7" t="s">
        <v>67</v>
      </c>
      <c r="E241" s="4">
        <f t="shared" si="79"/>
        <v>0</v>
      </c>
      <c r="F241" s="4">
        <f t="shared" si="80"/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49"/>
      <c r="P241" s="8"/>
    </row>
    <row r="242" spans="1:16" ht="15.75">
      <c r="A242" s="47"/>
      <c r="B242" s="45"/>
      <c r="C242" s="34"/>
      <c r="D242" s="7" t="s">
        <v>68</v>
      </c>
      <c r="E242" s="4">
        <f t="shared" si="79"/>
        <v>0</v>
      </c>
      <c r="F242" s="4">
        <f t="shared" si="80"/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49"/>
      <c r="P242" s="8"/>
    </row>
    <row r="243" spans="1:16" ht="15.75">
      <c r="A243" s="47"/>
      <c r="B243" s="45"/>
      <c r="C243" s="34"/>
      <c r="D243" s="7" t="s">
        <v>69</v>
      </c>
      <c r="E243" s="4">
        <f t="shared" si="79"/>
        <v>0</v>
      </c>
      <c r="F243" s="4">
        <f t="shared" si="80"/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49"/>
      <c r="P243" s="8"/>
    </row>
    <row r="244" spans="1:16" ht="15.75">
      <c r="A244" s="47"/>
      <c r="B244" s="45"/>
      <c r="C244" s="34"/>
      <c r="D244" s="7" t="s">
        <v>70</v>
      </c>
      <c r="E244" s="4">
        <f t="shared" si="79"/>
        <v>0</v>
      </c>
      <c r="F244" s="4">
        <f t="shared" si="80"/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49"/>
      <c r="P244" s="8"/>
    </row>
    <row r="245" spans="1:16" ht="15.75">
      <c r="A245" s="47"/>
      <c r="B245" s="45"/>
      <c r="C245" s="36"/>
      <c r="D245" s="7" t="s">
        <v>71</v>
      </c>
      <c r="E245" s="4">
        <f t="shared" si="79"/>
        <v>0</v>
      </c>
      <c r="F245" s="4">
        <f t="shared" si="80"/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49"/>
      <c r="P245" s="8"/>
    </row>
    <row r="246" spans="1:16" s="1" customFormat="1" ht="15.75" customHeight="1">
      <c r="A246" s="47"/>
      <c r="B246" s="45" t="s">
        <v>33</v>
      </c>
      <c r="C246" s="46"/>
      <c r="D246" s="11" t="s">
        <v>10</v>
      </c>
      <c r="E246" s="4">
        <f>SUM(E247:E257)</f>
        <v>338.8</v>
      </c>
      <c r="F246" s="4">
        <f>SUM(F247:F257)</f>
        <v>0</v>
      </c>
      <c r="G246" s="4">
        <f aca="true" t="shared" si="81" ref="G246:L246">SUM(G247:G257)</f>
        <v>338.8</v>
      </c>
      <c r="H246" s="4">
        <f t="shared" si="81"/>
        <v>0</v>
      </c>
      <c r="I246" s="6">
        <f t="shared" si="81"/>
        <v>0</v>
      </c>
      <c r="J246" s="6">
        <f t="shared" si="81"/>
        <v>0</v>
      </c>
      <c r="K246" s="6">
        <f t="shared" si="81"/>
        <v>0</v>
      </c>
      <c r="L246" s="6">
        <f t="shared" si="81"/>
        <v>0</v>
      </c>
      <c r="M246" s="6">
        <f>SUM(M247:M257)</f>
        <v>0</v>
      </c>
      <c r="N246" s="6">
        <f>SUM(N247:N257)</f>
        <v>0</v>
      </c>
      <c r="O246" s="49" t="s">
        <v>64</v>
      </c>
      <c r="P246" s="8"/>
    </row>
    <row r="247" spans="1:16" ht="16.5" customHeight="1">
      <c r="A247" s="47"/>
      <c r="B247" s="45"/>
      <c r="C247" s="47"/>
      <c r="D247" s="7" t="s">
        <v>11</v>
      </c>
      <c r="E247" s="4">
        <f aca="true" t="shared" si="82" ref="E247:F251">G247+I247+K247+M247</f>
        <v>0</v>
      </c>
      <c r="F247" s="4">
        <f t="shared" si="82"/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49"/>
      <c r="P247" s="8"/>
    </row>
    <row r="248" spans="1:16" ht="15.75">
      <c r="A248" s="47"/>
      <c r="B248" s="45"/>
      <c r="C248" s="47"/>
      <c r="D248" s="7" t="s">
        <v>12</v>
      </c>
      <c r="E248" s="4">
        <f t="shared" si="82"/>
        <v>0</v>
      </c>
      <c r="F248" s="4">
        <f t="shared" si="82"/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49"/>
      <c r="P248" s="8"/>
    </row>
    <row r="249" spans="1:16" ht="15.75">
      <c r="A249" s="47"/>
      <c r="B249" s="45"/>
      <c r="C249" s="47"/>
      <c r="D249" s="7" t="s">
        <v>13</v>
      </c>
      <c r="E249" s="4">
        <f t="shared" si="82"/>
        <v>0</v>
      </c>
      <c r="F249" s="4">
        <f t="shared" si="82"/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49"/>
      <c r="P249" s="8"/>
    </row>
    <row r="250" spans="1:16" ht="15.75">
      <c r="A250" s="47"/>
      <c r="B250" s="45"/>
      <c r="C250" s="47"/>
      <c r="D250" s="7" t="s">
        <v>14</v>
      </c>
      <c r="E250" s="4">
        <f t="shared" si="82"/>
        <v>0</v>
      </c>
      <c r="F250" s="4">
        <f t="shared" si="82"/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49"/>
      <c r="P250" s="8"/>
    </row>
    <row r="251" spans="1:19" ht="15.75">
      <c r="A251" s="47"/>
      <c r="B251" s="45"/>
      <c r="C251" s="47"/>
      <c r="D251" s="7" t="s">
        <v>15</v>
      </c>
      <c r="E251" s="4">
        <f t="shared" si="82"/>
        <v>338.8</v>
      </c>
      <c r="F251" s="4">
        <f t="shared" si="82"/>
        <v>0</v>
      </c>
      <c r="G251" s="6">
        <v>338.8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49"/>
      <c r="P251" s="8"/>
      <c r="Q251" s="44">
        <f>G251</f>
        <v>338.8</v>
      </c>
      <c r="S251" s="44"/>
    </row>
    <row r="252" spans="1:16" ht="15.75">
      <c r="A252" s="47"/>
      <c r="B252" s="45"/>
      <c r="C252" s="47"/>
      <c r="D252" s="7" t="s">
        <v>16</v>
      </c>
      <c r="E252" s="4">
        <f aca="true" t="shared" si="83" ref="E252:E257">G252+I252+K252+M252</f>
        <v>0</v>
      </c>
      <c r="F252" s="4">
        <f aca="true" t="shared" si="84" ref="F252:F257">H252+J252+L252+N252</f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49"/>
      <c r="P252" s="8"/>
    </row>
    <row r="253" spans="1:16" ht="15.75">
      <c r="A253" s="47"/>
      <c r="B253" s="45"/>
      <c r="C253" s="47"/>
      <c r="D253" s="7" t="s">
        <v>67</v>
      </c>
      <c r="E253" s="4">
        <f t="shared" si="83"/>
        <v>0</v>
      </c>
      <c r="F253" s="4">
        <f t="shared" si="84"/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49"/>
      <c r="P253" s="8"/>
    </row>
    <row r="254" spans="1:16" ht="15.75">
      <c r="A254" s="47"/>
      <c r="B254" s="45"/>
      <c r="C254" s="47"/>
      <c r="D254" s="7" t="s">
        <v>68</v>
      </c>
      <c r="E254" s="4">
        <f t="shared" si="83"/>
        <v>0</v>
      </c>
      <c r="F254" s="4">
        <f t="shared" si="84"/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49"/>
      <c r="P254" s="8"/>
    </row>
    <row r="255" spans="1:16" ht="15.75">
      <c r="A255" s="47"/>
      <c r="B255" s="45"/>
      <c r="C255" s="47"/>
      <c r="D255" s="7" t="s">
        <v>69</v>
      </c>
      <c r="E255" s="4">
        <f t="shared" si="83"/>
        <v>0</v>
      </c>
      <c r="F255" s="4">
        <f t="shared" si="84"/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49"/>
      <c r="P255" s="8"/>
    </row>
    <row r="256" spans="1:16" ht="15.75">
      <c r="A256" s="47"/>
      <c r="B256" s="45"/>
      <c r="C256" s="47"/>
      <c r="D256" s="7" t="s">
        <v>70</v>
      </c>
      <c r="E256" s="4">
        <f t="shared" si="83"/>
        <v>0</v>
      </c>
      <c r="F256" s="4">
        <f t="shared" si="84"/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49"/>
      <c r="P256" s="8"/>
    </row>
    <row r="257" spans="1:16" ht="15.75">
      <c r="A257" s="47"/>
      <c r="B257" s="45"/>
      <c r="C257" s="48"/>
      <c r="D257" s="7" t="s">
        <v>71</v>
      </c>
      <c r="E257" s="4">
        <f t="shared" si="83"/>
        <v>0</v>
      </c>
      <c r="F257" s="4">
        <f t="shared" si="84"/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49"/>
      <c r="P257" s="8"/>
    </row>
    <row r="258" spans="1:16" s="1" customFormat="1" ht="15.75" customHeight="1">
      <c r="A258" s="47"/>
      <c r="B258" s="45" t="s">
        <v>34</v>
      </c>
      <c r="C258" s="46"/>
      <c r="D258" s="11" t="s">
        <v>10</v>
      </c>
      <c r="E258" s="4">
        <f>SUM(E259:E269)</f>
        <v>290.6</v>
      </c>
      <c r="F258" s="4">
        <f>SUM(F259:F269)</f>
        <v>0</v>
      </c>
      <c r="G258" s="4">
        <f aca="true" t="shared" si="85" ref="G258:L258">SUM(G259:G269)</f>
        <v>290.6</v>
      </c>
      <c r="H258" s="6">
        <f t="shared" si="85"/>
        <v>0</v>
      </c>
      <c r="I258" s="6">
        <f t="shared" si="85"/>
        <v>0</v>
      </c>
      <c r="J258" s="6">
        <f t="shared" si="85"/>
        <v>0</v>
      </c>
      <c r="K258" s="6">
        <f t="shared" si="85"/>
        <v>0</v>
      </c>
      <c r="L258" s="6">
        <f t="shared" si="85"/>
        <v>0</v>
      </c>
      <c r="M258" s="6">
        <f>SUM(M259:M269)</f>
        <v>0</v>
      </c>
      <c r="N258" s="6">
        <f>SUM(N259:N269)</f>
        <v>0</v>
      </c>
      <c r="O258" s="49" t="s">
        <v>64</v>
      </c>
      <c r="P258" s="8"/>
    </row>
    <row r="259" spans="1:16" ht="15.75">
      <c r="A259" s="47"/>
      <c r="B259" s="45"/>
      <c r="C259" s="47"/>
      <c r="D259" s="7" t="s">
        <v>11</v>
      </c>
      <c r="E259" s="4">
        <f aca="true" t="shared" si="86" ref="E259:F263">G259+I259+K259+M259</f>
        <v>0</v>
      </c>
      <c r="F259" s="4">
        <f t="shared" si="86"/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49"/>
      <c r="P259" s="8"/>
    </row>
    <row r="260" spans="1:16" ht="15.75">
      <c r="A260" s="47"/>
      <c r="B260" s="45"/>
      <c r="C260" s="47"/>
      <c r="D260" s="7" t="s">
        <v>12</v>
      </c>
      <c r="E260" s="4">
        <f t="shared" si="86"/>
        <v>0</v>
      </c>
      <c r="F260" s="4">
        <f t="shared" si="86"/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49"/>
      <c r="P260" s="8"/>
    </row>
    <row r="261" spans="1:16" ht="15.75">
      <c r="A261" s="47"/>
      <c r="B261" s="45"/>
      <c r="C261" s="47"/>
      <c r="D261" s="7" t="s">
        <v>13</v>
      </c>
      <c r="E261" s="4">
        <f t="shared" si="86"/>
        <v>0</v>
      </c>
      <c r="F261" s="4">
        <f t="shared" si="86"/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49"/>
      <c r="P261" s="8"/>
    </row>
    <row r="262" spans="1:16" ht="15.75">
      <c r="A262" s="47"/>
      <c r="B262" s="45"/>
      <c r="C262" s="47"/>
      <c r="D262" s="7" t="s">
        <v>14</v>
      </c>
      <c r="E262" s="4">
        <f t="shared" si="86"/>
        <v>0</v>
      </c>
      <c r="F262" s="4">
        <f t="shared" si="86"/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49"/>
      <c r="P262" s="8"/>
    </row>
    <row r="263" spans="1:19" ht="15.75">
      <c r="A263" s="47"/>
      <c r="B263" s="45"/>
      <c r="C263" s="47"/>
      <c r="D263" s="7" t="s">
        <v>15</v>
      </c>
      <c r="E263" s="4">
        <f t="shared" si="86"/>
        <v>290.6</v>
      </c>
      <c r="F263" s="4">
        <f t="shared" si="86"/>
        <v>0</v>
      </c>
      <c r="G263" s="6">
        <v>290.6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49"/>
      <c r="P263" s="8"/>
      <c r="Q263" s="44">
        <f>G263</f>
        <v>290.6</v>
      </c>
      <c r="S263" s="44"/>
    </row>
    <row r="264" spans="1:16" ht="15.75">
      <c r="A264" s="47"/>
      <c r="B264" s="45"/>
      <c r="C264" s="47"/>
      <c r="D264" s="7" t="s">
        <v>16</v>
      </c>
      <c r="E264" s="4">
        <f aca="true" t="shared" si="87" ref="E264:E269">G264+I264+K264+M264</f>
        <v>0</v>
      </c>
      <c r="F264" s="4">
        <f aca="true" t="shared" si="88" ref="F264:F269">H264+J264+L264+N264</f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49"/>
      <c r="P264" s="8"/>
    </row>
    <row r="265" spans="1:16" ht="15.75">
      <c r="A265" s="47"/>
      <c r="B265" s="45"/>
      <c r="C265" s="47"/>
      <c r="D265" s="7" t="s">
        <v>67</v>
      </c>
      <c r="E265" s="4">
        <f t="shared" si="87"/>
        <v>0</v>
      </c>
      <c r="F265" s="4">
        <f t="shared" si="88"/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49"/>
      <c r="P265" s="8"/>
    </row>
    <row r="266" spans="1:16" ht="15.75">
      <c r="A266" s="47"/>
      <c r="B266" s="45"/>
      <c r="C266" s="47"/>
      <c r="D266" s="7" t="s">
        <v>68</v>
      </c>
      <c r="E266" s="4">
        <f t="shared" si="87"/>
        <v>0</v>
      </c>
      <c r="F266" s="4">
        <f t="shared" si="88"/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49"/>
      <c r="P266" s="8"/>
    </row>
    <row r="267" spans="1:16" ht="15.75">
      <c r="A267" s="47"/>
      <c r="B267" s="45"/>
      <c r="C267" s="47"/>
      <c r="D267" s="7" t="s">
        <v>69</v>
      </c>
      <c r="E267" s="4">
        <f t="shared" si="87"/>
        <v>0</v>
      </c>
      <c r="F267" s="4">
        <f t="shared" si="88"/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49"/>
      <c r="P267" s="8"/>
    </row>
    <row r="268" spans="1:16" ht="15.75">
      <c r="A268" s="47"/>
      <c r="B268" s="45"/>
      <c r="C268" s="47"/>
      <c r="D268" s="7" t="s">
        <v>70</v>
      </c>
      <c r="E268" s="4">
        <f t="shared" si="87"/>
        <v>0</v>
      </c>
      <c r="F268" s="4">
        <f t="shared" si="88"/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49"/>
      <c r="P268" s="8"/>
    </row>
    <row r="269" spans="1:16" ht="15.75">
      <c r="A269" s="47"/>
      <c r="B269" s="45"/>
      <c r="C269" s="48"/>
      <c r="D269" s="7" t="s">
        <v>71</v>
      </c>
      <c r="E269" s="4">
        <f t="shared" si="87"/>
        <v>0</v>
      </c>
      <c r="F269" s="4">
        <f t="shared" si="88"/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49"/>
      <c r="P269" s="8"/>
    </row>
    <row r="270" spans="1:16" ht="15.75" customHeight="1">
      <c r="A270" s="47"/>
      <c r="B270" s="45" t="s">
        <v>35</v>
      </c>
      <c r="C270" s="46"/>
      <c r="D270" s="11" t="s">
        <v>10</v>
      </c>
      <c r="E270" s="4">
        <f>SUM(E271:E281)</f>
        <v>295.6</v>
      </c>
      <c r="F270" s="4">
        <f>SUM(F271:F281)</f>
        <v>0</v>
      </c>
      <c r="G270" s="4">
        <f aca="true" t="shared" si="89" ref="G270:L270">SUM(G271:G281)</f>
        <v>295.6</v>
      </c>
      <c r="H270" s="4">
        <f t="shared" si="89"/>
        <v>0</v>
      </c>
      <c r="I270" s="4">
        <f t="shared" si="89"/>
        <v>0</v>
      </c>
      <c r="J270" s="4">
        <f t="shared" si="89"/>
        <v>0</v>
      </c>
      <c r="K270" s="4">
        <f t="shared" si="89"/>
        <v>0</v>
      </c>
      <c r="L270" s="4">
        <f t="shared" si="89"/>
        <v>0</v>
      </c>
      <c r="M270" s="4">
        <f>SUM(M271:M281)</f>
        <v>0</v>
      </c>
      <c r="N270" s="4">
        <f>SUM(N271:N281)</f>
        <v>0</v>
      </c>
      <c r="O270" s="49" t="s">
        <v>64</v>
      </c>
      <c r="P270" s="8"/>
    </row>
    <row r="271" spans="1:16" ht="15.75">
      <c r="A271" s="47"/>
      <c r="B271" s="45"/>
      <c r="C271" s="47"/>
      <c r="D271" s="7" t="s">
        <v>11</v>
      </c>
      <c r="E271" s="4">
        <f aca="true" t="shared" si="90" ref="E271:F275">G271+I271+K271+M271</f>
        <v>0</v>
      </c>
      <c r="F271" s="4">
        <f t="shared" si="90"/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49"/>
      <c r="P271" s="8"/>
    </row>
    <row r="272" spans="1:16" ht="15.75">
      <c r="A272" s="47"/>
      <c r="B272" s="45"/>
      <c r="C272" s="47"/>
      <c r="D272" s="7" t="s">
        <v>12</v>
      </c>
      <c r="E272" s="4">
        <f t="shared" si="90"/>
        <v>0</v>
      </c>
      <c r="F272" s="4">
        <f t="shared" si="90"/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49"/>
      <c r="P272" s="8"/>
    </row>
    <row r="273" spans="1:16" ht="15.75">
      <c r="A273" s="47"/>
      <c r="B273" s="45"/>
      <c r="C273" s="47"/>
      <c r="D273" s="7" t="s">
        <v>13</v>
      </c>
      <c r="E273" s="4">
        <f t="shared" si="90"/>
        <v>0</v>
      </c>
      <c r="F273" s="4">
        <f t="shared" si="90"/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49"/>
      <c r="P273" s="8"/>
    </row>
    <row r="274" spans="1:16" ht="15.75">
      <c r="A274" s="47"/>
      <c r="B274" s="45"/>
      <c r="C274" s="47"/>
      <c r="D274" s="7" t="s">
        <v>14</v>
      </c>
      <c r="E274" s="4">
        <f t="shared" si="90"/>
        <v>0</v>
      </c>
      <c r="F274" s="4">
        <f t="shared" si="90"/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49"/>
      <c r="P274" s="8"/>
    </row>
    <row r="275" spans="1:19" ht="15.75">
      <c r="A275" s="47"/>
      <c r="B275" s="45"/>
      <c r="C275" s="47"/>
      <c r="D275" s="7" t="s">
        <v>15</v>
      </c>
      <c r="E275" s="4">
        <f t="shared" si="90"/>
        <v>295.6</v>
      </c>
      <c r="F275" s="4">
        <f t="shared" si="90"/>
        <v>0</v>
      </c>
      <c r="G275" s="6">
        <v>295.6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49"/>
      <c r="P275" s="8"/>
      <c r="Q275" s="44">
        <f>G275</f>
        <v>295.6</v>
      </c>
      <c r="S275" s="44"/>
    </row>
    <row r="276" spans="1:16" ht="15.75">
      <c r="A276" s="47"/>
      <c r="B276" s="45"/>
      <c r="C276" s="47"/>
      <c r="D276" s="7" t="s">
        <v>16</v>
      </c>
      <c r="E276" s="4">
        <f aca="true" t="shared" si="91" ref="E276:E281">G276+I276+K276+M276</f>
        <v>0</v>
      </c>
      <c r="F276" s="4">
        <f aca="true" t="shared" si="92" ref="F276:F281">H276+J276+L276+N276</f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49"/>
      <c r="P276" s="8"/>
    </row>
    <row r="277" spans="1:16" ht="15.75">
      <c r="A277" s="47"/>
      <c r="B277" s="45"/>
      <c r="C277" s="47"/>
      <c r="D277" s="7" t="s">
        <v>67</v>
      </c>
      <c r="E277" s="4">
        <f t="shared" si="91"/>
        <v>0</v>
      </c>
      <c r="F277" s="4">
        <f t="shared" si="92"/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49"/>
      <c r="P277" s="8"/>
    </row>
    <row r="278" spans="1:16" ht="15.75">
      <c r="A278" s="47"/>
      <c r="B278" s="45"/>
      <c r="C278" s="47"/>
      <c r="D278" s="7" t="s">
        <v>68</v>
      </c>
      <c r="E278" s="4">
        <f t="shared" si="91"/>
        <v>0</v>
      </c>
      <c r="F278" s="4">
        <f t="shared" si="92"/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49"/>
      <c r="P278" s="8"/>
    </row>
    <row r="279" spans="1:16" ht="15.75">
      <c r="A279" s="47"/>
      <c r="B279" s="45"/>
      <c r="C279" s="47"/>
      <c r="D279" s="7" t="s">
        <v>69</v>
      </c>
      <c r="E279" s="4">
        <f t="shared" si="91"/>
        <v>0</v>
      </c>
      <c r="F279" s="4">
        <f t="shared" si="92"/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49"/>
      <c r="P279" s="8"/>
    </row>
    <row r="280" spans="1:16" ht="15.75">
      <c r="A280" s="47"/>
      <c r="B280" s="45"/>
      <c r="C280" s="47"/>
      <c r="D280" s="7" t="s">
        <v>70</v>
      </c>
      <c r="E280" s="4">
        <f t="shared" si="91"/>
        <v>0</v>
      </c>
      <c r="F280" s="4">
        <f t="shared" si="92"/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49"/>
      <c r="P280" s="8"/>
    </row>
    <row r="281" spans="1:16" ht="15.75">
      <c r="A281" s="47"/>
      <c r="B281" s="45"/>
      <c r="C281" s="48"/>
      <c r="D281" s="7" t="s">
        <v>71</v>
      </c>
      <c r="E281" s="4">
        <f t="shared" si="91"/>
        <v>0</v>
      </c>
      <c r="F281" s="4">
        <f t="shared" si="92"/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49"/>
      <c r="P281" s="8"/>
    </row>
    <row r="282" spans="1:16" s="1" customFormat="1" ht="15.75" customHeight="1">
      <c r="A282" s="47"/>
      <c r="B282" s="45" t="s">
        <v>36</v>
      </c>
      <c r="C282" s="46"/>
      <c r="D282" s="11" t="s">
        <v>10</v>
      </c>
      <c r="E282" s="4">
        <f>SUM(E283:E293)</f>
        <v>270.5</v>
      </c>
      <c r="F282" s="4">
        <f>SUM(F283:F293)</f>
        <v>0</v>
      </c>
      <c r="G282" s="4">
        <f aca="true" t="shared" si="93" ref="G282:L282">SUM(G283:G293)</f>
        <v>270.5</v>
      </c>
      <c r="H282" s="6">
        <f t="shared" si="93"/>
        <v>0</v>
      </c>
      <c r="I282" s="6">
        <f t="shared" si="93"/>
        <v>0</v>
      </c>
      <c r="J282" s="6">
        <f t="shared" si="93"/>
        <v>0</v>
      </c>
      <c r="K282" s="6">
        <f t="shared" si="93"/>
        <v>0</v>
      </c>
      <c r="L282" s="6">
        <f t="shared" si="93"/>
        <v>0</v>
      </c>
      <c r="M282" s="6">
        <f>SUM(M283:M293)</f>
        <v>0</v>
      </c>
      <c r="N282" s="6">
        <f>SUM(N283:N293)</f>
        <v>0</v>
      </c>
      <c r="O282" s="49" t="s">
        <v>64</v>
      </c>
      <c r="P282" s="8"/>
    </row>
    <row r="283" spans="1:16" ht="15.75">
      <c r="A283" s="47"/>
      <c r="B283" s="45"/>
      <c r="C283" s="47"/>
      <c r="D283" s="7" t="s">
        <v>11</v>
      </c>
      <c r="E283" s="4">
        <f aca="true" t="shared" si="94" ref="E283:F287">G283+I283+K283+M283</f>
        <v>0</v>
      </c>
      <c r="F283" s="4">
        <f t="shared" si="94"/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49"/>
      <c r="P283" s="8"/>
    </row>
    <row r="284" spans="1:16" ht="15.75">
      <c r="A284" s="47"/>
      <c r="B284" s="45"/>
      <c r="C284" s="47"/>
      <c r="D284" s="7" t="s">
        <v>12</v>
      </c>
      <c r="E284" s="4">
        <f t="shared" si="94"/>
        <v>0</v>
      </c>
      <c r="F284" s="4">
        <f t="shared" si="94"/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49"/>
      <c r="P284" s="8"/>
    </row>
    <row r="285" spans="1:16" ht="15.75">
      <c r="A285" s="47"/>
      <c r="B285" s="45"/>
      <c r="C285" s="47"/>
      <c r="D285" s="7" t="s">
        <v>13</v>
      </c>
      <c r="E285" s="4">
        <f t="shared" si="94"/>
        <v>0</v>
      </c>
      <c r="F285" s="4">
        <f t="shared" si="94"/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49"/>
      <c r="P285" s="8"/>
    </row>
    <row r="286" spans="1:16" ht="15.75">
      <c r="A286" s="47"/>
      <c r="B286" s="45"/>
      <c r="C286" s="47"/>
      <c r="D286" s="7" t="s">
        <v>14</v>
      </c>
      <c r="E286" s="4">
        <f t="shared" si="94"/>
        <v>0</v>
      </c>
      <c r="F286" s="4">
        <f t="shared" si="94"/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49"/>
      <c r="P286" s="8"/>
    </row>
    <row r="287" spans="1:19" ht="15.75">
      <c r="A287" s="47"/>
      <c r="B287" s="45"/>
      <c r="C287" s="47"/>
      <c r="D287" s="7" t="s">
        <v>15</v>
      </c>
      <c r="E287" s="4">
        <f t="shared" si="94"/>
        <v>270.5</v>
      </c>
      <c r="F287" s="4">
        <f t="shared" si="94"/>
        <v>0</v>
      </c>
      <c r="G287" s="6">
        <v>270.5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49"/>
      <c r="P287" s="8"/>
      <c r="Q287" s="44">
        <f>G287</f>
        <v>270.5</v>
      </c>
      <c r="S287" s="44"/>
    </row>
    <row r="288" spans="1:16" ht="15.75">
      <c r="A288" s="47"/>
      <c r="B288" s="45"/>
      <c r="C288" s="47"/>
      <c r="D288" s="7" t="s">
        <v>16</v>
      </c>
      <c r="E288" s="4">
        <f aca="true" t="shared" si="95" ref="E288:E293">G288+I288+K288+M288</f>
        <v>0</v>
      </c>
      <c r="F288" s="4">
        <f aca="true" t="shared" si="96" ref="F288:F293">H288+J288+L288+N288</f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49"/>
      <c r="P288" s="8"/>
    </row>
    <row r="289" spans="1:16" ht="15.75">
      <c r="A289" s="47"/>
      <c r="B289" s="45"/>
      <c r="C289" s="47"/>
      <c r="D289" s="7" t="s">
        <v>67</v>
      </c>
      <c r="E289" s="4">
        <f t="shared" si="95"/>
        <v>0</v>
      </c>
      <c r="F289" s="4">
        <f t="shared" si="96"/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49"/>
      <c r="P289" s="8"/>
    </row>
    <row r="290" spans="1:16" ht="15.75">
      <c r="A290" s="47"/>
      <c r="B290" s="45"/>
      <c r="C290" s="47"/>
      <c r="D290" s="7" t="s">
        <v>68</v>
      </c>
      <c r="E290" s="4">
        <f t="shared" si="95"/>
        <v>0</v>
      </c>
      <c r="F290" s="4">
        <f t="shared" si="96"/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49"/>
      <c r="P290" s="8"/>
    </row>
    <row r="291" spans="1:16" ht="15.75">
      <c r="A291" s="47"/>
      <c r="B291" s="45"/>
      <c r="C291" s="47"/>
      <c r="D291" s="7" t="s">
        <v>69</v>
      </c>
      <c r="E291" s="4">
        <f t="shared" si="95"/>
        <v>0</v>
      </c>
      <c r="F291" s="4">
        <f t="shared" si="96"/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49"/>
      <c r="P291" s="8"/>
    </row>
    <row r="292" spans="1:16" ht="15.75">
      <c r="A292" s="47"/>
      <c r="B292" s="45"/>
      <c r="C292" s="47"/>
      <c r="D292" s="7" t="s">
        <v>70</v>
      </c>
      <c r="E292" s="4">
        <f t="shared" si="95"/>
        <v>0</v>
      </c>
      <c r="F292" s="4">
        <f t="shared" si="96"/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49"/>
      <c r="P292" s="8"/>
    </row>
    <row r="293" spans="1:16" ht="15.75">
      <c r="A293" s="47"/>
      <c r="B293" s="45"/>
      <c r="C293" s="48"/>
      <c r="D293" s="7" t="s">
        <v>71</v>
      </c>
      <c r="E293" s="4">
        <f t="shared" si="95"/>
        <v>0</v>
      </c>
      <c r="F293" s="4">
        <f t="shared" si="96"/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49"/>
      <c r="P293" s="8"/>
    </row>
    <row r="294" spans="1:16" s="1" customFormat="1" ht="15.75" customHeight="1">
      <c r="A294" s="47"/>
      <c r="B294" s="77" t="s">
        <v>85</v>
      </c>
      <c r="C294" s="35"/>
      <c r="D294" s="11" t="s">
        <v>10</v>
      </c>
      <c r="E294" s="4">
        <f aca="true" t="shared" si="97" ref="E294:N294">SUM(E295:E305)</f>
        <v>36119.7</v>
      </c>
      <c r="F294" s="4">
        <f t="shared" si="97"/>
        <v>1550.2</v>
      </c>
      <c r="G294" s="4">
        <f t="shared" si="97"/>
        <v>36119.7</v>
      </c>
      <c r="H294" s="6">
        <f t="shared" si="97"/>
        <v>1550.2</v>
      </c>
      <c r="I294" s="6">
        <f t="shared" si="97"/>
        <v>0</v>
      </c>
      <c r="J294" s="6">
        <f t="shared" si="97"/>
        <v>0</v>
      </c>
      <c r="K294" s="6">
        <f t="shared" si="97"/>
        <v>0</v>
      </c>
      <c r="L294" s="6">
        <f t="shared" si="97"/>
        <v>0</v>
      </c>
      <c r="M294" s="6">
        <f t="shared" si="97"/>
        <v>0</v>
      </c>
      <c r="N294" s="6">
        <f t="shared" si="97"/>
        <v>0</v>
      </c>
      <c r="O294" s="100" t="s">
        <v>64</v>
      </c>
      <c r="P294" s="8"/>
    </row>
    <row r="295" spans="1:16" ht="15.75">
      <c r="A295" s="47"/>
      <c r="B295" s="78"/>
      <c r="C295" s="34"/>
      <c r="D295" s="7" t="s">
        <v>11</v>
      </c>
      <c r="E295" s="4">
        <f aca="true" t="shared" si="98" ref="E295:F299">G295+I295+K295+M295</f>
        <v>0</v>
      </c>
      <c r="F295" s="4">
        <f t="shared" si="98"/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101"/>
      <c r="P295" s="8"/>
    </row>
    <row r="296" spans="1:16" ht="15.75">
      <c r="A296" s="47"/>
      <c r="B296" s="78"/>
      <c r="C296" s="34"/>
      <c r="D296" s="7" t="s">
        <v>12</v>
      </c>
      <c r="E296" s="4">
        <f t="shared" si="98"/>
        <v>0</v>
      </c>
      <c r="F296" s="4">
        <f t="shared" si="98"/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101"/>
      <c r="P296" s="8"/>
    </row>
    <row r="297" spans="1:16" ht="15.75">
      <c r="A297" s="47"/>
      <c r="B297" s="78"/>
      <c r="C297" s="34"/>
      <c r="D297" s="7" t="s">
        <v>13</v>
      </c>
      <c r="E297" s="4">
        <f t="shared" si="98"/>
        <v>0</v>
      </c>
      <c r="F297" s="4">
        <f t="shared" si="98"/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101"/>
      <c r="P297" s="8"/>
    </row>
    <row r="298" spans="1:16" ht="15.75">
      <c r="A298" s="47"/>
      <c r="B298" s="78"/>
      <c r="C298" s="34"/>
      <c r="D298" s="7" t="s">
        <v>14</v>
      </c>
      <c r="E298" s="4">
        <f t="shared" si="98"/>
        <v>0</v>
      </c>
      <c r="F298" s="4">
        <f t="shared" si="98"/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101"/>
      <c r="P298" s="8"/>
    </row>
    <row r="299" spans="1:16" ht="15.75">
      <c r="A299" s="47"/>
      <c r="B299" s="78"/>
      <c r="C299" s="34"/>
      <c r="D299" s="7" t="s">
        <v>15</v>
      </c>
      <c r="E299" s="4" t="s">
        <v>76</v>
      </c>
      <c r="F299" s="4">
        <f t="shared" si="98"/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101"/>
      <c r="P299" s="8"/>
    </row>
    <row r="300" spans="1:16" ht="15.75">
      <c r="A300" s="47"/>
      <c r="B300" s="78"/>
      <c r="C300" s="88" t="s">
        <v>30</v>
      </c>
      <c r="D300" s="7" t="s">
        <v>16</v>
      </c>
      <c r="E300" s="4">
        <f aca="true" t="shared" si="99" ref="E300:E305">G300+I300+K300+M300</f>
        <v>1550.2</v>
      </c>
      <c r="F300" s="4">
        <f aca="true" t="shared" si="100" ref="F300:F305">H300+J300+L300+N300</f>
        <v>1550.2</v>
      </c>
      <c r="G300" s="6">
        <v>1550.2</v>
      </c>
      <c r="H300" s="6">
        <f>G300</f>
        <v>1550.2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101"/>
      <c r="P300" s="8"/>
    </row>
    <row r="301" spans="1:16" ht="15.75">
      <c r="A301" s="47"/>
      <c r="B301" s="78"/>
      <c r="C301" s="89"/>
      <c r="D301" s="7" t="s">
        <v>67</v>
      </c>
      <c r="E301" s="4">
        <f t="shared" si="99"/>
        <v>34569.5</v>
      </c>
      <c r="F301" s="4">
        <f t="shared" si="100"/>
        <v>0</v>
      </c>
      <c r="G301" s="6">
        <v>34569.5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101"/>
      <c r="P301" s="8"/>
    </row>
    <row r="302" spans="1:16" ht="15.75">
      <c r="A302" s="47"/>
      <c r="B302" s="78"/>
      <c r="C302" s="89"/>
      <c r="D302" s="7" t="s">
        <v>68</v>
      </c>
      <c r="E302" s="4">
        <f t="shared" si="99"/>
        <v>0</v>
      </c>
      <c r="F302" s="4">
        <f t="shared" si="100"/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101"/>
      <c r="P302" s="8"/>
    </row>
    <row r="303" spans="1:16" ht="15.75">
      <c r="A303" s="47"/>
      <c r="B303" s="78"/>
      <c r="C303" s="89"/>
      <c r="D303" s="7" t="s">
        <v>69</v>
      </c>
      <c r="E303" s="4">
        <f t="shared" si="99"/>
        <v>0</v>
      </c>
      <c r="F303" s="4">
        <f t="shared" si="100"/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101"/>
      <c r="P303" s="8"/>
    </row>
    <row r="304" spans="1:16" ht="15.75">
      <c r="A304" s="47"/>
      <c r="B304" s="78"/>
      <c r="C304" s="89"/>
      <c r="D304" s="7" t="s">
        <v>70</v>
      </c>
      <c r="E304" s="4">
        <f t="shared" si="99"/>
        <v>0</v>
      </c>
      <c r="F304" s="4">
        <f t="shared" si="100"/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101"/>
      <c r="P304" s="8"/>
    </row>
    <row r="305" spans="1:16" ht="15.75">
      <c r="A305" s="47"/>
      <c r="B305" s="79"/>
      <c r="C305" s="90"/>
      <c r="D305" s="7" t="s">
        <v>71</v>
      </c>
      <c r="E305" s="4">
        <f t="shared" si="99"/>
        <v>0</v>
      </c>
      <c r="F305" s="4">
        <f t="shared" si="100"/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102"/>
      <c r="P305" s="8"/>
    </row>
    <row r="306" spans="1:16" s="1" customFormat="1" ht="15.75" customHeight="1">
      <c r="A306" s="47"/>
      <c r="B306" s="45" t="s">
        <v>86</v>
      </c>
      <c r="C306" s="46"/>
      <c r="D306" s="11" t="s">
        <v>10</v>
      </c>
      <c r="E306" s="4">
        <f>SUM(E307:E317)</f>
        <v>35164</v>
      </c>
      <c r="F306" s="4">
        <f>SUM(F307:F317)</f>
        <v>0</v>
      </c>
      <c r="G306" s="4">
        <f aca="true" t="shared" si="101" ref="G306:L306">SUM(G307:G317)</f>
        <v>35164</v>
      </c>
      <c r="H306" s="6">
        <f t="shared" si="101"/>
        <v>0</v>
      </c>
      <c r="I306" s="6">
        <f t="shared" si="101"/>
        <v>0</v>
      </c>
      <c r="J306" s="6">
        <f t="shared" si="101"/>
        <v>0</v>
      </c>
      <c r="K306" s="6">
        <f t="shared" si="101"/>
        <v>0</v>
      </c>
      <c r="L306" s="6">
        <f t="shared" si="101"/>
        <v>0</v>
      </c>
      <c r="M306" s="6">
        <f>SUM(M307:M317)</f>
        <v>0</v>
      </c>
      <c r="N306" s="6">
        <f>SUM(N307:N317)</f>
        <v>0</v>
      </c>
      <c r="O306" s="49" t="s">
        <v>64</v>
      </c>
      <c r="P306" s="8"/>
    </row>
    <row r="307" spans="1:16" ht="15.75">
      <c r="A307" s="47"/>
      <c r="B307" s="45"/>
      <c r="C307" s="47"/>
      <c r="D307" s="7" t="s">
        <v>11</v>
      </c>
      <c r="E307" s="4">
        <f aca="true" t="shared" si="102" ref="E307:F311">G307+I307+K307+M307</f>
        <v>0</v>
      </c>
      <c r="F307" s="4">
        <f t="shared" si="102"/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49"/>
      <c r="P307" s="8"/>
    </row>
    <row r="308" spans="1:16" ht="15.75">
      <c r="A308" s="47"/>
      <c r="B308" s="45"/>
      <c r="C308" s="47"/>
      <c r="D308" s="7" t="s">
        <v>12</v>
      </c>
      <c r="E308" s="4">
        <f t="shared" si="102"/>
        <v>0</v>
      </c>
      <c r="F308" s="4">
        <f t="shared" si="102"/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49"/>
      <c r="P308" s="8"/>
    </row>
    <row r="309" spans="1:16" ht="15.75">
      <c r="A309" s="47"/>
      <c r="B309" s="45"/>
      <c r="C309" s="47"/>
      <c r="D309" s="7" t="s">
        <v>13</v>
      </c>
      <c r="E309" s="4">
        <f t="shared" si="102"/>
        <v>0</v>
      </c>
      <c r="F309" s="4">
        <f t="shared" si="102"/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49"/>
      <c r="P309" s="8"/>
    </row>
    <row r="310" spans="1:16" ht="15.75">
      <c r="A310" s="47"/>
      <c r="B310" s="45"/>
      <c r="C310" s="47"/>
      <c r="D310" s="7" t="s">
        <v>14</v>
      </c>
      <c r="E310" s="4">
        <f t="shared" si="102"/>
        <v>0</v>
      </c>
      <c r="F310" s="4">
        <f t="shared" si="102"/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49"/>
      <c r="P310" s="8"/>
    </row>
    <row r="311" spans="1:16" ht="15.75">
      <c r="A311" s="47"/>
      <c r="B311" s="45"/>
      <c r="C311" s="47"/>
      <c r="D311" s="7" t="s">
        <v>15</v>
      </c>
      <c r="E311" s="4">
        <f t="shared" si="102"/>
        <v>0</v>
      </c>
      <c r="F311" s="4">
        <f t="shared" si="102"/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49"/>
      <c r="P311" s="8"/>
    </row>
    <row r="312" spans="1:16" ht="15.75">
      <c r="A312" s="47"/>
      <c r="B312" s="45"/>
      <c r="C312" s="47"/>
      <c r="D312" s="7" t="s">
        <v>16</v>
      </c>
      <c r="E312" s="4">
        <f aca="true" t="shared" si="103" ref="E312:E317">G312+I312+K312+M312</f>
        <v>0</v>
      </c>
      <c r="F312" s="4">
        <f aca="true" t="shared" si="104" ref="F312:F317">H312+J312+L312+N312</f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49"/>
      <c r="P312" s="8"/>
    </row>
    <row r="313" spans="1:16" ht="15.75">
      <c r="A313" s="47"/>
      <c r="B313" s="45"/>
      <c r="C313" s="47"/>
      <c r="D313" s="7" t="s">
        <v>67</v>
      </c>
      <c r="E313" s="4">
        <f t="shared" si="103"/>
        <v>1608.6</v>
      </c>
      <c r="F313" s="4">
        <f t="shared" si="104"/>
        <v>0</v>
      </c>
      <c r="G313" s="6">
        <v>1608.6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49"/>
      <c r="P313" s="8"/>
    </row>
    <row r="314" spans="1:16" ht="15.75">
      <c r="A314" s="47"/>
      <c r="B314" s="45"/>
      <c r="C314" s="47"/>
      <c r="D314" s="7" t="s">
        <v>68</v>
      </c>
      <c r="E314" s="4">
        <f t="shared" si="103"/>
        <v>33555.4</v>
      </c>
      <c r="F314" s="4">
        <f t="shared" si="104"/>
        <v>0</v>
      </c>
      <c r="G314" s="6">
        <v>33555.4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49"/>
      <c r="P314" s="8"/>
    </row>
    <row r="315" spans="1:16" ht="15.75">
      <c r="A315" s="47"/>
      <c r="B315" s="45"/>
      <c r="C315" s="47"/>
      <c r="D315" s="7" t="s">
        <v>69</v>
      </c>
      <c r="E315" s="4">
        <f t="shared" si="103"/>
        <v>0</v>
      </c>
      <c r="F315" s="4">
        <f t="shared" si="104"/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49"/>
      <c r="P315" s="8"/>
    </row>
    <row r="316" spans="1:16" ht="15.75">
      <c r="A316" s="47"/>
      <c r="B316" s="45"/>
      <c r="C316" s="47"/>
      <c r="D316" s="7" t="s">
        <v>70</v>
      </c>
      <c r="E316" s="4">
        <f t="shared" si="103"/>
        <v>0</v>
      </c>
      <c r="F316" s="4">
        <f t="shared" si="104"/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49"/>
      <c r="P316" s="8"/>
    </row>
    <row r="317" spans="1:16" ht="15.75">
      <c r="A317" s="47"/>
      <c r="B317" s="45"/>
      <c r="C317" s="48"/>
      <c r="D317" s="7" t="s">
        <v>71</v>
      </c>
      <c r="E317" s="4">
        <f t="shared" si="103"/>
        <v>0</v>
      </c>
      <c r="F317" s="4">
        <f t="shared" si="104"/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49"/>
      <c r="P317" s="8"/>
    </row>
    <row r="318" spans="1:16" s="1" customFormat="1" ht="15.75" customHeight="1">
      <c r="A318" s="47"/>
      <c r="B318" s="45" t="s">
        <v>37</v>
      </c>
      <c r="C318" s="46"/>
      <c r="D318" s="11" t="s">
        <v>10</v>
      </c>
      <c r="E318" s="4">
        <f>SUM(E319:E329)</f>
        <v>376.7</v>
      </c>
      <c r="F318" s="4">
        <f>SUM(F319:F329)</f>
        <v>0</v>
      </c>
      <c r="G318" s="4">
        <f aca="true" t="shared" si="105" ref="G318:L318">SUM(G319:G329)</f>
        <v>376.7</v>
      </c>
      <c r="H318" s="6">
        <f t="shared" si="105"/>
        <v>0</v>
      </c>
      <c r="I318" s="6">
        <f t="shared" si="105"/>
        <v>0</v>
      </c>
      <c r="J318" s="6">
        <f t="shared" si="105"/>
        <v>0</v>
      </c>
      <c r="K318" s="6">
        <f t="shared" si="105"/>
        <v>0</v>
      </c>
      <c r="L318" s="6">
        <f t="shared" si="105"/>
        <v>0</v>
      </c>
      <c r="M318" s="6">
        <f>SUM(M319:M329)</f>
        <v>0</v>
      </c>
      <c r="N318" s="6">
        <f>SUM(N319:N329)</f>
        <v>0</v>
      </c>
      <c r="O318" s="49" t="s">
        <v>64</v>
      </c>
      <c r="P318" s="8"/>
    </row>
    <row r="319" spans="1:16" ht="15.75">
      <c r="A319" s="47"/>
      <c r="B319" s="45"/>
      <c r="C319" s="47"/>
      <c r="D319" s="7" t="s">
        <v>11</v>
      </c>
      <c r="E319" s="4">
        <f aca="true" t="shared" si="106" ref="E319:F323">G319+I319+K319+M319</f>
        <v>0</v>
      </c>
      <c r="F319" s="4">
        <f t="shared" si="106"/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49"/>
      <c r="P319" s="8"/>
    </row>
    <row r="320" spans="1:16" ht="15.75">
      <c r="A320" s="47"/>
      <c r="B320" s="45"/>
      <c r="C320" s="47"/>
      <c r="D320" s="7" t="s">
        <v>12</v>
      </c>
      <c r="E320" s="4">
        <f t="shared" si="106"/>
        <v>0</v>
      </c>
      <c r="F320" s="4">
        <f t="shared" si="106"/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49"/>
      <c r="P320" s="8"/>
    </row>
    <row r="321" spans="1:16" ht="15.75">
      <c r="A321" s="47"/>
      <c r="B321" s="45"/>
      <c r="C321" s="47"/>
      <c r="D321" s="7" t="s">
        <v>13</v>
      </c>
      <c r="E321" s="4">
        <f t="shared" si="106"/>
        <v>0</v>
      </c>
      <c r="F321" s="4">
        <f t="shared" si="106"/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49"/>
      <c r="P321" s="8"/>
    </row>
    <row r="322" spans="1:16" ht="15.75">
      <c r="A322" s="47"/>
      <c r="B322" s="45"/>
      <c r="C322" s="47"/>
      <c r="D322" s="7" t="s">
        <v>14</v>
      </c>
      <c r="E322" s="4">
        <f t="shared" si="106"/>
        <v>0</v>
      </c>
      <c r="F322" s="4">
        <f t="shared" si="106"/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49"/>
      <c r="P322" s="8"/>
    </row>
    <row r="323" spans="1:19" ht="15.75">
      <c r="A323" s="47"/>
      <c r="B323" s="45"/>
      <c r="C323" s="47"/>
      <c r="D323" s="7" t="s">
        <v>15</v>
      </c>
      <c r="E323" s="4">
        <f t="shared" si="106"/>
        <v>376.7</v>
      </c>
      <c r="F323" s="4">
        <f t="shared" si="106"/>
        <v>0</v>
      </c>
      <c r="G323" s="6">
        <v>376.7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49"/>
      <c r="P323" s="8"/>
      <c r="Q323" s="44">
        <f>G323</f>
        <v>376.7</v>
      </c>
      <c r="S323" s="44"/>
    </row>
    <row r="324" spans="1:16" ht="15.75">
      <c r="A324" s="47"/>
      <c r="B324" s="45"/>
      <c r="C324" s="47"/>
      <c r="D324" s="7" t="s">
        <v>16</v>
      </c>
      <c r="E324" s="4">
        <f aca="true" t="shared" si="107" ref="E324:E329">G324+I324+K324+M324</f>
        <v>0</v>
      </c>
      <c r="F324" s="4">
        <f aca="true" t="shared" si="108" ref="F324:F329">H324+J324+L324+N324</f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49"/>
      <c r="P324" s="8"/>
    </row>
    <row r="325" spans="1:16" ht="15.75">
      <c r="A325" s="47"/>
      <c r="B325" s="45"/>
      <c r="C325" s="47"/>
      <c r="D325" s="7" t="s">
        <v>67</v>
      </c>
      <c r="E325" s="4">
        <f t="shared" si="107"/>
        <v>0</v>
      </c>
      <c r="F325" s="4">
        <f t="shared" si="108"/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49"/>
      <c r="P325" s="8"/>
    </row>
    <row r="326" spans="1:16" ht="15.75">
      <c r="A326" s="47"/>
      <c r="B326" s="45"/>
      <c r="C326" s="47"/>
      <c r="D326" s="7" t="s">
        <v>68</v>
      </c>
      <c r="E326" s="4">
        <f t="shared" si="107"/>
        <v>0</v>
      </c>
      <c r="F326" s="4">
        <f t="shared" si="108"/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49"/>
      <c r="P326" s="8"/>
    </row>
    <row r="327" spans="1:16" ht="15.75">
      <c r="A327" s="47"/>
      <c r="B327" s="45"/>
      <c r="C327" s="47"/>
      <c r="D327" s="7" t="s">
        <v>69</v>
      </c>
      <c r="E327" s="4">
        <f t="shared" si="107"/>
        <v>0</v>
      </c>
      <c r="F327" s="4">
        <f t="shared" si="108"/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49"/>
      <c r="P327" s="8"/>
    </row>
    <row r="328" spans="1:16" ht="15.75">
      <c r="A328" s="47"/>
      <c r="B328" s="45"/>
      <c r="C328" s="47"/>
      <c r="D328" s="7" t="s">
        <v>70</v>
      </c>
      <c r="E328" s="4">
        <f t="shared" si="107"/>
        <v>0</v>
      </c>
      <c r="F328" s="4">
        <f t="shared" si="108"/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49"/>
      <c r="P328" s="8"/>
    </row>
    <row r="329" spans="1:16" ht="15.75">
      <c r="A329" s="47"/>
      <c r="B329" s="45"/>
      <c r="C329" s="48"/>
      <c r="D329" s="7" t="s">
        <v>71</v>
      </c>
      <c r="E329" s="4">
        <f t="shared" si="107"/>
        <v>0</v>
      </c>
      <c r="F329" s="4">
        <f t="shared" si="108"/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49"/>
      <c r="P329" s="8"/>
    </row>
    <row r="330" spans="1:16" s="1" customFormat="1" ht="15.75" customHeight="1">
      <c r="A330" s="47"/>
      <c r="B330" s="45" t="s">
        <v>38</v>
      </c>
      <c r="D330" s="11" t="s">
        <v>10</v>
      </c>
      <c r="E330" s="4">
        <f>SUM(E331:E341)</f>
        <v>8972.4</v>
      </c>
      <c r="F330" s="4">
        <f>SUM(F331:F341)</f>
        <v>412.40000000000003</v>
      </c>
      <c r="G330" s="4">
        <f aca="true" t="shared" si="109" ref="G330:N330">SUM(G331:G341)</f>
        <v>8972.4</v>
      </c>
      <c r="H330" s="4">
        <f t="shared" si="109"/>
        <v>412.40000000000003</v>
      </c>
      <c r="I330" s="6">
        <f t="shared" si="109"/>
        <v>0</v>
      </c>
      <c r="J330" s="6">
        <f t="shared" si="109"/>
        <v>0</v>
      </c>
      <c r="K330" s="6">
        <f t="shared" si="109"/>
        <v>0</v>
      </c>
      <c r="L330" s="6">
        <f t="shared" si="109"/>
        <v>0</v>
      </c>
      <c r="M330" s="6">
        <f t="shared" si="109"/>
        <v>0</v>
      </c>
      <c r="N330" s="6">
        <f t="shared" si="109"/>
        <v>0</v>
      </c>
      <c r="O330" s="49" t="s">
        <v>64</v>
      </c>
      <c r="P330" s="8"/>
    </row>
    <row r="331" spans="1:16" ht="15.75">
      <c r="A331" s="47"/>
      <c r="B331" s="45"/>
      <c r="C331" s="34"/>
      <c r="D331" s="7" t="s">
        <v>11</v>
      </c>
      <c r="E331" s="4">
        <f aca="true" t="shared" si="110" ref="E331:F335">G331+I331+K331+M331</f>
        <v>0</v>
      </c>
      <c r="F331" s="4">
        <f t="shared" si="110"/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49"/>
      <c r="P331" s="8"/>
    </row>
    <row r="332" spans="1:16" ht="26.25" customHeight="1">
      <c r="A332" s="47"/>
      <c r="B332" s="45"/>
      <c r="C332" s="7" t="s">
        <v>30</v>
      </c>
      <c r="D332" s="7" t="s">
        <v>12</v>
      </c>
      <c r="E332" s="4">
        <f t="shared" si="110"/>
        <v>412.40000000000003</v>
      </c>
      <c r="F332" s="4">
        <f t="shared" si="110"/>
        <v>412.40000000000003</v>
      </c>
      <c r="G332" s="6">
        <f>H332</f>
        <v>412.40000000000003</v>
      </c>
      <c r="H332" s="6">
        <f>900.2-450-36-1.8</f>
        <v>412.40000000000003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49"/>
      <c r="P332" s="8"/>
    </row>
    <row r="333" spans="1:16" ht="15.75">
      <c r="A333" s="47"/>
      <c r="B333" s="45"/>
      <c r="C333" s="46"/>
      <c r="D333" s="7" t="s">
        <v>13</v>
      </c>
      <c r="E333" s="4">
        <f t="shared" si="110"/>
        <v>0</v>
      </c>
      <c r="F333" s="4">
        <f t="shared" si="110"/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49"/>
      <c r="P333" s="8"/>
    </row>
    <row r="334" spans="1:16" ht="15.75">
      <c r="A334" s="47"/>
      <c r="B334" s="45"/>
      <c r="C334" s="47"/>
      <c r="D334" s="7" t="s">
        <v>14</v>
      </c>
      <c r="E334" s="4">
        <f t="shared" si="110"/>
        <v>0</v>
      </c>
      <c r="F334" s="4">
        <f t="shared" si="110"/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49"/>
      <c r="P334" s="8"/>
    </row>
    <row r="335" spans="1:19" ht="15.75">
      <c r="A335" s="47"/>
      <c r="B335" s="45"/>
      <c r="C335" s="47"/>
      <c r="D335" s="7" t="s">
        <v>15</v>
      </c>
      <c r="E335" s="4">
        <f t="shared" si="110"/>
        <v>8560</v>
      </c>
      <c r="F335" s="4">
        <f t="shared" si="110"/>
        <v>0</v>
      </c>
      <c r="G335" s="6">
        <v>8560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49"/>
      <c r="P335" s="8"/>
      <c r="Q335" s="44">
        <f>G335</f>
        <v>8560</v>
      </c>
      <c r="S335" s="44"/>
    </row>
    <row r="336" spans="1:16" ht="15.75">
      <c r="A336" s="47"/>
      <c r="B336" s="45"/>
      <c r="C336" s="47"/>
      <c r="D336" s="7" t="s">
        <v>16</v>
      </c>
      <c r="E336" s="4">
        <f aca="true" t="shared" si="111" ref="E336:E341">G336+I336+K336+M336</f>
        <v>0</v>
      </c>
      <c r="F336" s="4">
        <f aca="true" t="shared" si="112" ref="F336:F341">H336+J336+L336+N336</f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49"/>
      <c r="P336" s="8"/>
    </row>
    <row r="337" spans="1:16" ht="15.75">
      <c r="A337" s="47"/>
      <c r="B337" s="45"/>
      <c r="C337" s="47"/>
      <c r="D337" s="7" t="s">
        <v>67</v>
      </c>
      <c r="E337" s="4">
        <f t="shared" si="111"/>
        <v>0</v>
      </c>
      <c r="F337" s="4">
        <f t="shared" si="112"/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49"/>
      <c r="P337" s="8"/>
    </row>
    <row r="338" spans="1:16" ht="15.75">
      <c r="A338" s="47"/>
      <c r="B338" s="45"/>
      <c r="C338" s="47"/>
      <c r="D338" s="7" t="s">
        <v>68</v>
      </c>
      <c r="E338" s="4">
        <f t="shared" si="111"/>
        <v>0</v>
      </c>
      <c r="F338" s="4">
        <f t="shared" si="112"/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49"/>
      <c r="P338" s="8"/>
    </row>
    <row r="339" spans="1:16" ht="15">
      <c r="A339" s="47"/>
      <c r="B339" s="45"/>
      <c r="C339" s="47"/>
      <c r="D339" s="7" t="s">
        <v>69</v>
      </c>
      <c r="E339" s="4">
        <f t="shared" si="111"/>
        <v>0</v>
      </c>
      <c r="F339" s="4">
        <f t="shared" si="112"/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49"/>
      <c r="P339" s="8"/>
    </row>
    <row r="340" spans="1:16" ht="15">
      <c r="A340" s="47"/>
      <c r="B340" s="45"/>
      <c r="C340" s="47"/>
      <c r="D340" s="7" t="s">
        <v>70</v>
      </c>
      <c r="E340" s="4">
        <f t="shared" si="111"/>
        <v>0</v>
      </c>
      <c r="F340" s="4">
        <f t="shared" si="112"/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49"/>
      <c r="P340" s="8"/>
    </row>
    <row r="341" spans="1:16" ht="15">
      <c r="A341" s="47"/>
      <c r="B341" s="45"/>
      <c r="C341" s="48"/>
      <c r="D341" s="7" t="s">
        <v>71</v>
      </c>
      <c r="E341" s="4">
        <f t="shared" si="111"/>
        <v>0</v>
      </c>
      <c r="F341" s="4">
        <f t="shared" si="112"/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49"/>
      <c r="P341" s="8"/>
    </row>
    <row r="342" spans="1:16" s="28" customFormat="1" ht="15.75" customHeight="1">
      <c r="A342" s="47"/>
      <c r="B342" s="91" t="s">
        <v>39</v>
      </c>
      <c r="C342" s="66"/>
      <c r="D342" s="11" t="s">
        <v>10</v>
      </c>
      <c r="E342" s="4">
        <f>SUM(E343:E353)</f>
        <v>10000</v>
      </c>
      <c r="F342" s="4">
        <f>SUM(F343:F353)</f>
        <v>0</v>
      </c>
      <c r="G342" s="4">
        <f aca="true" t="shared" si="113" ref="G342:L342">SUM(G343:G353)</f>
        <v>10000</v>
      </c>
      <c r="H342" s="4">
        <f t="shared" si="113"/>
        <v>0</v>
      </c>
      <c r="I342" s="4">
        <f t="shared" si="113"/>
        <v>0</v>
      </c>
      <c r="J342" s="4">
        <f t="shared" si="113"/>
        <v>0</v>
      </c>
      <c r="K342" s="4">
        <f t="shared" si="113"/>
        <v>0</v>
      </c>
      <c r="L342" s="4">
        <f t="shared" si="113"/>
        <v>0</v>
      </c>
      <c r="M342" s="4">
        <f>SUM(M343:M353)</f>
        <v>0</v>
      </c>
      <c r="N342" s="4">
        <f>SUM(N343:N353)</f>
        <v>0</v>
      </c>
      <c r="O342" s="38"/>
      <c r="P342" s="8"/>
    </row>
    <row r="343" spans="1:16" s="28" customFormat="1" ht="15">
      <c r="A343" s="47"/>
      <c r="B343" s="92"/>
      <c r="C343" s="67"/>
      <c r="D343" s="11" t="s">
        <v>11</v>
      </c>
      <c r="E343" s="4">
        <f aca="true" t="shared" si="114" ref="E343:F347">G343+I343+K343+M343</f>
        <v>0</v>
      </c>
      <c r="F343" s="4">
        <f t="shared" si="114"/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63" t="s">
        <v>63</v>
      </c>
      <c r="P343" s="8"/>
    </row>
    <row r="344" spans="1:16" s="28" customFormat="1" ht="15">
      <c r="A344" s="47"/>
      <c r="B344" s="92"/>
      <c r="C344" s="67"/>
      <c r="D344" s="11" t="s">
        <v>12</v>
      </c>
      <c r="E344" s="4">
        <f t="shared" si="114"/>
        <v>0</v>
      </c>
      <c r="F344" s="4">
        <f t="shared" si="114"/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64"/>
      <c r="P344" s="8"/>
    </row>
    <row r="345" spans="1:16" s="28" customFormat="1" ht="15">
      <c r="A345" s="47"/>
      <c r="B345" s="92"/>
      <c r="C345" s="67"/>
      <c r="D345" s="11" t="s">
        <v>13</v>
      </c>
      <c r="E345" s="4">
        <f t="shared" si="114"/>
        <v>0</v>
      </c>
      <c r="F345" s="4">
        <f t="shared" si="114"/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64"/>
      <c r="P345" s="8"/>
    </row>
    <row r="346" spans="1:16" s="28" customFormat="1" ht="15">
      <c r="A346" s="47"/>
      <c r="B346" s="92"/>
      <c r="C346" s="67"/>
      <c r="D346" s="11" t="s">
        <v>14</v>
      </c>
      <c r="E346" s="4">
        <f t="shared" si="114"/>
        <v>0</v>
      </c>
      <c r="F346" s="4">
        <f t="shared" si="114"/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64"/>
      <c r="P346" s="8"/>
    </row>
    <row r="347" spans="1:16" s="28" customFormat="1" ht="15">
      <c r="A347" s="47"/>
      <c r="B347" s="92"/>
      <c r="C347" s="67"/>
      <c r="D347" s="11" t="s">
        <v>15</v>
      </c>
      <c r="E347" s="4">
        <f t="shared" si="114"/>
        <v>6000</v>
      </c>
      <c r="F347" s="4">
        <f t="shared" si="114"/>
        <v>0</v>
      </c>
      <c r="G347" s="4">
        <v>6000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64"/>
      <c r="P347" s="8"/>
    </row>
    <row r="348" spans="1:16" s="28" customFormat="1" ht="15">
      <c r="A348" s="47"/>
      <c r="B348" s="92"/>
      <c r="C348" s="67"/>
      <c r="D348" s="11" t="s">
        <v>16</v>
      </c>
      <c r="E348" s="4">
        <f aca="true" t="shared" si="115" ref="E348:E353">G348+I348+K348+M348</f>
        <v>4000</v>
      </c>
      <c r="F348" s="4">
        <f aca="true" t="shared" si="116" ref="F348:F353">H348+J348+L348+N348</f>
        <v>0</v>
      </c>
      <c r="G348" s="4">
        <v>4000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64"/>
      <c r="P348" s="8"/>
    </row>
    <row r="349" spans="1:16" s="28" customFormat="1" ht="15">
      <c r="A349" s="47"/>
      <c r="B349" s="92"/>
      <c r="C349" s="67"/>
      <c r="D349" s="11" t="s">
        <v>67</v>
      </c>
      <c r="E349" s="4">
        <f t="shared" si="115"/>
        <v>0</v>
      </c>
      <c r="F349" s="4">
        <f t="shared" si="116"/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64"/>
      <c r="P349" s="8"/>
    </row>
    <row r="350" spans="1:16" s="28" customFormat="1" ht="15">
      <c r="A350" s="47"/>
      <c r="B350" s="92"/>
      <c r="C350" s="67"/>
      <c r="D350" s="11" t="s">
        <v>68</v>
      </c>
      <c r="E350" s="4">
        <f t="shared" si="115"/>
        <v>0</v>
      </c>
      <c r="F350" s="4">
        <f t="shared" si="116"/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64"/>
      <c r="P350" s="8"/>
    </row>
    <row r="351" spans="1:16" s="28" customFormat="1" ht="15">
      <c r="A351" s="47"/>
      <c r="B351" s="92"/>
      <c r="C351" s="67"/>
      <c r="D351" s="11" t="s">
        <v>69</v>
      </c>
      <c r="E351" s="4">
        <f t="shared" si="115"/>
        <v>0</v>
      </c>
      <c r="F351" s="4">
        <f t="shared" si="116"/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64"/>
      <c r="P351" s="8"/>
    </row>
    <row r="352" spans="1:16" s="28" customFormat="1" ht="15">
      <c r="A352" s="47"/>
      <c r="B352" s="92"/>
      <c r="C352" s="67"/>
      <c r="D352" s="11" t="s">
        <v>70</v>
      </c>
      <c r="E352" s="4">
        <f t="shared" si="115"/>
        <v>0</v>
      </c>
      <c r="F352" s="4">
        <f t="shared" si="116"/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64"/>
      <c r="P352" s="8"/>
    </row>
    <row r="353" spans="1:16" s="28" customFormat="1" ht="15">
      <c r="A353" s="48"/>
      <c r="B353" s="93"/>
      <c r="C353" s="68"/>
      <c r="D353" s="11" t="s">
        <v>71</v>
      </c>
      <c r="E353" s="4">
        <f t="shared" si="115"/>
        <v>0</v>
      </c>
      <c r="F353" s="4">
        <f t="shared" si="116"/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65"/>
      <c r="P353" s="8"/>
    </row>
    <row r="354" spans="1:16" s="28" customFormat="1" ht="15.75" customHeight="1">
      <c r="A354" s="39"/>
      <c r="B354" s="91" t="s">
        <v>65</v>
      </c>
      <c r="C354" s="66" t="s">
        <v>66</v>
      </c>
      <c r="D354" s="11" t="s">
        <v>10</v>
      </c>
      <c r="E354" s="4">
        <f>SUM(E355:E365)</f>
        <v>551</v>
      </c>
      <c r="F354" s="4">
        <f>SUM(F355:F365)</f>
        <v>551</v>
      </c>
      <c r="G354" s="4">
        <f aca="true" t="shared" si="117" ref="G354:L354">SUM(G355:G365)</f>
        <v>551</v>
      </c>
      <c r="H354" s="4">
        <f t="shared" si="117"/>
        <v>551</v>
      </c>
      <c r="I354" s="4">
        <f t="shared" si="117"/>
        <v>0</v>
      </c>
      <c r="J354" s="4">
        <f t="shared" si="117"/>
        <v>0</v>
      </c>
      <c r="K354" s="4">
        <f t="shared" si="117"/>
        <v>0</v>
      </c>
      <c r="L354" s="4">
        <f t="shared" si="117"/>
        <v>0</v>
      </c>
      <c r="M354" s="4">
        <f>SUM(M355:M365)</f>
        <v>0</v>
      </c>
      <c r="N354" s="4">
        <f>SUM(N355:N365)</f>
        <v>0</v>
      </c>
      <c r="O354" s="38"/>
      <c r="P354" s="8"/>
    </row>
    <row r="355" spans="1:16" s="28" customFormat="1" ht="15">
      <c r="A355" s="39"/>
      <c r="B355" s="92"/>
      <c r="C355" s="67"/>
      <c r="D355" s="11" t="s">
        <v>11</v>
      </c>
      <c r="E355" s="4">
        <f aca="true" t="shared" si="118" ref="E355:F359">G355+I355+K355+M355</f>
        <v>0</v>
      </c>
      <c r="F355" s="4">
        <f t="shared" si="118"/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63" t="s">
        <v>63</v>
      </c>
      <c r="P355" s="8"/>
    </row>
    <row r="356" spans="1:16" s="28" customFormat="1" ht="15">
      <c r="A356" s="39"/>
      <c r="B356" s="92"/>
      <c r="C356" s="67"/>
      <c r="D356" s="11" t="s">
        <v>12</v>
      </c>
      <c r="E356" s="4">
        <f t="shared" si="118"/>
        <v>0</v>
      </c>
      <c r="F356" s="4">
        <f t="shared" si="118"/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64"/>
      <c r="P356" s="8"/>
    </row>
    <row r="357" spans="1:16" s="28" customFormat="1" ht="15">
      <c r="A357" s="39"/>
      <c r="B357" s="92"/>
      <c r="C357" s="67"/>
      <c r="D357" s="11" t="s">
        <v>13</v>
      </c>
      <c r="E357" s="4">
        <f t="shared" si="118"/>
        <v>0</v>
      </c>
      <c r="F357" s="4">
        <f t="shared" si="118"/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64"/>
      <c r="P357" s="8"/>
    </row>
    <row r="358" spans="1:16" s="28" customFormat="1" ht="15">
      <c r="A358" s="39"/>
      <c r="B358" s="92"/>
      <c r="C358" s="67"/>
      <c r="D358" s="11" t="s">
        <v>14</v>
      </c>
      <c r="E358" s="4">
        <f t="shared" si="118"/>
        <v>551</v>
      </c>
      <c r="F358" s="4">
        <f t="shared" si="118"/>
        <v>551</v>
      </c>
      <c r="G358" s="4">
        <f>H358</f>
        <v>551</v>
      </c>
      <c r="H358" s="4">
        <v>551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64"/>
      <c r="P358" s="8"/>
    </row>
    <row r="359" spans="1:16" s="28" customFormat="1" ht="15">
      <c r="A359" s="39"/>
      <c r="B359" s="92"/>
      <c r="C359" s="67"/>
      <c r="D359" s="11" t="s">
        <v>15</v>
      </c>
      <c r="E359" s="4">
        <f t="shared" si="118"/>
        <v>0</v>
      </c>
      <c r="F359" s="4">
        <f t="shared" si="118"/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64"/>
      <c r="P359" s="8"/>
    </row>
    <row r="360" spans="1:16" s="28" customFormat="1" ht="15">
      <c r="A360" s="39"/>
      <c r="B360" s="92"/>
      <c r="C360" s="67"/>
      <c r="D360" s="11" t="s">
        <v>16</v>
      </c>
      <c r="E360" s="4">
        <f aca="true" t="shared" si="119" ref="E360:E365">G360+I360+K360+M360</f>
        <v>0</v>
      </c>
      <c r="F360" s="4">
        <f aca="true" t="shared" si="120" ref="F360:F365">H360+J360+L360+N360</f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64"/>
      <c r="P360" s="8"/>
    </row>
    <row r="361" spans="1:16" s="28" customFormat="1" ht="15">
      <c r="A361" s="39"/>
      <c r="B361" s="92"/>
      <c r="C361" s="67"/>
      <c r="D361" s="11" t="s">
        <v>67</v>
      </c>
      <c r="E361" s="4">
        <f t="shared" si="119"/>
        <v>0</v>
      </c>
      <c r="F361" s="4">
        <f t="shared" si="120"/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64"/>
      <c r="P361" s="8"/>
    </row>
    <row r="362" spans="1:16" s="28" customFormat="1" ht="15">
      <c r="A362" s="39"/>
      <c r="B362" s="92"/>
      <c r="C362" s="67"/>
      <c r="D362" s="11" t="s">
        <v>68</v>
      </c>
      <c r="E362" s="4">
        <f t="shared" si="119"/>
        <v>0</v>
      </c>
      <c r="F362" s="4">
        <f t="shared" si="120"/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64"/>
      <c r="P362" s="8"/>
    </row>
    <row r="363" spans="1:16" s="28" customFormat="1" ht="15">
      <c r="A363" s="39"/>
      <c r="B363" s="92"/>
      <c r="C363" s="67"/>
      <c r="D363" s="11" t="s">
        <v>69</v>
      </c>
      <c r="E363" s="4">
        <f t="shared" si="119"/>
        <v>0</v>
      </c>
      <c r="F363" s="4">
        <f t="shared" si="120"/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64"/>
      <c r="P363" s="8"/>
    </row>
    <row r="364" spans="1:16" s="28" customFormat="1" ht="15">
      <c r="A364" s="39"/>
      <c r="B364" s="92"/>
      <c r="C364" s="67"/>
      <c r="D364" s="11" t="s">
        <v>70</v>
      </c>
      <c r="E364" s="4">
        <f t="shared" si="119"/>
        <v>0</v>
      </c>
      <c r="F364" s="4">
        <f t="shared" si="120"/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64"/>
      <c r="P364" s="8"/>
    </row>
    <row r="365" spans="1:16" s="28" customFormat="1" ht="15">
      <c r="A365" s="39"/>
      <c r="B365" s="93"/>
      <c r="C365" s="68"/>
      <c r="D365" s="11" t="s">
        <v>71</v>
      </c>
      <c r="E365" s="4">
        <f t="shared" si="119"/>
        <v>0</v>
      </c>
      <c r="F365" s="4">
        <f t="shared" si="120"/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65"/>
      <c r="P365" s="8"/>
    </row>
    <row r="366" spans="1:16" s="28" customFormat="1" ht="15.75" customHeight="1">
      <c r="A366" s="39"/>
      <c r="B366" s="91" t="s">
        <v>74</v>
      </c>
      <c r="C366" s="66"/>
      <c r="D366" s="11" t="s">
        <v>10</v>
      </c>
      <c r="E366" s="4">
        <f>SUM(E367:E377)</f>
        <v>0</v>
      </c>
      <c r="F366" s="4">
        <f>SUM(F367:F377)</f>
        <v>0</v>
      </c>
      <c r="G366" s="4">
        <f aca="true" t="shared" si="121" ref="G366:L366">SUM(G367:G377)</f>
        <v>0</v>
      </c>
      <c r="H366" s="4">
        <f t="shared" si="121"/>
        <v>0</v>
      </c>
      <c r="I366" s="4">
        <f t="shared" si="121"/>
        <v>0</v>
      </c>
      <c r="J366" s="4">
        <f t="shared" si="121"/>
        <v>0</v>
      </c>
      <c r="K366" s="4">
        <f t="shared" si="121"/>
        <v>0</v>
      </c>
      <c r="L366" s="4">
        <f t="shared" si="121"/>
        <v>0</v>
      </c>
      <c r="M366" s="4">
        <f>SUM(M367:M377)</f>
        <v>0</v>
      </c>
      <c r="N366" s="4">
        <f>SUM(N367:N377)</f>
        <v>0</v>
      </c>
      <c r="O366" s="38"/>
      <c r="P366" s="8"/>
    </row>
    <row r="367" spans="1:16" s="28" customFormat="1" ht="15">
      <c r="A367" s="39"/>
      <c r="B367" s="92"/>
      <c r="C367" s="67"/>
      <c r="D367" s="11" t="s">
        <v>11</v>
      </c>
      <c r="E367" s="4">
        <f aca="true" t="shared" si="122" ref="E367:E377">G367+I367+K367+M367</f>
        <v>0</v>
      </c>
      <c r="F367" s="4">
        <f aca="true" t="shared" si="123" ref="F367:F377">H367+J367+L367+N367</f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63" t="s">
        <v>63</v>
      </c>
      <c r="P367" s="8"/>
    </row>
    <row r="368" spans="1:16" s="28" customFormat="1" ht="15">
      <c r="A368" s="39"/>
      <c r="B368" s="92"/>
      <c r="C368" s="67"/>
      <c r="D368" s="11" t="s">
        <v>12</v>
      </c>
      <c r="E368" s="4">
        <f t="shared" si="122"/>
        <v>0</v>
      </c>
      <c r="F368" s="4">
        <f t="shared" si="123"/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64"/>
      <c r="P368" s="8"/>
    </row>
    <row r="369" spans="1:16" s="28" customFormat="1" ht="15">
      <c r="A369" s="39"/>
      <c r="B369" s="92"/>
      <c r="C369" s="67"/>
      <c r="D369" s="11" t="s">
        <v>13</v>
      </c>
      <c r="E369" s="4">
        <f t="shared" si="122"/>
        <v>0</v>
      </c>
      <c r="F369" s="4">
        <f t="shared" si="123"/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64"/>
      <c r="P369" s="8"/>
    </row>
    <row r="370" spans="1:16" s="28" customFormat="1" ht="15">
      <c r="A370" s="39"/>
      <c r="B370" s="92"/>
      <c r="C370" s="67"/>
      <c r="D370" s="11" t="s">
        <v>14</v>
      </c>
      <c r="E370" s="4" t="s">
        <v>76</v>
      </c>
      <c r="F370" s="4" t="s">
        <v>76</v>
      </c>
      <c r="G370" s="4" t="s">
        <v>76</v>
      </c>
      <c r="H370" s="4" t="s">
        <v>76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64"/>
      <c r="P370" s="8"/>
    </row>
    <row r="371" spans="1:16" s="28" customFormat="1" ht="15">
      <c r="A371" s="39"/>
      <c r="B371" s="92"/>
      <c r="C371" s="67"/>
      <c r="D371" s="11" t="s">
        <v>15</v>
      </c>
      <c r="E371" s="4">
        <f>E383</f>
        <v>0</v>
      </c>
      <c r="F371" s="4">
        <f>F383</f>
        <v>0</v>
      </c>
      <c r="G371" s="4">
        <f>G383</f>
        <v>0</v>
      </c>
      <c r="H371" s="4">
        <f>H383</f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64"/>
      <c r="P371" s="8"/>
    </row>
    <row r="372" spans="1:16" s="28" customFormat="1" ht="15">
      <c r="A372" s="39"/>
      <c r="B372" s="92"/>
      <c r="C372" s="67"/>
      <c r="D372" s="11" t="s">
        <v>16</v>
      </c>
      <c r="E372" s="4">
        <f t="shared" si="122"/>
        <v>0</v>
      </c>
      <c r="F372" s="4">
        <f t="shared" si="123"/>
        <v>0</v>
      </c>
      <c r="G372" s="4">
        <f aca="true" t="shared" si="124" ref="G372:G377">G384</f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64"/>
      <c r="P372" s="8"/>
    </row>
    <row r="373" spans="1:16" s="28" customFormat="1" ht="15">
      <c r="A373" s="39"/>
      <c r="B373" s="92"/>
      <c r="C373" s="67"/>
      <c r="D373" s="11" t="s">
        <v>67</v>
      </c>
      <c r="E373" s="4">
        <f t="shared" si="122"/>
        <v>0</v>
      </c>
      <c r="F373" s="4">
        <f t="shared" si="123"/>
        <v>0</v>
      </c>
      <c r="G373" s="4">
        <f t="shared" si="124"/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64"/>
      <c r="P373" s="8"/>
    </row>
    <row r="374" spans="1:16" s="28" customFormat="1" ht="15">
      <c r="A374" s="39"/>
      <c r="B374" s="92"/>
      <c r="C374" s="67"/>
      <c r="D374" s="11" t="s">
        <v>68</v>
      </c>
      <c r="E374" s="4">
        <f t="shared" si="122"/>
        <v>0</v>
      </c>
      <c r="F374" s="4">
        <f t="shared" si="123"/>
        <v>0</v>
      </c>
      <c r="G374" s="4">
        <f t="shared" si="124"/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64"/>
      <c r="P374" s="8"/>
    </row>
    <row r="375" spans="1:16" s="28" customFormat="1" ht="15">
      <c r="A375" s="39"/>
      <c r="B375" s="92"/>
      <c r="C375" s="67"/>
      <c r="D375" s="11" t="s">
        <v>69</v>
      </c>
      <c r="E375" s="4">
        <f t="shared" si="122"/>
        <v>0</v>
      </c>
      <c r="F375" s="4">
        <f t="shared" si="123"/>
        <v>0</v>
      </c>
      <c r="G375" s="4">
        <f t="shared" si="124"/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64"/>
      <c r="P375" s="8"/>
    </row>
    <row r="376" spans="1:16" s="28" customFormat="1" ht="15">
      <c r="A376" s="39"/>
      <c r="B376" s="92"/>
      <c r="C376" s="67"/>
      <c r="D376" s="11" t="s">
        <v>70</v>
      </c>
      <c r="E376" s="4">
        <f t="shared" si="122"/>
        <v>0</v>
      </c>
      <c r="F376" s="4">
        <f t="shared" si="123"/>
        <v>0</v>
      </c>
      <c r="G376" s="4">
        <f t="shared" si="124"/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64"/>
      <c r="P376" s="8"/>
    </row>
    <row r="377" spans="1:16" s="28" customFormat="1" ht="15">
      <c r="A377" s="39"/>
      <c r="B377" s="93"/>
      <c r="C377" s="68"/>
      <c r="D377" s="11" t="s">
        <v>71</v>
      </c>
      <c r="E377" s="4">
        <f t="shared" si="122"/>
        <v>0</v>
      </c>
      <c r="F377" s="4">
        <f t="shared" si="123"/>
        <v>0</v>
      </c>
      <c r="G377" s="4">
        <f t="shared" si="124"/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65"/>
      <c r="P377" s="8"/>
    </row>
    <row r="378" spans="1:16" s="28" customFormat="1" ht="15.75" customHeight="1">
      <c r="A378" s="39"/>
      <c r="B378" s="77" t="s">
        <v>75</v>
      </c>
      <c r="C378" s="46"/>
      <c r="D378" s="11" t="s">
        <v>10</v>
      </c>
      <c r="E378" s="4">
        <f>SUM(E379:E389)</f>
        <v>0</v>
      </c>
      <c r="F378" s="4">
        <f>SUM(F379:F389)</f>
        <v>0</v>
      </c>
      <c r="G378" s="4">
        <f aca="true" t="shared" si="125" ref="G378:L378">SUM(G379:G389)</f>
        <v>0</v>
      </c>
      <c r="H378" s="4">
        <f t="shared" si="125"/>
        <v>0</v>
      </c>
      <c r="I378" s="4">
        <f t="shared" si="125"/>
        <v>0</v>
      </c>
      <c r="J378" s="4">
        <f t="shared" si="125"/>
        <v>0</v>
      </c>
      <c r="K378" s="4">
        <f t="shared" si="125"/>
        <v>0</v>
      </c>
      <c r="L378" s="4">
        <f t="shared" si="125"/>
        <v>0</v>
      </c>
      <c r="M378" s="4">
        <f>SUM(M379:M389)</f>
        <v>0</v>
      </c>
      <c r="N378" s="4">
        <f>SUM(N379:N389)</f>
        <v>0</v>
      </c>
      <c r="O378" s="38"/>
      <c r="P378" s="8"/>
    </row>
    <row r="379" spans="1:16" s="28" customFormat="1" ht="15">
      <c r="A379" s="39"/>
      <c r="B379" s="92"/>
      <c r="C379" s="47"/>
      <c r="D379" s="11" t="s">
        <v>11</v>
      </c>
      <c r="E379" s="4">
        <f aca="true" t="shared" si="126" ref="E379:E389">G379+I379+K379+M379</f>
        <v>0</v>
      </c>
      <c r="F379" s="4">
        <f aca="true" t="shared" si="127" ref="F379:F389">H379+J379+L379+N379</f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63" t="s">
        <v>64</v>
      </c>
      <c r="P379" s="8"/>
    </row>
    <row r="380" spans="1:16" s="28" customFormat="1" ht="15">
      <c r="A380" s="39"/>
      <c r="B380" s="92"/>
      <c r="C380" s="47"/>
      <c r="D380" s="11" t="s">
        <v>12</v>
      </c>
      <c r="E380" s="4">
        <f t="shared" si="126"/>
        <v>0</v>
      </c>
      <c r="F380" s="4">
        <f t="shared" si="127"/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64"/>
      <c r="P380" s="8"/>
    </row>
    <row r="381" spans="1:16" s="28" customFormat="1" ht="15">
      <c r="A381" s="39"/>
      <c r="B381" s="92"/>
      <c r="C381" s="47"/>
      <c r="D381" s="11" t="s">
        <v>13</v>
      </c>
      <c r="E381" s="4">
        <f t="shared" si="126"/>
        <v>0</v>
      </c>
      <c r="F381" s="4">
        <f t="shared" si="127"/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64"/>
      <c r="P381" s="8"/>
    </row>
    <row r="382" spans="1:16" s="28" customFormat="1" ht="15">
      <c r="A382" s="39"/>
      <c r="B382" s="92"/>
      <c r="C382" s="47"/>
      <c r="D382" s="11" t="s">
        <v>14</v>
      </c>
      <c r="E382" s="4">
        <f t="shared" si="126"/>
        <v>0</v>
      </c>
      <c r="F382" s="4">
        <f t="shared" si="127"/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64"/>
      <c r="P382" s="8"/>
    </row>
    <row r="383" spans="1:16" s="28" customFormat="1" ht="15">
      <c r="A383" s="39"/>
      <c r="B383" s="92"/>
      <c r="C383" s="47"/>
      <c r="D383" s="11" t="s">
        <v>15</v>
      </c>
      <c r="E383" s="4">
        <f t="shared" si="126"/>
        <v>0</v>
      </c>
      <c r="F383" s="4">
        <f t="shared" si="127"/>
        <v>0</v>
      </c>
      <c r="G383" s="6">
        <v>0</v>
      </c>
      <c r="H383" s="6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64"/>
      <c r="P383" s="8"/>
    </row>
    <row r="384" spans="1:16" s="28" customFormat="1" ht="15">
      <c r="A384" s="39"/>
      <c r="B384" s="92"/>
      <c r="C384" s="47"/>
      <c r="D384" s="11" t="s">
        <v>16</v>
      </c>
      <c r="E384" s="4">
        <f t="shared" si="126"/>
        <v>0</v>
      </c>
      <c r="F384" s="4">
        <f t="shared" si="127"/>
        <v>0</v>
      </c>
      <c r="G384" s="6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64"/>
      <c r="P384" s="8"/>
    </row>
    <row r="385" spans="1:16" s="28" customFormat="1" ht="15">
      <c r="A385" s="39"/>
      <c r="B385" s="92"/>
      <c r="C385" s="47"/>
      <c r="D385" s="11" t="s">
        <v>67</v>
      </c>
      <c r="E385" s="4">
        <f t="shared" si="126"/>
        <v>0</v>
      </c>
      <c r="F385" s="4">
        <f t="shared" si="127"/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64"/>
      <c r="P385" s="8"/>
    </row>
    <row r="386" spans="1:16" s="28" customFormat="1" ht="15">
      <c r="A386" s="39"/>
      <c r="B386" s="92"/>
      <c r="C386" s="47"/>
      <c r="D386" s="11" t="s">
        <v>68</v>
      </c>
      <c r="E386" s="4">
        <f t="shared" si="126"/>
        <v>0</v>
      </c>
      <c r="F386" s="4">
        <f t="shared" si="127"/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64"/>
      <c r="P386" s="8"/>
    </row>
    <row r="387" spans="1:16" s="28" customFormat="1" ht="15">
      <c r="A387" s="39"/>
      <c r="B387" s="92"/>
      <c r="C387" s="47"/>
      <c r="D387" s="11" t="s">
        <v>69</v>
      </c>
      <c r="E387" s="4">
        <f t="shared" si="126"/>
        <v>0</v>
      </c>
      <c r="F387" s="4">
        <f t="shared" si="127"/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64"/>
      <c r="P387" s="8"/>
    </row>
    <row r="388" spans="1:16" s="28" customFormat="1" ht="15">
      <c r="A388" s="39"/>
      <c r="B388" s="92"/>
      <c r="C388" s="47"/>
      <c r="D388" s="11" t="s">
        <v>70</v>
      </c>
      <c r="E388" s="4">
        <f t="shared" si="126"/>
        <v>0</v>
      </c>
      <c r="F388" s="4">
        <f t="shared" si="127"/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64"/>
      <c r="P388" s="8"/>
    </row>
    <row r="389" spans="1:16" s="28" customFormat="1" ht="15">
      <c r="A389" s="39"/>
      <c r="B389" s="93"/>
      <c r="C389" s="48"/>
      <c r="D389" s="11" t="s">
        <v>71</v>
      </c>
      <c r="E389" s="4">
        <f t="shared" si="126"/>
        <v>0</v>
      </c>
      <c r="F389" s="4">
        <f t="shared" si="127"/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65"/>
      <c r="P389" s="8"/>
    </row>
    <row r="390" spans="1:16" s="3" customFormat="1" ht="15.75" customHeight="1">
      <c r="A390" s="46"/>
      <c r="B390" s="17" t="s">
        <v>46</v>
      </c>
      <c r="C390" s="17"/>
      <c r="D390" s="11" t="s">
        <v>10</v>
      </c>
      <c r="E390" s="4">
        <f aca="true" t="shared" si="128" ref="E390:N390">SUM(E391:E394)</f>
        <v>0</v>
      </c>
      <c r="F390" s="4">
        <f t="shared" si="128"/>
        <v>0</v>
      </c>
      <c r="G390" s="4">
        <f t="shared" si="128"/>
        <v>0</v>
      </c>
      <c r="H390" s="4">
        <f t="shared" si="128"/>
        <v>0</v>
      </c>
      <c r="I390" s="4">
        <f t="shared" si="128"/>
        <v>0</v>
      </c>
      <c r="J390" s="4">
        <f t="shared" si="128"/>
        <v>0</v>
      </c>
      <c r="K390" s="4">
        <f t="shared" si="128"/>
        <v>0</v>
      </c>
      <c r="L390" s="4">
        <f t="shared" si="128"/>
        <v>0</v>
      </c>
      <c r="M390" s="4">
        <f t="shared" si="128"/>
        <v>0</v>
      </c>
      <c r="N390" s="4">
        <f t="shared" si="128"/>
        <v>0</v>
      </c>
      <c r="O390" s="49" t="s">
        <v>64</v>
      </c>
      <c r="P390" s="8"/>
    </row>
    <row r="391" spans="1:16" s="3" customFormat="1" ht="15.75" customHeight="1">
      <c r="A391" s="47"/>
      <c r="B391" s="84" t="s">
        <v>19</v>
      </c>
      <c r="C391" s="66"/>
      <c r="D391" s="11" t="s">
        <v>11</v>
      </c>
      <c r="E391" s="4">
        <f aca="true" t="shared" si="129" ref="E391:F393">G391+I391+K391+M391</f>
        <v>0</v>
      </c>
      <c r="F391" s="4">
        <f t="shared" si="129"/>
        <v>0</v>
      </c>
      <c r="G391" s="4">
        <f aca="true" t="shared" si="130" ref="G391:N393">G397+G402+G409</f>
        <v>0</v>
      </c>
      <c r="H391" s="4">
        <f t="shared" si="130"/>
        <v>0</v>
      </c>
      <c r="I391" s="4">
        <f t="shared" si="130"/>
        <v>0</v>
      </c>
      <c r="J391" s="4">
        <f t="shared" si="130"/>
        <v>0</v>
      </c>
      <c r="K391" s="4">
        <f t="shared" si="130"/>
        <v>0</v>
      </c>
      <c r="L391" s="4">
        <f t="shared" si="130"/>
        <v>0</v>
      </c>
      <c r="M391" s="4">
        <f t="shared" si="130"/>
        <v>0</v>
      </c>
      <c r="N391" s="4">
        <f t="shared" si="130"/>
        <v>0</v>
      </c>
      <c r="O391" s="49"/>
      <c r="P391" s="8"/>
    </row>
    <row r="392" spans="1:16" s="3" customFormat="1" ht="15">
      <c r="A392" s="47"/>
      <c r="B392" s="84"/>
      <c r="C392" s="67"/>
      <c r="D392" s="11" t="s">
        <v>12</v>
      </c>
      <c r="E392" s="4">
        <f t="shared" si="129"/>
        <v>0</v>
      </c>
      <c r="F392" s="4">
        <f t="shared" si="129"/>
        <v>0</v>
      </c>
      <c r="G392" s="4">
        <f t="shared" si="130"/>
        <v>0</v>
      </c>
      <c r="H392" s="4">
        <f t="shared" si="130"/>
        <v>0</v>
      </c>
      <c r="I392" s="4">
        <f t="shared" si="130"/>
        <v>0</v>
      </c>
      <c r="J392" s="4">
        <f t="shared" si="130"/>
        <v>0</v>
      </c>
      <c r="K392" s="4">
        <f t="shared" si="130"/>
        <v>0</v>
      </c>
      <c r="L392" s="4">
        <f t="shared" si="130"/>
        <v>0</v>
      </c>
      <c r="M392" s="4">
        <f t="shared" si="130"/>
        <v>0</v>
      </c>
      <c r="N392" s="4">
        <f t="shared" si="130"/>
        <v>0</v>
      </c>
      <c r="O392" s="49"/>
      <c r="P392" s="8"/>
    </row>
    <row r="393" spans="1:16" s="3" customFormat="1" ht="15">
      <c r="A393" s="47"/>
      <c r="B393" s="84"/>
      <c r="C393" s="67"/>
      <c r="D393" s="11" t="s">
        <v>13</v>
      </c>
      <c r="E393" s="4">
        <f t="shared" si="129"/>
        <v>0</v>
      </c>
      <c r="F393" s="4">
        <f t="shared" si="129"/>
        <v>0</v>
      </c>
      <c r="G393" s="4">
        <f t="shared" si="130"/>
        <v>0</v>
      </c>
      <c r="H393" s="4">
        <f t="shared" si="130"/>
        <v>0</v>
      </c>
      <c r="I393" s="4">
        <f t="shared" si="130"/>
        <v>0</v>
      </c>
      <c r="J393" s="4">
        <f t="shared" si="130"/>
        <v>0</v>
      </c>
      <c r="K393" s="4">
        <f t="shared" si="130"/>
        <v>0</v>
      </c>
      <c r="L393" s="4">
        <f t="shared" si="130"/>
        <v>0</v>
      </c>
      <c r="M393" s="4">
        <f t="shared" si="130"/>
        <v>0</v>
      </c>
      <c r="N393" s="4">
        <f t="shared" si="130"/>
        <v>0</v>
      </c>
      <c r="O393" s="49"/>
      <c r="P393" s="8"/>
    </row>
    <row r="394" spans="1:16" s="3" customFormat="1" ht="15">
      <c r="A394" s="47"/>
      <c r="B394" s="84"/>
      <c r="C394" s="67"/>
      <c r="D394" s="11" t="s">
        <v>14</v>
      </c>
      <c r="E394" s="60" t="s">
        <v>56</v>
      </c>
      <c r="F394" s="61"/>
      <c r="G394" s="61"/>
      <c r="H394" s="61"/>
      <c r="I394" s="61"/>
      <c r="J394" s="61"/>
      <c r="K394" s="61"/>
      <c r="L394" s="61"/>
      <c r="M394" s="61"/>
      <c r="N394" s="62"/>
      <c r="O394" s="49"/>
      <c r="P394" s="8"/>
    </row>
    <row r="395" spans="1:16" s="3" customFormat="1" ht="36" customHeight="1">
      <c r="A395" s="47"/>
      <c r="B395" s="17" t="s">
        <v>48</v>
      </c>
      <c r="C395" s="19"/>
      <c r="D395" s="1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9"/>
      <c r="P395" s="8"/>
    </row>
    <row r="396" spans="1:16" ht="15.75" customHeight="1">
      <c r="A396" s="47"/>
      <c r="B396" s="45" t="s">
        <v>40</v>
      </c>
      <c r="C396" s="46"/>
      <c r="D396" s="7" t="s">
        <v>10</v>
      </c>
      <c r="E396" s="4">
        <f aca="true" t="shared" si="131" ref="E396:N396">SUM(E397:E400)</f>
        <v>0</v>
      </c>
      <c r="F396" s="4">
        <f t="shared" si="131"/>
        <v>0</v>
      </c>
      <c r="G396" s="4">
        <f t="shared" si="131"/>
        <v>0</v>
      </c>
      <c r="H396" s="4">
        <f t="shared" si="131"/>
        <v>0</v>
      </c>
      <c r="I396" s="4">
        <f t="shared" si="131"/>
        <v>0</v>
      </c>
      <c r="J396" s="4">
        <f t="shared" si="131"/>
        <v>0</v>
      </c>
      <c r="K396" s="4">
        <f t="shared" si="131"/>
        <v>0</v>
      </c>
      <c r="L396" s="4">
        <f t="shared" si="131"/>
        <v>0</v>
      </c>
      <c r="M396" s="4">
        <f t="shared" si="131"/>
        <v>0</v>
      </c>
      <c r="N396" s="4">
        <f t="shared" si="131"/>
        <v>0</v>
      </c>
      <c r="O396" s="49"/>
      <c r="P396" s="8"/>
    </row>
    <row r="397" spans="1:16" ht="15">
      <c r="A397" s="47"/>
      <c r="B397" s="45"/>
      <c r="C397" s="47"/>
      <c r="D397" s="7" t="s">
        <v>11</v>
      </c>
      <c r="E397" s="4">
        <f aca="true" t="shared" si="132" ref="E397:F399">G397+I397+K397+M397</f>
        <v>0</v>
      </c>
      <c r="F397" s="4">
        <f t="shared" si="132"/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49"/>
      <c r="P397" s="8"/>
    </row>
    <row r="398" spans="1:16" ht="15">
      <c r="A398" s="47"/>
      <c r="B398" s="45"/>
      <c r="C398" s="47"/>
      <c r="D398" s="7" t="s">
        <v>12</v>
      </c>
      <c r="E398" s="4">
        <f t="shared" si="132"/>
        <v>0</v>
      </c>
      <c r="F398" s="4">
        <f t="shared" si="132"/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49"/>
      <c r="P398" s="8"/>
    </row>
    <row r="399" spans="1:16" ht="15">
      <c r="A399" s="47"/>
      <c r="B399" s="45"/>
      <c r="C399" s="47"/>
      <c r="D399" s="7" t="s">
        <v>13</v>
      </c>
      <c r="E399" s="4">
        <f t="shared" si="132"/>
        <v>0</v>
      </c>
      <c r="F399" s="4">
        <f t="shared" si="132"/>
        <v>0</v>
      </c>
      <c r="G399" s="6"/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49"/>
      <c r="P399" s="8"/>
    </row>
    <row r="400" spans="1:16" ht="15">
      <c r="A400" s="47"/>
      <c r="B400" s="45"/>
      <c r="C400" s="47"/>
      <c r="D400" s="7" t="s">
        <v>14</v>
      </c>
      <c r="E400" s="60" t="s">
        <v>56</v>
      </c>
      <c r="F400" s="61"/>
      <c r="G400" s="61"/>
      <c r="H400" s="61"/>
      <c r="I400" s="61"/>
      <c r="J400" s="61"/>
      <c r="K400" s="61"/>
      <c r="L400" s="61"/>
      <c r="M400" s="61"/>
      <c r="N400" s="62"/>
      <c r="O400" s="49"/>
      <c r="P400" s="8"/>
    </row>
    <row r="401" spans="1:16" s="3" customFormat="1" ht="15.75" customHeight="1">
      <c r="A401" s="47"/>
      <c r="B401" s="45" t="s">
        <v>41</v>
      </c>
      <c r="C401" s="46"/>
      <c r="D401" s="11" t="s">
        <v>10</v>
      </c>
      <c r="E401" s="4">
        <f>SUM(E402:E407)</f>
        <v>0</v>
      </c>
      <c r="F401" s="4">
        <f>SUM(F402:F407)</f>
        <v>0</v>
      </c>
      <c r="G401" s="4">
        <f aca="true" t="shared" si="133" ref="G401:L401">SUM(G402:G407)</f>
        <v>0</v>
      </c>
      <c r="H401" s="4">
        <f t="shared" si="133"/>
        <v>0</v>
      </c>
      <c r="I401" s="4">
        <f t="shared" si="133"/>
        <v>0</v>
      </c>
      <c r="J401" s="4">
        <f t="shared" si="133"/>
        <v>0</v>
      </c>
      <c r="K401" s="4">
        <f t="shared" si="133"/>
        <v>0</v>
      </c>
      <c r="L401" s="4">
        <f t="shared" si="133"/>
        <v>0</v>
      </c>
      <c r="M401" s="4">
        <f>SUM(M402:M407)</f>
        <v>0</v>
      </c>
      <c r="N401" s="4">
        <f>SUM(N402:N407)</f>
        <v>0</v>
      </c>
      <c r="O401" s="49"/>
      <c r="P401" s="8"/>
    </row>
    <row r="402" spans="1:16" ht="15">
      <c r="A402" s="47"/>
      <c r="B402" s="45"/>
      <c r="C402" s="47"/>
      <c r="D402" s="7" t="s">
        <v>11</v>
      </c>
      <c r="E402" s="4">
        <f aca="true" t="shared" si="134" ref="E402:E407">G402+I402+K402+M402</f>
        <v>0</v>
      </c>
      <c r="F402" s="4">
        <f aca="true" t="shared" si="135" ref="F402:F407">H402+J402+L402+N402</f>
        <v>0</v>
      </c>
      <c r="G402" s="6">
        <v>0</v>
      </c>
      <c r="H402" s="6"/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49"/>
      <c r="P402" s="8"/>
    </row>
    <row r="403" spans="1:16" ht="15">
      <c r="A403" s="47"/>
      <c r="B403" s="45"/>
      <c r="C403" s="47"/>
      <c r="D403" s="7" t="s">
        <v>12</v>
      </c>
      <c r="E403" s="4">
        <f t="shared" si="134"/>
        <v>0</v>
      </c>
      <c r="F403" s="4">
        <f t="shared" si="135"/>
        <v>0</v>
      </c>
      <c r="G403" s="6">
        <v>0</v>
      </c>
      <c r="H403" s="6"/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49"/>
      <c r="P403" s="8"/>
    </row>
    <row r="404" spans="1:16" ht="15">
      <c r="A404" s="47"/>
      <c r="B404" s="45"/>
      <c r="C404" s="47"/>
      <c r="D404" s="7" t="s">
        <v>13</v>
      </c>
      <c r="E404" s="4">
        <f t="shared" si="134"/>
        <v>0</v>
      </c>
      <c r="F404" s="4">
        <f>H404+J404+L404+N404</f>
        <v>0</v>
      </c>
      <c r="G404" s="6"/>
      <c r="H404" s="6"/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49"/>
      <c r="P404" s="8"/>
    </row>
    <row r="405" spans="1:16" ht="15">
      <c r="A405" s="47"/>
      <c r="B405" s="45"/>
      <c r="C405" s="47"/>
      <c r="D405" s="7" t="s">
        <v>14</v>
      </c>
      <c r="E405" s="60" t="s">
        <v>56</v>
      </c>
      <c r="F405" s="61"/>
      <c r="G405" s="61"/>
      <c r="H405" s="61"/>
      <c r="I405" s="61"/>
      <c r="J405" s="61"/>
      <c r="K405" s="61"/>
      <c r="L405" s="61"/>
      <c r="M405" s="61"/>
      <c r="N405" s="62"/>
      <c r="O405" s="49"/>
      <c r="P405" s="8"/>
    </row>
    <row r="406" spans="1:16" ht="15" customHeight="1" hidden="1">
      <c r="A406" s="47"/>
      <c r="B406" s="45"/>
      <c r="C406" s="47"/>
      <c r="D406" s="7" t="s">
        <v>15</v>
      </c>
      <c r="E406" s="4">
        <f t="shared" si="134"/>
        <v>0</v>
      </c>
      <c r="F406" s="4">
        <f t="shared" si="135"/>
        <v>0</v>
      </c>
      <c r="G406" s="6"/>
      <c r="H406" s="6"/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49"/>
      <c r="P406" s="8"/>
    </row>
    <row r="407" spans="1:16" ht="15" customHeight="1" hidden="1">
      <c r="A407" s="47"/>
      <c r="B407" s="45"/>
      <c r="C407" s="48"/>
      <c r="D407" s="7" t="s">
        <v>16</v>
      </c>
      <c r="E407" s="4">
        <f t="shared" si="134"/>
        <v>0</v>
      </c>
      <c r="F407" s="4">
        <f t="shared" si="135"/>
        <v>0</v>
      </c>
      <c r="G407" s="6"/>
      <c r="H407" s="6"/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49"/>
      <c r="P407" s="8"/>
    </row>
    <row r="408" spans="1:16" ht="15.75" customHeight="1">
      <c r="A408" s="47"/>
      <c r="B408" s="45" t="s">
        <v>42</v>
      </c>
      <c r="C408" s="46"/>
      <c r="D408" s="7" t="s">
        <v>10</v>
      </c>
      <c r="E408" s="4">
        <f>SUM(E409:E414)</f>
        <v>0</v>
      </c>
      <c r="F408" s="4">
        <f>SUM(F409:F414)</f>
        <v>0</v>
      </c>
      <c r="G408" s="4">
        <f aca="true" t="shared" si="136" ref="G408:L408">SUM(G409:G414)</f>
        <v>0</v>
      </c>
      <c r="H408" s="4">
        <f t="shared" si="136"/>
        <v>0</v>
      </c>
      <c r="I408" s="4">
        <f t="shared" si="136"/>
        <v>0</v>
      </c>
      <c r="J408" s="4">
        <f t="shared" si="136"/>
        <v>0</v>
      </c>
      <c r="K408" s="4">
        <f t="shared" si="136"/>
        <v>0</v>
      </c>
      <c r="L408" s="4">
        <f t="shared" si="136"/>
        <v>0</v>
      </c>
      <c r="M408" s="4">
        <f>SUM(M409:M414)</f>
        <v>0</v>
      </c>
      <c r="N408" s="4">
        <f>SUM(N409:N414)</f>
        <v>0</v>
      </c>
      <c r="O408" s="49"/>
      <c r="P408" s="8"/>
    </row>
    <row r="409" spans="1:16" ht="15">
      <c r="A409" s="47"/>
      <c r="B409" s="45"/>
      <c r="C409" s="47"/>
      <c r="D409" s="7" t="s">
        <v>11</v>
      </c>
      <c r="E409" s="4">
        <f aca="true" t="shared" si="137" ref="E409:E414">G409+I409+K409+M409</f>
        <v>0</v>
      </c>
      <c r="F409" s="4">
        <f aca="true" t="shared" si="138" ref="F409:F414">H409+J409+L409+N409</f>
        <v>0</v>
      </c>
      <c r="G409" s="6"/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49"/>
      <c r="P409" s="8"/>
    </row>
    <row r="410" spans="1:16" ht="15">
      <c r="A410" s="47"/>
      <c r="B410" s="45"/>
      <c r="C410" s="47"/>
      <c r="D410" s="7" t="s">
        <v>12</v>
      </c>
      <c r="E410" s="4">
        <f t="shared" si="137"/>
        <v>0</v>
      </c>
      <c r="F410" s="4">
        <f t="shared" si="138"/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49"/>
      <c r="P410" s="8"/>
    </row>
    <row r="411" spans="1:16" ht="15">
      <c r="A411" s="47"/>
      <c r="B411" s="45"/>
      <c r="C411" s="47"/>
      <c r="D411" s="7" t="s">
        <v>13</v>
      </c>
      <c r="E411" s="4">
        <f t="shared" si="137"/>
        <v>0</v>
      </c>
      <c r="F411" s="4">
        <f t="shared" si="138"/>
        <v>0</v>
      </c>
      <c r="G411" s="6"/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49"/>
      <c r="P411" s="8"/>
    </row>
    <row r="412" spans="1:16" ht="15">
      <c r="A412" s="47"/>
      <c r="B412" s="45"/>
      <c r="C412" s="47"/>
      <c r="D412" s="7" t="s">
        <v>14</v>
      </c>
      <c r="E412" s="60" t="s">
        <v>56</v>
      </c>
      <c r="F412" s="61"/>
      <c r="G412" s="61"/>
      <c r="H412" s="61"/>
      <c r="I412" s="61"/>
      <c r="J412" s="61"/>
      <c r="K412" s="61"/>
      <c r="L412" s="61"/>
      <c r="M412" s="61"/>
      <c r="N412" s="62"/>
      <c r="O412" s="49"/>
      <c r="P412" s="8"/>
    </row>
    <row r="413" spans="1:16" ht="15" customHeight="1" hidden="1">
      <c r="A413" s="47"/>
      <c r="B413" s="45"/>
      <c r="C413" s="47"/>
      <c r="D413" s="7" t="s">
        <v>15</v>
      </c>
      <c r="E413" s="4">
        <f t="shared" si="137"/>
        <v>0</v>
      </c>
      <c r="F413" s="4">
        <f t="shared" si="138"/>
        <v>0</v>
      </c>
      <c r="G413" s="6"/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37"/>
      <c r="P413" s="8"/>
    </row>
    <row r="414" spans="1:16" ht="15" customHeight="1" hidden="1">
      <c r="A414" s="48"/>
      <c r="B414" s="45"/>
      <c r="C414" s="48"/>
      <c r="D414" s="7" t="s">
        <v>16</v>
      </c>
      <c r="E414" s="4">
        <f t="shared" si="137"/>
        <v>0</v>
      </c>
      <c r="F414" s="4">
        <f t="shared" si="138"/>
        <v>0</v>
      </c>
      <c r="G414" s="6"/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37"/>
      <c r="P414" s="8"/>
    </row>
    <row r="415" spans="1:16" ht="15">
      <c r="A415" s="66"/>
      <c r="B415" s="94" t="s">
        <v>24</v>
      </c>
      <c r="C415" s="95"/>
      <c r="D415" s="11" t="s">
        <v>10</v>
      </c>
      <c r="E415" s="4">
        <f>SUM(E416:E426)</f>
        <v>357156.5</v>
      </c>
      <c r="F415" s="4">
        <f aca="true" t="shared" si="139" ref="F415:N415">SUM(F416:F426)</f>
        <v>20147.100000000002</v>
      </c>
      <c r="G415" s="4">
        <f>SUM(G416:G426)</f>
        <v>357156.5</v>
      </c>
      <c r="H415" s="4">
        <f t="shared" si="139"/>
        <v>20147.100000000002</v>
      </c>
      <c r="I415" s="4">
        <f t="shared" si="139"/>
        <v>0</v>
      </c>
      <c r="J415" s="4">
        <f t="shared" si="139"/>
        <v>0</v>
      </c>
      <c r="K415" s="4">
        <f t="shared" si="139"/>
        <v>0</v>
      </c>
      <c r="L415" s="4">
        <f t="shared" si="139"/>
        <v>0</v>
      </c>
      <c r="M415" s="4">
        <f t="shared" si="139"/>
        <v>0</v>
      </c>
      <c r="N415" s="4">
        <f t="shared" si="139"/>
        <v>0</v>
      </c>
      <c r="O415" s="37"/>
      <c r="P415" s="8"/>
    </row>
    <row r="416" spans="1:16" ht="15">
      <c r="A416" s="67"/>
      <c r="B416" s="96"/>
      <c r="C416" s="97"/>
      <c r="D416" s="11" t="s">
        <v>11</v>
      </c>
      <c r="E416" s="4">
        <f aca="true" t="shared" si="140" ref="E416:F420">G416+I416+K416+M416</f>
        <v>339.3</v>
      </c>
      <c r="F416" s="4">
        <f t="shared" si="140"/>
        <v>339.3</v>
      </c>
      <c r="G416" s="4">
        <f aca="true" t="shared" si="141" ref="G416:N419">G391+G43</f>
        <v>339.3</v>
      </c>
      <c r="H416" s="4">
        <f t="shared" si="141"/>
        <v>339.3</v>
      </c>
      <c r="I416" s="4">
        <f t="shared" si="141"/>
        <v>0</v>
      </c>
      <c r="J416" s="4">
        <f t="shared" si="141"/>
        <v>0</v>
      </c>
      <c r="K416" s="4">
        <f t="shared" si="141"/>
        <v>0</v>
      </c>
      <c r="L416" s="4">
        <f t="shared" si="141"/>
        <v>0</v>
      </c>
      <c r="M416" s="4">
        <f t="shared" si="141"/>
        <v>0</v>
      </c>
      <c r="N416" s="4">
        <f t="shared" si="141"/>
        <v>0</v>
      </c>
      <c r="O416" s="37"/>
      <c r="P416" s="8"/>
    </row>
    <row r="417" spans="1:16" ht="15">
      <c r="A417" s="67"/>
      <c r="B417" s="96"/>
      <c r="C417" s="97"/>
      <c r="D417" s="11" t="s">
        <v>12</v>
      </c>
      <c r="E417" s="4">
        <f t="shared" si="140"/>
        <v>1325.8</v>
      </c>
      <c r="F417" s="4">
        <f t="shared" si="140"/>
        <v>1325.8</v>
      </c>
      <c r="G417" s="4">
        <f t="shared" si="141"/>
        <v>1325.8</v>
      </c>
      <c r="H417" s="4">
        <f t="shared" si="141"/>
        <v>1325.8</v>
      </c>
      <c r="I417" s="4">
        <f t="shared" si="141"/>
        <v>0</v>
      </c>
      <c r="J417" s="4">
        <f t="shared" si="141"/>
        <v>0</v>
      </c>
      <c r="K417" s="4">
        <f t="shared" si="141"/>
        <v>0</v>
      </c>
      <c r="L417" s="4">
        <f t="shared" si="141"/>
        <v>0</v>
      </c>
      <c r="M417" s="4">
        <f t="shared" si="141"/>
        <v>0</v>
      </c>
      <c r="N417" s="4">
        <f t="shared" si="141"/>
        <v>0</v>
      </c>
      <c r="O417" s="37"/>
      <c r="P417" s="8"/>
    </row>
    <row r="418" spans="1:16" ht="15">
      <c r="A418" s="67"/>
      <c r="B418" s="96"/>
      <c r="C418" s="97"/>
      <c r="D418" s="11" t="s">
        <v>13</v>
      </c>
      <c r="E418" s="4">
        <f t="shared" si="140"/>
        <v>5941.5</v>
      </c>
      <c r="F418" s="4">
        <f t="shared" si="140"/>
        <v>5941.5</v>
      </c>
      <c r="G418" s="4">
        <f t="shared" si="141"/>
        <v>5941.5</v>
      </c>
      <c r="H418" s="4">
        <f t="shared" si="141"/>
        <v>5941.5</v>
      </c>
      <c r="I418" s="4">
        <f t="shared" si="141"/>
        <v>0</v>
      </c>
      <c r="J418" s="4">
        <f t="shared" si="141"/>
        <v>0</v>
      </c>
      <c r="K418" s="4">
        <f t="shared" si="141"/>
        <v>0</v>
      </c>
      <c r="L418" s="4">
        <f t="shared" si="141"/>
        <v>0</v>
      </c>
      <c r="M418" s="4">
        <f t="shared" si="141"/>
        <v>0</v>
      </c>
      <c r="N418" s="4">
        <f t="shared" si="141"/>
        <v>0</v>
      </c>
      <c r="O418" s="37"/>
      <c r="P418" s="8"/>
    </row>
    <row r="419" spans="1:16" ht="15">
      <c r="A419" s="67"/>
      <c r="B419" s="96"/>
      <c r="C419" s="97"/>
      <c r="D419" s="11" t="s">
        <v>14</v>
      </c>
      <c r="E419" s="4">
        <f t="shared" si="140"/>
        <v>9705.7</v>
      </c>
      <c r="F419" s="4">
        <f t="shared" si="140"/>
        <v>9705.7</v>
      </c>
      <c r="G419" s="4">
        <f t="shared" si="141"/>
        <v>9705.7</v>
      </c>
      <c r="H419" s="4">
        <f t="shared" si="141"/>
        <v>9705.7</v>
      </c>
      <c r="I419" s="4">
        <f t="shared" si="141"/>
        <v>0</v>
      </c>
      <c r="J419" s="4">
        <f t="shared" si="141"/>
        <v>0</v>
      </c>
      <c r="K419" s="4">
        <f t="shared" si="141"/>
        <v>0</v>
      </c>
      <c r="L419" s="4">
        <f t="shared" si="141"/>
        <v>0</v>
      </c>
      <c r="M419" s="4">
        <f t="shared" si="141"/>
        <v>0</v>
      </c>
      <c r="N419" s="4">
        <f t="shared" si="141"/>
        <v>0</v>
      </c>
      <c r="O419" s="37"/>
      <c r="P419" s="8"/>
    </row>
    <row r="420" spans="1:16" ht="15">
      <c r="A420" s="67"/>
      <c r="B420" s="96"/>
      <c r="C420" s="97"/>
      <c r="D420" s="11" t="s">
        <v>15</v>
      </c>
      <c r="E420" s="4">
        <f>G420+I420+K420+M420</f>
        <v>17416.800000000003</v>
      </c>
      <c r="F420" s="4">
        <f t="shared" si="140"/>
        <v>1284.6</v>
      </c>
      <c r="G420" s="4">
        <f aca="true" t="shared" si="142" ref="G420:N420">G47</f>
        <v>17416.800000000003</v>
      </c>
      <c r="H420" s="4">
        <f t="shared" si="142"/>
        <v>1284.6</v>
      </c>
      <c r="I420" s="4">
        <f t="shared" si="142"/>
        <v>0</v>
      </c>
      <c r="J420" s="4">
        <f t="shared" si="142"/>
        <v>0</v>
      </c>
      <c r="K420" s="4">
        <f t="shared" si="142"/>
        <v>0</v>
      </c>
      <c r="L420" s="4">
        <f t="shared" si="142"/>
        <v>0</v>
      </c>
      <c r="M420" s="4">
        <f t="shared" si="142"/>
        <v>0</v>
      </c>
      <c r="N420" s="4">
        <f t="shared" si="142"/>
        <v>0</v>
      </c>
      <c r="O420" s="37"/>
      <c r="P420" s="8"/>
    </row>
    <row r="421" spans="1:16" ht="15">
      <c r="A421" s="67"/>
      <c r="B421" s="96"/>
      <c r="C421" s="97"/>
      <c r="D421" s="11" t="s">
        <v>16</v>
      </c>
      <c r="E421" s="4">
        <f aca="true" t="shared" si="143" ref="E421:E426">G421+I421+K421+M421</f>
        <v>21270.399999999998</v>
      </c>
      <c r="F421" s="4">
        <f aca="true" t="shared" si="144" ref="F421:F426">H421+J421+L421+N421</f>
        <v>1550.2</v>
      </c>
      <c r="G421" s="4">
        <f aca="true" t="shared" si="145" ref="G421:N421">G48</f>
        <v>21270.399999999998</v>
      </c>
      <c r="H421" s="4">
        <f t="shared" si="145"/>
        <v>1550.2</v>
      </c>
      <c r="I421" s="4">
        <f t="shared" si="145"/>
        <v>0</v>
      </c>
      <c r="J421" s="4">
        <f t="shared" si="145"/>
        <v>0</v>
      </c>
      <c r="K421" s="4">
        <f t="shared" si="145"/>
        <v>0</v>
      </c>
      <c r="L421" s="4">
        <f t="shared" si="145"/>
        <v>0</v>
      </c>
      <c r="M421" s="4">
        <f t="shared" si="145"/>
        <v>0</v>
      </c>
      <c r="N421" s="4">
        <f t="shared" si="145"/>
        <v>0</v>
      </c>
      <c r="O421" s="37"/>
      <c r="P421" s="8"/>
    </row>
    <row r="422" spans="1:16" ht="15">
      <c r="A422" s="67"/>
      <c r="B422" s="96"/>
      <c r="C422" s="97"/>
      <c r="D422" s="11" t="s">
        <v>67</v>
      </c>
      <c r="E422" s="4">
        <f t="shared" si="143"/>
        <v>158322.5</v>
      </c>
      <c r="F422" s="4">
        <f t="shared" si="144"/>
        <v>0</v>
      </c>
      <c r="G422" s="4">
        <f aca="true" t="shared" si="146" ref="G422:N422">G49</f>
        <v>158322.5</v>
      </c>
      <c r="H422" s="4">
        <f t="shared" si="146"/>
        <v>0</v>
      </c>
      <c r="I422" s="4">
        <f t="shared" si="146"/>
        <v>0</v>
      </c>
      <c r="J422" s="4">
        <f t="shared" si="146"/>
        <v>0</v>
      </c>
      <c r="K422" s="4">
        <f t="shared" si="146"/>
        <v>0</v>
      </c>
      <c r="L422" s="4">
        <f t="shared" si="146"/>
        <v>0</v>
      </c>
      <c r="M422" s="4">
        <f t="shared" si="146"/>
        <v>0</v>
      </c>
      <c r="N422" s="4">
        <f t="shared" si="146"/>
        <v>0</v>
      </c>
      <c r="O422" s="37"/>
      <c r="P422" s="8"/>
    </row>
    <row r="423" spans="1:16" ht="15">
      <c r="A423" s="67"/>
      <c r="B423" s="96"/>
      <c r="C423" s="97"/>
      <c r="D423" s="11" t="s">
        <v>68</v>
      </c>
      <c r="E423" s="4">
        <f t="shared" si="143"/>
        <v>142834.5</v>
      </c>
      <c r="F423" s="4">
        <f t="shared" si="144"/>
        <v>0</v>
      </c>
      <c r="G423" s="4">
        <f aca="true" t="shared" si="147" ref="G423:N423">G50</f>
        <v>142834.5</v>
      </c>
      <c r="H423" s="4">
        <f t="shared" si="147"/>
        <v>0</v>
      </c>
      <c r="I423" s="4">
        <f t="shared" si="147"/>
        <v>0</v>
      </c>
      <c r="J423" s="4">
        <f t="shared" si="147"/>
        <v>0</v>
      </c>
      <c r="K423" s="4">
        <f t="shared" si="147"/>
        <v>0</v>
      </c>
      <c r="L423" s="4">
        <f t="shared" si="147"/>
        <v>0</v>
      </c>
      <c r="M423" s="4">
        <f t="shared" si="147"/>
        <v>0</v>
      </c>
      <c r="N423" s="4">
        <f t="shared" si="147"/>
        <v>0</v>
      </c>
      <c r="O423" s="37"/>
      <c r="P423" s="8"/>
    </row>
    <row r="424" spans="1:16" ht="15">
      <c r="A424" s="67"/>
      <c r="B424" s="96"/>
      <c r="C424" s="97"/>
      <c r="D424" s="11" t="s">
        <v>69</v>
      </c>
      <c r="E424" s="4">
        <f t="shared" si="143"/>
        <v>0</v>
      </c>
      <c r="F424" s="4">
        <f t="shared" si="144"/>
        <v>0</v>
      </c>
      <c r="G424" s="4">
        <f aca="true" t="shared" si="148" ref="G424:N424">G51</f>
        <v>0</v>
      </c>
      <c r="H424" s="4">
        <f t="shared" si="148"/>
        <v>0</v>
      </c>
      <c r="I424" s="4">
        <f t="shared" si="148"/>
        <v>0</v>
      </c>
      <c r="J424" s="4">
        <f t="shared" si="148"/>
        <v>0</v>
      </c>
      <c r="K424" s="4">
        <f t="shared" si="148"/>
        <v>0</v>
      </c>
      <c r="L424" s="4">
        <f t="shared" si="148"/>
        <v>0</v>
      </c>
      <c r="M424" s="4">
        <f t="shared" si="148"/>
        <v>0</v>
      </c>
      <c r="N424" s="4">
        <f t="shared" si="148"/>
        <v>0</v>
      </c>
      <c r="O424" s="37"/>
      <c r="P424" s="8"/>
    </row>
    <row r="425" spans="1:16" ht="15">
      <c r="A425" s="67"/>
      <c r="B425" s="96"/>
      <c r="C425" s="97"/>
      <c r="D425" s="11" t="s">
        <v>70</v>
      </c>
      <c r="E425" s="4">
        <f t="shared" si="143"/>
        <v>0</v>
      </c>
      <c r="F425" s="4">
        <f t="shared" si="144"/>
        <v>0</v>
      </c>
      <c r="G425" s="4">
        <f aca="true" t="shared" si="149" ref="G425:N425">G52</f>
        <v>0</v>
      </c>
      <c r="H425" s="4">
        <f t="shared" si="149"/>
        <v>0</v>
      </c>
      <c r="I425" s="4">
        <f t="shared" si="149"/>
        <v>0</v>
      </c>
      <c r="J425" s="4">
        <f t="shared" si="149"/>
        <v>0</v>
      </c>
      <c r="K425" s="4">
        <f t="shared" si="149"/>
        <v>0</v>
      </c>
      <c r="L425" s="4">
        <f t="shared" si="149"/>
        <v>0</v>
      </c>
      <c r="M425" s="4">
        <f t="shared" si="149"/>
        <v>0</v>
      </c>
      <c r="N425" s="4">
        <f t="shared" si="149"/>
        <v>0</v>
      </c>
      <c r="O425" s="37"/>
      <c r="P425" s="8"/>
    </row>
    <row r="426" spans="1:16" ht="15">
      <c r="A426" s="68"/>
      <c r="B426" s="98"/>
      <c r="C426" s="99"/>
      <c r="D426" s="11" t="s">
        <v>71</v>
      </c>
      <c r="E426" s="4">
        <f t="shared" si="143"/>
        <v>0</v>
      </c>
      <c r="F426" s="4">
        <f t="shared" si="144"/>
        <v>0</v>
      </c>
      <c r="G426" s="4">
        <f aca="true" t="shared" si="150" ref="G426:N426">G53</f>
        <v>0</v>
      </c>
      <c r="H426" s="4">
        <f t="shared" si="150"/>
        <v>0</v>
      </c>
      <c r="I426" s="4">
        <f t="shared" si="150"/>
        <v>0</v>
      </c>
      <c r="J426" s="4">
        <f t="shared" si="150"/>
        <v>0</v>
      </c>
      <c r="K426" s="4">
        <f t="shared" si="150"/>
        <v>0</v>
      </c>
      <c r="L426" s="4">
        <f t="shared" si="150"/>
        <v>0</v>
      </c>
      <c r="M426" s="4">
        <f t="shared" si="150"/>
        <v>0</v>
      </c>
      <c r="N426" s="4">
        <f t="shared" si="150"/>
        <v>0</v>
      </c>
      <c r="O426" s="38"/>
      <c r="P426" s="8"/>
    </row>
    <row r="428" spans="6:7" ht="15" hidden="1">
      <c r="F428" s="12">
        <v>2015</v>
      </c>
      <c r="G428" s="15">
        <f>G416-H416</f>
        <v>0</v>
      </c>
    </row>
    <row r="429" spans="6:7" ht="15" hidden="1">
      <c r="F429" s="12">
        <v>2016</v>
      </c>
      <c r="G429" s="15">
        <f>G417-H417</f>
        <v>0</v>
      </c>
    </row>
    <row r="430" ht="15" hidden="1">
      <c r="G430" s="15">
        <f>G418-H418</f>
        <v>0</v>
      </c>
    </row>
    <row r="431" spans="6:7" ht="15" hidden="1">
      <c r="F431" s="12">
        <v>2017</v>
      </c>
      <c r="G431" s="15">
        <f>G419-H419</f>
        <v>0</v>
      </c>
    </row>
    <row r="432" spans="6:7" ht="15" hidden="1">
      <c r="F432" s="12">
        <v>2018</v>
      </c>
      <c r="G432" s="15">
        <f>G420-H420</f>
        <v>16132.200000000003</v>
      </c>
    </row>
  </sheetData>
  <sheetProtection/>
  <mergeCells count="131">
    <mergeCell ref="O367:O377"/>
    <mergeCell ref="B378:B389"/>
    <mergeCell ref="C378:C389"/>
    <mergeCell ref="O379:O389"/>
    <mergeCell ref="O330:O341"/>
    <mergeCell ref="O234:O245"/>
    <mergeCell ref="O246:O257"/>
    <mergeCell ref="O258:O269"/>
    <mergeCell ref="O270:O281"/>
    <mergeCell ref="O282:O293"/>
    <mergeCell ref="O294:O305"/>
    <mergeCell ref="O343:O353"/>
    <mergeCell ref="O390:O412"/>
    <mergeCell ref="O25:O40"/>
    <mergeCell ref="O42:O65"/>
    <mergeCell ref="O66:O77"/>
    <mergeCell ref="O78:O89"/>
    <mergeCell ref="O90:O101"/>
    <mergeCell ref="O102:O113"/>
    <mergeCell ref="O114:O125"/>
    <mergeCell ref="O306:O317"/>
    <mergeCell ref="A415:A426"/>
    <mergeCell ref="A390:A414"/>
    <mergeCell ref="B415:C426"/>
    <mergeCell ref="B391:B394"/>
    <mergeCell ref="B396:B400"/>
    <mergeCell ref="B408:B414"/>
    <mergeCell ref="B401:B407"/>
    <mergeCell ref="B330:B341"/>
    <mergeCell ref="B342:B353"/>
    <mergeCell ref="B306:B317"/>
    <mergeCell ref="B354:B365"/>
    <mergeCell ref="C333:C341"/>
    <mergeCell ref="E412:N412"/>
    <mergeCell ref="E405:N405"/>
    <mergeCell ref="E400:N400"/>
    <mergeCell ref="E394:N394"/>
    <mergeCell ref="B366:B377"/>
    <mergeCell ref="C366:C377"/>
    <mergeCell ref="C408:C414"/>
    <mergeCell ref="C306:C317"/>
    <mergeCell ref="C396:C400"/>
    <mergeCell ref="C401:C407"/>
    <mergeCell ref="C391:C394"/>
    <mergeCell ref="C354:C365"/>
    <mergeCell ref="C300:C305"/>
    <mergeCell ref="C186:C197"/>
    <mergeCell ref="B37:B41"/>
    <mergeCell ref="C37:C41"/>
    <mergeCell ref="C54:C65"/>
    <mergeCell ref="B43:B53"/>
    <mergeCell ref="B54:B65"/>
    <mergeCell ref="C78:C80"/>
    <mergeCell ref="B78:B89"/>
    <mergeCell ref="B66:B77"/>
    <mergeCell ref="B186:B197"/>
    <mergeCell ref="O318:O329"/>
    <mergeCell ref="A42:A353"/>
    <mergeCell ref="C258:C269"/>
    <mergeCell ref="C90:C93"/>
    <mergeCell ref="C342:C353"/>
    <mergeCell ref="B234:B245"/>
    <mergeCell ref="B246:B257"/>
    <mergeCell ref="B282:B293"/>
    <mergeCell ref="C282:C293"/>
    <mergeCell ref="C246:C257"/>
    <mergeCell ref="O186:O197"/>
    <mergeCell ref="B102:B113"/>
    <mergeCell ref="O198:O209"/>
    <mergeCell ref="B210:B221"/>
    <mergeCell ref="B198:B209"/>
    <mergeCell ref="C318:C329"/>
    <mergeCell ref="B294:B305"/>
    <mergeCell ref="C198:C209"/>
    <mergeCell ref="B318:B329"/>
    <mergeCell ref="C270:C281"/>
    <mergeCell ref="A24:N24"/>
    <mergeCell ref="A25:A36"/>
    <mergeCell ref="C66:C67"/>
    <mergeCell ref="B114:B125"/>
    <mergeCell ref="B90:B101"/>
    <mergeCell ref="C69:C77"/>
    <mergeCell ref="C44:C53"/>
    <mergeCell ref="B270:B281"/>
    <mergeCell ref="M18:N18"/>
    <mergeCell ref="A2:O2"/>
    <mergeCell ref="A3:O3"/>
    <mergeCell ref="A4:O4"/>
    <mergeCell ref="A5:O5"/>
    <mergeCell ref="A9:O9"/>
    <mergeCell ref="A10:O10"/>
    <mergeCell ref="A7:O7"/>
    <mergeCell ref="O210:O221"/>
    <mergeCell ref="K18:L18"/>
    <mergeCell ref="G18:H18"/>
    <mergeCell ref="A13:O13"/>
    <mergeCell ref="A8:O8"/>
    <mergeCell ref="E41:N41"/>
    <mergeCell ref="O355:O365"/>
    <mergeCell ref="B25:B36"/>
    <mergeCell ref="B17:B19"/>
    <mergeCell ref="O17:O18"/>
    <mergeCell ref="B258:B269"/>
    <mergeCell ref="D17:D19"/>
    <mergeCell ref="A23:N23"/>
    <mergeCell ref="A37:A41"/>
    <mergeCell ref="A22:O22"/>
    <mergeCell ref="G17:N17"/>
    <mergeCell ref="I18:J18"/>
    <mergeCell ref="A21:O21"/>
    <mergeCell ref="C17:C19"/>
    <mergeCell ref="E17:F18"/>
    <mergeCell ref="A17:A19"/>
    <mergeCell ref="C174:C185"/>
    <mergeCell ref="O174:O185"/>
    <mergeCell ref="B138:B149"/>
    <mergeCell ref="C138:C149"/>
    <mergeCell ref="O138:O149"/>
    <mergeCell ref="B150:B161"/>
    <mergeCell ref="C150:C161"/>
    <mergeCell ref="O150:O161"/>
    <mergeCell ref="B126:B137"/>
    <mergeCell ref="C126:C137"/>
    <mergeCell ref="O126:O137"/>
    <mergeCell ref="B222:B233"/>
    <mergeCell ref="O222:O233"/>
    <mergeCell ref="C223:C229"/>
    <mergeCell ref="B162:B173"/>
    <mergeCell ref="C162:C173"/>
    <mergeCell ref="O162:O173"/>
    <mergeCell ref="B174:B185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2019-08-29T03:21:02Z</cp:lastPrinted>
  <dcterms:created xsi:type="dcterms:W3CDTF">2014-06-24T05:35:40Z</dcterms:created>
  <dcterms:modified xsi:type="dcterms:W3CDTF">2019-09-27T02:41:13Z</dcterms:modified>
  <cp:category/>
  <cp:version/>
  <cp:contentType/>
  <cp:contentStatus/>
</cp:coreProperties>
</file>