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20" yWindow="108" windowWidth="15120" windowHeight="8016" activeTab="2"/>
  </bookViews>
  <sheets>
    <sheet name="Паспорт подпрограммы" sheetId="3" r:id="rId1"/>
    <sheet name="Текстовая часть" sheetId="6" r:id="rId2"/>
    <sheet name="Показатели, цели, задачи" sheetId="2" r:id="rId3"/>
    <sheet name="Перечень мероприятий" sheetId="5" r:id="rId4"/>
    <sheet name="Экономический расчет расходов" sheetId="7" r:id="rId5"/>
  </sheets>
  <definedNames>
    <definedName name="_xlnm.Print_Area" localSheetId="0">'Паспорт подпрограммы'!$A$1:$W$46</definedName>
    <definedName name="_xlnm.Print_Area" localSheetId="3">'Перечень мероприятий'!$A$1:$O$74</definedName>
    <definedName name="_xlnm.Print_Area" localSheetId="2">'Показатели, цели, задачи'!$A$1:$X$25</definedName>
  </definedNames>
  <calcPr calcId="162913"/>
</workbook>
</file>

<file path=xl/calcChain.xml><?xml version="1.0" encoding="utf-8"?>
<calcChain xmlns="http://schemas.openxmlformats.org/spreadsheetml/2006/main">
  <c r="E49" i="5" l="1"/>
  <c r="E59" i="5"/>
  <c r="G57" i="5"/>
  <c r="G56" i="5"/>
  <c r="E60" i="5"/>
  <c r="E56" i="5"/>
  <c r="E37" i="5"/>
  <c r="E38" i="5"/>
  <c r="E36" i="5"/>
  <c r="E27" i="5"/>
  <c r="E28" i="5"/>
  <c r="E29" i="5"/>
  <c r="E26" i="5"/>
  <c r="E17" i="5"/>
  <c r="E16" i="5"/>
  <c r="K56" i="5"/>
  <c r="K57" i="5"/>
  <c r="K67" i="5"/>
  <c r="K66" i="5"/>
  <c r="E58" i="5" l="1"/>
  <c r="E57" i="5"/>
  <c r="AA11" i="7"/>
  <c r="AB11" i="7"/>
  <c r="AC11" i="7"/>
  <c r="AD11" i="7"/>
  <c r="Z11" i="7"/>
  <c r="Y11" i="7"/>
  <c r="X11" i="7"/>
  <c r="W11" i="7"/>
  <c r="V11" i="7"/>
  <c r="R39" i="3" l="1"/>
  <c r="R38" i="3"/>
  <c r="R37" i="3"/>
  <c r="R36" i="3"/>
  <c r="R35" i="3"/>
  <c r="R34" i="3"/>
  <c r="R33" i="3"/>
  <c r="R32" i="3"/>
  <c r="R31" i="3"/>
  <c r="K60" i="5" l="1"/>
  <c r="K70" i="5" s="1"/>
  <c r="Q35" i="3" s="1"/>
  <c r="K61" i="5"/>
  <c r="K71" i="5" s="1"/>
  <c r="Q36" i="3" s="1"/>
  <c r="K62" i="5"/>
  <c r="K72" i="5" s="1"/>
  <c r="Q37" i="3" s="1"/>
  <c r="K63" i="5"/>
  <c r="K73" i="5" s="1"/>
  <c r="Q38" i="3" s="1"/>
  <c r="H60" i="5"/>
  <c r="K35" i="3" s="1"/>
  <c r="H61" i="5"/>
  <c r="K36" i="3" s="1"/>
  <c r="H62" i="5"/>
  <c r="K37" i="3" s="1"/>
  <c r="H63" i="5"/>
  <c r="K38" i="3" s="1"/>
  <c r="G60" i="5"/>
  <c r="G70" i="5" s="1"/>
  <c r="I35" i="3" s="1"/>
  <c r="G61" i="5"/>
  <c r="G71" i="5" s="1"/>
  <c r="I36" i="3" s="1"/>
  <c r="G62" i="5"/>
  <c r="G72" i="5" s="1"/>
  <c r="I37" i="3" s="1"/>
  <c r="G63" i="5"/>
  <c r="G73" i="5" s="1"/>
  <c r="I38" i="3" s="1"/>
  <c r="F60" i="5"/>
  <c r="F70" i="5" s="1"/>
  <c r="G35" i="3" s="1"/>
  <c r="F61" i="5"/>
  <c r="F71" i="5" s="1"/>
  <c r="G36" i="3" s="1"/>
  <c r="F62" i="5"/>
  <c r="F72" i="5" s="1"/>
  <c r="G37" i="3" s="1"/>
  <c r="F63" i="5"/>
  <c r="F73" i="5" s="1"/>
  <c r="G38" i="3" s="1"/>
  <c r="E70" i="5"/>
  <c r="F35" i="3" s="1"/>
  <c r="E61" i="5"/>
  <c r="E71" i="5" s="1"/>
  <c r="F36" i="3" s="1"/>
  <c r="E62" i="5"/>
  <c r="E72" i="5" s="1"/>
  <c r="F37" i="3" s="1"/>
  <c r="E63" i="5"/>
  <c r="E73" i="5" s="1"/>
  <c r="F38" i="3" s="1"/>
  <c r="Q32" i="3"/>
  <c r="K59" i="5"/>
  <c r="K69" i="5" s="1"/>
  <c r="Q34" i="3" s="1"/>
  <c r="H59" i="5"/>
  <c r="G59" i="5"/>
  <c r="G69" i="5" s="1"/>
  <c r="I34" i="3" s="1"/>
  <c r="F59" i="5"/>
  <c r="F69" i="5" s="1"/>
  <c r="G34" i="3" s="1"/>
  <c r="E69" i="5"/>
  <c r="F34" i="3" s="1"/>
  <c r="K58" i="5"/>
  <c r="K68" i="5" s="1"/>
  <c r="Q33" i="3" s="1"/>
  <c r="H58" i="5"/>
  <c r="G58" i="5"/>
  <c r="G68" i="5" s="1"/>
  <c r="I33" i="3" s="1"/>
  <c r="F58" i="5"/>
  <c r="F68" i="5" s="1"/>
  <c r="G33" i="3" s="1"/>
  <c r="E68" i="5"/>
  <c r="F33" i="3" s="1"/>
  <c r="H57" i="5"/>
  <c r="K32" i="3" s="1"/>
  <c r="G67" i="5"/>
  <c r="I32" i="3" s="1"/>
  <c r="F57" i="5"/>
  <c r="F67" i="5" s="1"/>
  <c r="G32" i="3" s="1"/>
  <c r="E67" i="5"/>
  <c r="F32" i="3" s="1"/>
  <c r="Q31" i="3"/>
  <c r="H56" i="5"/>
  <c r="G66" i="5"/>
  <c r="I31" i="3" s="1"/>
  <c r="F56" i="5"/>
  <c r="F66" i="5" s="1"/>
  <c r="G31" i="3" s="1"/>
  <c r="E66" i="5"/>
  <c r="F31" i="3" s="1"/>
  <c r="H68" i="5" l="1"/>
  <c r="K33" i="3"/>
  <c r="H72" i="5"/>
  <c r="H73" i="5"/>
  <c r="H69" i="5"/>
  <c r="K34" i="3"/>
  <c r="H71" i="5"/>
  <c r="H66" i="5"/>
  <c r="K31" i="3"/>
  <c r="H67" i="5"/>
  <c r="H70" i="5"/>
  <c r="L64" i="5"/>
  <c r="L54" i="5"/>
  <c r="L44" i="5"/>
  <c r="L34" i="5"/>
  <c r="L24" i="5"/>
  <c r="L14" i="5"/>
  <c r="F44" i="5"/>
  <c r="G44" i="5"/>
  <c r="H44" i="5"/>
  <c r="K44" i="5"/>
  <c r="E44" i="5"/>
  <c r="K14" i="5" l="1"/>
  <c r="H14" i="5"/>
  <c r="G14" i="5"/>
  <c r="F14" i="5"/>
  <c r="E14" i="5"/>
  <c r="K24" i="5"/>
  <c r="H24" i="5"/>
  <c r="G24" i="5"/>
  <c r="F24" i="5"/>
  <c r="E24" i="5"/>
  <c r="K34" i="5"/>
  <c r="H34" i="5"/>
  <c r="G34" i="5"/>
  <c r="F34" i="5"/>
  <c r="E34" i="5"/>
  <c r="K55" i="5" l="1"/>
  <c r="K65" i="5" s="1"/>
  <c r="H55" i="5"/>
  <c r="H65" i="5" s="1"/>
  <c r="G55" i="5"/>
  <c r="G65" i="5" s="1"/>
  <c r="F55" i="5"/>
  <c r="F65" i="5" s="1"/>
  <c r="E55" i="5"/>
  <c r="E65" i="5" s="1"/>
  <c r="R30" i="3" l="1"/>
  <c r="Q30" i="3"/>
  <c r="P39" i="3" s="1"/>
  <c r="K30" i="3"/>
  <c r="J39" i="3" s="1"/>
  <c r="I30" i="3"/>
  <c r="H39" i="3" s="1"/>
  <c r="G30" i="3"/>
  <c r="G39" i="3" s="1"/>
  <c r="F30" i="3"/>
  <c r="F39" i="3" s="1"/>
  <c r="K64" i="5" l="1"/>
  <c r="H64" i="5"/>
  <c r="G64" i="5"/>
  <c r="F64" i="5"/>
  <c r="E64" i="5"/>
  <c r="F54" i="5"/>
  <c r="G54" i="5"/>
  <c r="H54" i="5"/>
  <c r="K54" i="5"/>
  <c r="E54" i="5"/>
</calcChain>
</file>

<file path=xl/sharedStrings.xml><?xml version="1.0" encoding="utf-8"?>
<sst xmlns="http://schemas.openxmlformats.org/spreadsheetml/2006/main" count="268" uniqueCount="189">
  <si>
    <t>I. ПАСПОРТ ПОДПРОГРАММЫ</t>
  </si>
  <si>
    <t>(далее по тексту - КСЭОН)</t>
  </si>
  <si>
    <t>Куратор подпрограммы</t>
  </si>
  <si>
    <t>Ответственный исполнитель подпрограммы</t>
  </si>
  <si>
    <t>Соисполнители</t>
  </si>
  <si>
    <t>Участники</t>
  </si>
  <si>
    <t>Юридические и физические лица, определенные в порядке, предусмотренном действующим законодательством.</t>
  </si>
  <si>
    <t>Цель: Обеспечение своевременного и гарантированного оповещения и информирования населения муниципального образования «Город Томск» об угрозе возникновения или о возникновении чрезвычайных ситуаций природного и техногенного характера.</t>
  </si>
  <si>
    <t>Задача 1: Создание современных информационно-коммутационных технологий и программно-технических комплексов для своевременного оповещения населения, находящегося на территории, на которой существует угроза возникновения чрезвычайной ситуации.</t>
  </si>
  <si>
    <t>Показатели цели подпрограммы, единицы измерения</t>
  </si>
  <si>
    <t>в соответствии с потребностью</t>
  </si>
  <si>
    <t>в соответствии с утвержд. финансированием</t>
  </si>
  <si>
    <t>Показатели задач подпрограммы, единицы измерения</t>
  </si>
  <si>
    <t>Годы:</t>
  </si>
  <si>
    <t>Всего по источникам</t>
  </si>
  <si>
    <t>местный бюджет</t>
  </si>
  <si>
    <t>федеральный бюджет</t>
  </si>
  <si>
    <t>областной бюджет</t>
  </si>
  <si>
    <t>внебюджетные источники</t>
  </si>
  <si>
    <t>потребность</t>
  </si>
  <si>
    <t>утверждено</t>
  </si>
  <si>
    <t>план</t>
  </si>
  <si>
    <t>Итого</t>
  </si>
  <si>
    <t>Создание современных информационно-коммутационных технологий и программно-технических комплексов для своевременного оповещения населения, находящегося на территории, на которой существует угроза возникновения чрезвычайной ситуации.</t>
  </si>
  <si>
    <t>Организация управления подпрограммой и контроль за её реализацией:</t>
  </si>
  <si>
    <t>- управление подпрограммой осуществляет</t>
  </si>
  <si>
    <t>- текущий контроль и мониторинг реализации подпрограммы осуществляет</t>
  </si>
  <si>
    <t>Таблица 2</t>
  </si>
  <si>
    <t>ПОКАЗАТЕЛИ ЦЕЛИ, ЗАДАЧ, МЕРОПРИЯТИЙ ПОДПРОГРАММЫ</t>
  </si>
  <si>
    <t>«Создание комплексной системы экстренного оповещения населения об угрозе возникновения</t>
  </si>
  <si>
    <t>№ п/п</t>
  </si>
  <si>
    <t>Наименование показателей целей, задач, мероприятий подпрограммы (единицы измерения)</t>
  </si>
  <si>
    <t>Метод сбора информации о достижении показателя</t>
  </si>
  <si>
    <t>Ответственный орган (подразделение) за  достижение  значения показателя</t>
  </si>
  <si>
    <t>в соответствии с утвержд финансированием</t>
  </si>
  <si>
    <t>в соответствии с утвержденным финансированием</t>
  </si>
  <si>
    <t>Цель подпрограммы: Обеспечение своевременного и гарантированного оповещения и информирования населения муниципального образования «Город Томск» об угрозе возникновения или о возникновении чрезвычайных ситуаций природного и техногенного характера.</t>
  </si>
  <si>
    <t>единовременное обследование</t>
  </si>
  <si>
    <t>1.1.</t>
  </si>
  <si>
    <t>Задача 1 подпрограммы: Создание современных информационно-коммутационных технологий и программно-технических комплексов для своевременного оповещения населения, находящегося на территории, на которой существует угроза возникновения чрезвычайной ситуации.</t>
  </si>
  <si>
    <t>1.1.1.</t>
  </si>
  <si>
    <t>Мероприятие 1.1. Монтаж пунктов управления КСЭОН.</t>
  </si>
  <si>
    <t>Количество установленных пунктов управления КСЭОН, ед.</t>
  </si>
  <si>
    <t>бухгалтерская отчетность</t>
  </si>
  <si>
    <t>1.1.2.</t>
  </si>
  <si>
    <t>1.1.3.</t>
  </si>
  <si>
    <t>Количество смонтированных постов наблюдения за уровнем воды, ед.</t>
  </si>
  <si>
    <t>1.1.4.</t>
  </si>
  <si>
    <t>Количество установленных систем сопряжения с системами мониторинга потенциально-опасных объектов, ед.</t>
  </si>
  <si>
    <t>ПЕРЕЧЕНЬ МЕРОПРИЯТИЙ И РЕСУРСНОЕ ОБЕСПЕЧЕНИЕ ПОДПРОГРАММЫ</t>
  </si>
  <si>
    <t>Наименования целей, задач, ведомственных целевых программ, мероприятий подпрограммы</t>
  </si>
  <si>
    <t>В том числе за счет средств</t>
  </si>
  <si>
    <t>местного бюджета</t>
  </si>
  <si>
    <t>всего</t>
  </si>
  <si>
    <t>Итого по задаче 1:</t>
  </si>
  <si>
    <t>ВСЕГО ПО ПОДПРОГРАММЕ:</t>
  </si>
  <si>
    <t>Срок исполнения</t>
  </si>
  <si>
    <t>Объем финансирования                    (тыс. руб.)</t>
  </si>
  <si>
    <t>федерального бюджета</t>
  </si>
  <si>
    <t>областного бюджета</t>
  </si>
  <si>
    <t>внебюджетных источников</t>
  </si>
  <si>
    <t>Ответственный исполнитель, соисполнители</t>
  </si>
  <si>
    <t>МКУ  «ОДС г. Томска»</t>
  </si>
  <si>
    <t>МКУ «ОДС г. Томска»</t>
  </si>
  <si>
    <r>
      <t>Показатель 1.</t>
    </r>
    <r>
      <rPr>
        <sz val="12"/>
        <color indexed="8"/>
        <rFont val="Times New Roman"/>
        <family val="1"/>
        <charset val="204"/>
      </rPr>
      <t xml:space="preserve"> Доля звукопокрытия территории от общей площади города, %.</t>
    </r>
  </si>
  <si>
    <r>
      <t>Показатель 1.</t>
    </r>
    <r>
      <rPr>
        <sz val="12"/>
        <color indexed="8"/>
        <rFont val="Times New Roman"/>
        <family val="1"/>
        <charset val="204"/>
      </rPr>
      <t xml:space="preserve"> Численность населения Города Томска, охватываемого КСЭОН, тыс. чел.</t>
    </r>
  </si>
  <si>
    <r>
      <t>Показатель 2.</t>
    </r>
    <r>
      <rPr>
        <sz val="12"/>
        <color indexed="8"/>
        <rFont val="Times New Roman"/>
        <family val="1"/>
        <charset val="204"/>
      </rPr>
      <t xml:space="preserve"> Охват населения КСЭОН от общей численности населения Города Томска, %.</t>
    </r>
  </si>
  <si>
    <r>
      <t xml:space="preserve">Мероприятие 1.2. </t>
    </r>
    <r>
      <rPr>
        <sz val="12"/>
        <color indexed="8"/>
        <rFont val="Times New Roman"/>
        <family val="1"/>
        <charset val="204"/>
      </rPr>
      <t xml:space="preserve">Оборудование </t>
    </r>
    <r>
      <rPr>
        <sz val="12"/>
        <color indexed="8"/>
        <rFont val="Times New Roman"/>
        <family val="1"/>
        <charset val="204"/>
      </rPr>
      <t>радиотрансляционных узлов на базе общеобразовательных учреждений и учреждений здравоохранения.</t>
    </r>
  </si>
  <si>
    <r>
      <t xml:space="preserve">Количество установленных </t>
    </r>
    <r>
      <rPr>
        <sz val="12"/>
        <color indexed="8"/>
        <rFont val="Times New Roman"/>
        <family val="1"/>
        <charset val="204"/>
      </rPr>
      <t>радиотрансляционных узлов</t>
    </r>
    <r>
      <rPr>
        <sz val="12"/>
        <color indexed="8"/>
        <rFont val="Times New Roman"/>
        <family val="1"/>
        <charset val="204"/>
      </rPr>
      <t>, ед.</t>
    </r>
  </si>
  <si>
    <r>
      <t xml:space="preserve">Мероприятие 1.3. </t>
    </r>
    <r>
      <rPr>
        <sz val="12"/>
        <color indexed="8"/>
        <rFont val="Times New Roman"/>
        <family val="1"/>
        <charset val="204"/>
      </rPr>
      <t>Монтаж оборудования системы контроля уровня воды.</t>
    </r>
  </si>
  <si>
    <r>
      <t xml:space="preserve">Мероприятие 1.4. </t>
    </r>
    <r>
      <rPr>
        <sz val="12"/>
        <color indexed="8"/>
        <rFont val="Times New Roman"/>
        <family val="1"/>
        <charset val="204"/>
      </rPr>
      <t>Монтаж оборудования сопряжения с системами мониторинга потенциально-опасных объектов.</t>
    </r>
  </si>
  <si>
    <t xml:space="preserve">Цель подпрограммы                                                                                                                                 </t>
  </si>
  <si>
    <t>Задачи подпрограммы</t>
  </si>
  <si>
    <r>
      <t xml:space="preserve">Показатель 1: </t>
    </r>
    <r>
      <rPr>
        <sz val="12"/>
        <color indexed="8"/>
        <rFont val="Times New Roman"/>
        <family val="1"/>
        <charset val="204"/>
      </rPr>
      <t>Доля звукопокрытия территории от общей площади города, %.</t>
    </r>
  </si>
  <si>
    <r>
      <t>Показатель 1:</t>
    </r>
    <r>
      <rPr>
        <sz val="12"/>
        <color indexed="8"/>
        <rFont val="Times New Roman"/>
        <family val="1"/>
        <charset val="204"/>
      </rPr>
      <t xml:space="preserve"> Численность населения Города Томска, охватываемого КСЭОН, тыс. чел. </t>
    </r>
  </si>
  <si>
    <r>
      <t xml:space="preserve">Показатель 2: </t>
    </r>
    <r>
      <rPr>
        <sz val="12"/>
        <color indexed="8"/>
        <rFont val="Times New Roman"/>
        <family val="1"/>
        <charset val="204"/>
      </rPr>
      <t>Охват населения КСЭОН от общей численности населения Города Томска, %.</t>
    </r>
  </si>
  <si>
    <t xml:space="preserve"> Основное мероприятие: «Создание современных информационно-коммутационных технологий и программно-технических комплексов для своевременного оповещения населения, находящегося на территории, на которой существует угроза возникновения чрезвычайной ситуации».</t>
  </si>
  <si>
    <t xml:space="preserve">Задача 1 подпрограммы: Создание современных информационно-коммутационных технологий и программно-технических комплексов для своевременного оповещения населения, находящегося на территории, на которой существует угроза возникновения чрезвычайной ситуации. </t>
  </si>
  <si>
    <t>Код бюджетной классификации (КЦСР, КВР)</t>
  </si>
  <si>
    <t>1540199990        244</t>
  </si>
  <si>
    <t>МКУ «ОДС г. Томска».</t>
  </si>
  <si>
    <t>Объемы и источники финансирования подпрограммы (с разбивкой по годам, тыс. рублей).</t>
  </si>
  <si>
    <t xml:space="preserve">Сроки реализации подпрограммы: </t>
  </si>
  <si>
    <t>Укрупненный перечень мероприятий (основное мероприятие):</t>
  </si>
  <si>
    <t>Мероприятие 1.2. Оборудование радиотрансляционных узлов на базе общеобразовательных учреждений и учреждений здравоохранения.</t>
  </si>
  <si>
    <t>Мероприятие 1.3. Монтаж оборудования системы контроля уровня воды.</t>
  </si>
  <si>
    <t>Мероприятие 1.4. Монтаж оборудования сопряжения с системами мониторинга потенциально-опасных объектов.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</si>
  <si>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</si>
  <si>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Цель, задачи и мероприятия (ведомственные целевые программы) подпрограммы </t>
  </si>
  <si>
    <t>КОБ</t>
  </si>
  <si>
    <t xml:space="preserve"> МКУ «ОДС г. Томска»</t>
  </si>
  <si>
    <t>Заместитель Мэра Города Томска по безопасности и общим вопросам.</t>
  </si>
  <si>
    <t>Плановые значения показателей по годам реализации программы</t>
  </si>
  <si>
    <t>Фактическое значение показателей на момент разработки муниципальной программы - 2016</t>
  </si>
  <si>
    <t xml:space="preserve">ПОДПРОГРАММА 3 «СОЗДАНИЕ КОМПЛЕКСНОЙ СИСТЕМЫ ЭКСТРЕННОГО ОПОВЕЩЕНИЯ НАСЕЛЕНИЯ ОБ УГРОЗЕ ВОЗНИКНОВЕНИЯ ИЛИ О ВОЗНИКНОВЕНИИ ЧРЕЗВЫЧАЙНЫХ СИТУАЦИЙ» НА 2017-2025 ГОДЫ (далее - подпрограмма)  </t>
  </si>
  <si>
    <t>II. АНАЛИЗ ТЕКУЩЕЙ СИТУАЦИИ</t>
  </si>
  <si>
    <t xml:space="preserve">     В настоящее время на территории Томской области функционирует региональная автоматизированная система централизованного оповещения гражданской обороны (РАСЦО ГО) с использованием электросирен, узлов проводного вещания, каналов звукового сопровождения вещательных передатчиков и аналоговых проводных линий связи.</t>
  </si>
  <si>
    <t xml:space="preserve">     Оповещение и информирование населения об угрозе и возникновении ЧС осуществляется путем подачи сигнала «Внимание всем» (включение электросирен) с последующей передачей речевой информации по сетям проводного вещания и эфирного телерадиовещания путем переключения программ вещания.</t>
  </si>
  <si>
    <t xml:space="preserve">     Существующее оборудование РАСЦО ГО морально и физически устарело (выработан эксплуатационный ресурс и нет запасных и ремонтных частей для поддержания в работоспособном состоянии существующей РАСЦО ГО), а также не поддерживает цифровой формат передачи сигналов оповещения.</t>
  </si>
  <si>
    <t xml:space="preserve">     За прошедшие 26 лет с момента ввода РАСЦО в эксплуатацию границы города существенно расширились, появились новые микрорайоны с высотными зданиями, которые расположены за пределами зон оповещения РАСЦО, процент оповещения населения города Томска составляет порядка 60%.</t>
  </si>
  <si>
    <t xml:space="preserve">     Оператор связи ОАО «Ростелеком» в настоящее время производит вывод из эксплуатации аналоговых систем передачи, что ведёт к затруднению работы действующей РАСЦО, работающей по аналоговым каналам связи.</t>
  </si>
  <si>
    <t xml:space="preserve">     Ситуация, сложившаяся на территории муниципального образования «Город Томск», связанная с минимальным охватом оповещения и информирования населения о возникновении ЧС природного и техногенного характера, может повлечь за собой человеческие жертвы, ущерб здоровью людей, значительные материальные потери и нарушение жизнедеятельности людей.</t>
  </si>
  <si>
    <t xml:space="preserve">     Система КСЭОН муниципального образования «Город Томск» формируется согласно Указу Президента Российской Федерации от 13.11 2012 г. №1522 «О создании комплексной системы экстренного оповещения населения об угрозе возникновения или о возникновении чрезвычайных ситуаций» и распоряжению Администрации Томской области № 262-ра от 01.04.2013 «О реализации Указа Президента Российской Федерации от 13.11.2012 № 1522 «О создании комплексной системы экстренного оповещения населения об угрозе возникновения или о возникновении чрезвычайных ситуаций». Динамика развития показателей социально-экономического развития в данной сфере отсутствует, так как соответствующая вышеназванным нормативным актам система оповещения на территории города Томска отсутствует. Система оповещения включает в себя пять зон, учитывающих риски, существующие на территории города Томска:</t>
  </si>
  <si>
    <r>
      <t>-</t>
    </r>
    <r>
      <rPr>
        <sz val="7"/>
        <rFont val="Times New Roman"/>
        <family val="1"/>
        <charset val="204"/>
      </rPr>
      <t xml:space="preserve">      </t>
    </r>
    <r>
      <rPr>
        <sz val="12"/>
        <rFont val="Times New Roman"/>
        <family val="1"/>
        <charset val="204"/>
      </rPr>
      <t>зона затопления при прорыве дамбы (г. Томск);</t>
    </r>
  </si>
  <si>
    <r>
      <t>-</t>
    </r>
    <r>
      <rPr>
        <sz val="7"/>
        <rFont val="Times New Roman"/>
        <family val="1"/>
        <charset val="204"/>
      </rPr>
      <t xml:space="preserve">      </t>
    </r>
    <r>
      <rPr>
        <sz val="12"/>
        <rFont val="Times New Roman"/>
        <family val="1"/>
        <charset val="204"/>
      </rPr>
      <t>зона подтопления при половодье (г. Томск, д. Эушта - Нижний Склад);</t>
    </r>
  </si>
  <si>
    <r>
      <t>-</t>
    </r>
    <r>
      <rPr>
        <sz val="7"/>
        <rFont val="Times New Roman"/>
        <family val="1"/>
        <charset val="204"/>
      </rPr>
      <t xml:space="preserve">      </t>
    </r>
    <r>
      <rPr>
        <sz val="12"/>
        <rFont val="Times New Roman"/>
        <family val="1"/>
        <charset val="204"/>
      </rPr>
      <t>зона радиационного заражения при аварии на радиационно опасном объекте</t>
    </r>
  </si>
  <si>
    <t xml:space="preserve">    (п. Спутник, ядерный реактор ФТИ при ТПУ);</t>
  </si>
  <si>
    <r>
      <t>-</t>
    </r>
    <r>
      <rPr>
        <sz val="7"/>
        <rFont val="Times New Roman"/>
        <family val="1"/>
        <charset val="204"/>
      </rPr>
      <t xml:space="preserve">      </t>
    </r>
    <r>
      <rPr>
        <sz val="12"/>
        <rFont val="Times New Roman"/>
        <family val="1"/>
        <charset val="204"/>
      </rPr>
      <t>зона при аварии на взрывопожароопасном объекте (ж/д станция «Томск – Грузовой», ОАО «РЖД»);</t>
    </r>
  </si>
  <si>
    <r>
      <t>-</t>
    </r>
    <r>
      <rPr>
        <sz val="7"/>
        <color indexed="8"/>
        <rFont val="Times New Roman"/>
        <family val="1"/>
        <charset val="204"/>
      </rPr>
      <t xml:space="preserve">      </t>
    </r>
    <r>
      <rPr>
        <sz val="12"/>
        <color indexed="8"/>
        <rFont val="Times New Roman"/>
        <family val="1"/>
        <charset val="204"/>
      </rPr>
      <t>з</t>
    </r>
    <r>
      <rPr>
        <sz val="11.5"/>
        <color indexed="8"/>
        <rFont val="Times New Roman"/>
        <family val="1"/>
        <charset val="204"/>
      </rPr>
      <t>она при аварии на химически опасном объекте (г. Томск, ОАО «Томское пиво»).</t>
    </r>
  </si>
  <si>
    <t xml:space="preserve">     Главные задачи, которые стоят перед системой КСЭОН, это максимальное сокращение сроков оповещения населения о чрезвычайных ситуациях; повышение оперативности информирования населения о правилах безопасного поведения при угрозе и возникновении чрезвычайных ситуаций; повышение уровня подготовленности населения в области безопасности жизнедеятельности; повышение уровня культуры безопасности жизнедеятельности.</t>
  </si>
  <si>
    <t xml:space="preserve">     Особое место среди угроз на территории муниципального образования «Город Томск» занимают затопления при прорыве дамбы и подтопления при половодье. В соответствии с Концепцией совершенствования и развития системы государственного управления использованием и охраной водных ресурсов и водохозяйственным комплексом Российской Федерации, утвержденной Министерством природных Ресурсов Российской Федерации, проблема наводнений и повышение опасности разрушения гидротехнических сооружений признана основной социально-экономической и экологической проблемой в области водопользования. Существующая опасность возникновения наводнений на территории г. Томска и характер протекания гидрологических явлений (возможная скорость подъема воды до 6 м/час) предъявляют к системе КСЭОН требования по обеспечению незамедлительной передачи сигнала об опасности для оповещения населения.</t>
  </si>
  <si>
    <t xml:space="preserve">     По данным из докладов начальников ГУ МЧС России в настоящее время в Сибирском федеральном округе система КСЭОН функционирует на следующих территориях:</t>
  </si>
  <si>
    <t>- Республики Бурятия;</t>
  </si>
  <si>
    <t>- Кемеровской области;</t>
  </si>
  <si>
    <t>- Омской области;</t>
  </si>
  <si>
    <t>- Красноярского края.</t>
  </si>
  <si>
    <t xml:space="preserve">     Реализация настоящей подпрограммы позволит в полном объеме, включая подсистемы мониторинга подтопления территорий г. Томска, и максимально эффективно реализовать весь комплекс необходимых мер согласно Указу Президента Российской Федерации от 13.11 2012 г. №1522 «О создании комплексной системы экстренного оповещения населения об угрозе возникновения или о возникновении чрезвычайных ситуаций» и позволит обеспечить оповещение населения на территории муниципального образования «Город Томск» в случае ЧС или угрозы его возникновения. </t>
  </si>
  <si>
    <t xml:space="preserve">     Реализация настоящей подпрограммы должна обеспечить следующие конечные результаты:</t>
  </si>
  <si>
    <r>
      <t>-</t>
    </r>
    <r>
      <rPr>
        <sz val="7"/>
        <color indexed="8"/>
        <rFont val="Times New Roman"/>
        <family val="1"/>
        <charset val="204"/>
      </rPr>
      <t xml:space="preserve">          </t>
    </r>
    <r>
      <rPr>
        <sz val="12"/>
        <color indexed="8"/>
        <rFont val="Times New Roman"/>
        <family val="1"/>
        <charset val="204"/>
      </rPr>
      <t>автоматизированное круглосуточное наблюдение за уровнем воды в реке Томь с целью предотвращения наступления негативного события (подтопления);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</si>
  <si>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  </t>
    </r>
    <r>
      <rPr>
        <sz val="12"/>
        <color indexed="8"/>
        <rFont val="Times New Roman"/>
        <family val="1"/>
        <charset val="204"/>
      </rPr>
      <t>автоматизированное круглосуточное наблюдение за уровнем радиации на потенциально опасном объекте «НИ Томский политехнический университет» - ядерный реактор с целью предотвращения наступления негативного события (радиационного заражения);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</si>
  <si>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  </t>
    </r>
    <r>
      <rPr>
        <sz val="12"/>
        <color indexed="8"/>
        <rFont val="Times New Roman"/>
        <family val="1"/>
        <charset val="204"/>
      </rPr>
      <t>автоматизированное круглосуточное наблюдение за уровнем концентрации вредных токсичных веществ на потенциально опасном объекте ОАО «Томское пиво» с целью предотвращения наступления негативного события (химического заражения);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</si>
  <si>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  </t>
    </r>
    <r>
      <rPr>
        <sz val="12"/>
        <color indexed="8"/>
        <rFont val="Times New Roman"/>
        <family val="1"/>
        <charset val="204"/>
      </rPr>
      <t>отображение информации о срабатывании проектируемых уровнемеров воды и существующих датчиков аварийных выбросов на потенциально опасных объектах на мониторах АРМ оповещения;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</si>
  <si>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  </t>
    </r>
    <r>
      <rPr>
        <sz val="12"/>
        <color indexed="8"/>
        <rFont val="Times New Roman"/>
        <family val="1"/>
        <charset val="204"/>
      </rPr>
      <t>оповещение руководящего состава и звена территориальной подсистемы РСЧС, созданного муниципальным образованием, специально подготовленных сил и средств, предназначенных и выделяемых (привлекаемых) для предупреждения и ликвидации ЧС, ДДС организаций, эксплуатирующих потенциально опасные объекты;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</si>
  <si>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  </t>
    </r>
    <r>
      <rPr>
        <sz val="12"/>
        <color indexed="8"/>
        <rFont val="Times New Roman"/>
        <family val="1"/>
        <charset val="204"/>
      </rPr>
      <t>оповещение руководящего состава объектов экономики в границах муниципального образования «Город Томск» на служебные и домашние (стационарные и мобильные) телефоны;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</si>
  <si>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  </t>
    </r>
    <r>
      <rPr>
        <sz val="12"/>
        <color indexed="8"/>
        <rFont val="Times New Roman"/>
        <family val="1"/>
        <charset val="204"/>
      </rPr>
      <t>передачу информации в заданных режимах (индивидуальный, избирательный, циркулярный, по группам по заранее установленным программам).</t>
    </r>
  </si>
  <si>
    <t>Оценка возникающих рисков в процессе реализации подпрограммы</t>
  </si>
  <si>
    <t xml:space="preserve">     На динамику показателей подпрограммы могут повлиять следующие риски:</t>
  </si>
  <si>
    <t>- изменения законодательства Российской Федерации и Томской области в сфере защиты населения и территории от чрезвычайных ситуаций;</t>
  </si>
  <si>
    <t>- отсутствие финансирования подпрограммы на субъектовом и муниципальном уровнях;</t>
  </si>
  <si>
    <t>- появления новых научных, технических и технологических решений в области оповещения и информирования населения;</t>
  </si>
  <si>
    <t>- увеличение темпов застройки территорий.</t>
  </si>
  <si>
    <t xml:space="preserve">     Способами уменьшения рисков будут являться анализ результатов мониторинга чрезвычайных ситуаций природного и техногенного характера и пожарной безопасности в Томской области, ежегодная корректировка программных мероприятий и показателей в зависимости от достигнутых показателей.</t>
  </si>
  <si>
    <t>III. ЦЕЛИ, ЗАДАЧИ, ПОКАЗАТЕЛИ ПОДПРОГРАММЫ</t>
  </si>
  <si>
    <t xml:space="preserve">     Цели, задачи, показатели подпрограммы представлены в Приложении 1 к подпрограмме (Таблица 1).</t>
  </si>
  <si>
    <t>Расчет обеспечения требуемого уровня сигнала оповещения</t>
  </si>
  <si>
    <t xml:space="preserve">     Для определения номинального уровня звукового давления в первом приближении принимается, что удвоение расстояния вызывает уменьшение звукового давления на 7 дБ.</t>
  </si>
  <si>
    <t xml:space="preserve">     Расчёт звукового давления (L) в 1 метре от рупорного громкоговорителя в зависимости от мощности производится по формуле: L=Ex + KP, где</t>
  </si>
  <si>
    <t>Ex - чувствительность громкоговорителя;</t>
  </si>
  <si>
    <t>KP - параметр, связанный с изменением мощности звуковых излучателей (KP = +3дБ на каждое удвоение мощности).</t>
  </si>
  <si>
    <r>
      <t>Зависимость звукового давления (</t>
    </r>
    <r>
      <rPr>
        <sz val="10"/>
        <color indexed="8"/>
        <rFont val="Times New Roman"/>
        <family val="1"/>
        <charset val="204"/>
      </rPr>
      <t xml:space="preserve">Lmax) </t>
    </r>
    <r>
      <rPr>
        <sz val="12"/>
        <color indexed="8"/>
        <rFont val="Times New Roman"/>
        <family val="1"/>
        <charset val="204"/>
      </rPr>
      <t xml:space="preserve">в диапазоне частот 300-500 Гц от подводимой мощности </t>
    </r>
    <r>
      <rPr>
        <sz val="10"/>
        <color indexed="8"/>
        <rFont val="Times New Roman"/>
        <family val="1"/>
        <charset val="204"/>
      </rPr>
      <t xml:space="preserve">(P) </t>
    </r>
    <r>
      <rPr>
        <sz val="12"/>
        <color indexed="8"/>
        <rFont val="Times New Roman"/>
        <family val="1"/>
        <charset val="204"/>
      </rPr>
      <t>на частоте 1 кГц приведена в таблице 1.</t>
    </r>
  </si>
  <si>
    <t>Таблица 1</t>
  </si>
  <si>
    <t>P, Вт</t>
  </si>
  <si>
    <t>Lmax, дБ</t>
  </si>
  <si>
    <t xml:space="preserve">     Зависимость максимального звукового давления (Lmax) для рупорного громкоговорителя типа ГР 25.02, ГР 50.02 и ГР 100.02 на 1 метре от подаваемой номинальной мощности (Pном.) на синусоидальном сигнале частотой 1 кГц приведена в таблице 2.</t>
  </si>
  <si>
    <t>Pном., Вт</t>
  </si>
  <si>
    <t xml:space="preserve">     Определение звукового давления уровня сигнала на произвольном расстоянии производится сложением паспортного значения сигнала громкоговорителя (в 1 метре) с величиной ослабления сигнала для данного расстояния. В общем случае ослабление уровня сигнала можно вычислить по формуле: A = 10*L(1/R2), где</t>
  </si>
  <si>
    <t>R – текущее расстояние, на котором определяется затухание.</t>
  </si>
  <si>
    <t>В первом приближении расчёт звукового давления в зависимости от расстояния производится по формуле: L = L0 – KL, где</t>
  </si>
  <si>
    <t>L0 – звуковое давление в одном метре от громкоговорителя;</t>
  </si>
  <si>
    <t>KL - параметр, связанный с увеличением расстояния до громкоговорителя</t>
  </si>
  <si>
    <t>(KL= 7 дБ на каждое удвоение расстояния).</t>
  </si>
  <si>
    <t xml:space="preserve">     Высота расположения громкоговорителей определяется зоной прямой видимости. Оптимальная высота расположения при отсутствии высотных строений составляет 15 - 20 м.</t>
  </si>
  <si>
    <t xml:space="preserve">     Расчётное звуковое давление (Lрасч.) уровня сигнала и радиус зоны звукопокрытия (R) при расположении четырёх рупорных громкоговорителей типа ГР100.02 производства ООО «ЭЛЕС» на высоте не менее 20 м над уровнем земли приведён в таблице 3.</t>
  </si>
  <si>
    <t>Таблица 3</t>
  </si>
  <si>
    <t>Lрасч., дБ</t>
  </si>
  <si>
    <t>R, м</t>
  </si>
  <si>
    <t xml:space="preserve">     Расчётное звуковое давление уровня сигнала (Lрасч.) и радиус зоны звукопокрытия (R) при расположении четырёх рупорных громкоговорителей типа ГР50.02 производства ООО «ЭЛЕС» на высоте не менее 20 м над уровнем земли приведён в таблице 4.</t>
  </si>
  <si>
    <t>Таблица 4</t>
  </si>
  <si>
    <t xml:space="preserve">     С целью гарантированного оповещения населения в наиболее удаленной части зоны экстренного оповещения от установленного оборудовании П-166 ВАУ расчётный уровень звукового давления должен превышать уровень шума на 5-7 дБ.</t>
  </si>
  <si>
    <t xml:space="preserve">     Таким образом, радиус зоны звукопокрытия принят:</t>
  </si>
  <si>
    <t>- от системы П-166 ВАУ серии СГС-22-М-500(1000) – 300-550 м;</t>
  </si>
  <si>
    <t>- от системы СГС-22-М200У-М уличного исполнения – 400- 550 м.</t>
  </si>
  <si>
    <t>IV.ПЕРЕЧЕНЬ МЕРОПРИЯТИЙ И ЭКОНОМИЧЕСКОЕ ОБОСНОВАНИЕ ПОДПРОГРАММЫ</t>
  </si>
  <si>
    <t xml:space="preserve">     Перечень мероприятий и экономическое обоснование подпрограммы представлены в Приложении 1 к подпрограмме (Таблица 2). Экономический расчет расходов на исполнение мероприятий подпрограммы представлен в Приложении 1 к подпрограмме (Таблица 3).</t>
  </si>
  <si>
    <t>V. МЕХАНИЗМЫ УПРАВЛЕНИЯ И КОНТРОЛЯ ПОДПРОГРАММОЙ</t>
  </si>
  <si>
    <t xml:space="preserve">     В ходе реализации Подпрограммы будут использованы нормативно-правовое регулирование, административные меры, бюджетная поддержка, организационные механизмы и контролирующие меры.</t>
  </si>
  <si>
    <t xml:space="preserve">     Для достижения подпрограммных целей предполагается использовать средства бюджета муниципального образования «Город Томск» и областного бюджета. </t>
  </si>
  <si>
    <t xml:space="preserve">     Текущий контроль и мониторинг реализации подпрограммы осуществляется постоянно в течение всего периода реализации подпрограммы МКУ «ОДС г. Томска».</t>
  </si>
  <si>
    <t xml:space="preserve">     Соисполнители подпрограммы ежегодно, в срок до 30 января года, следующего за отчетным, представляют ответственному исполнителю подпрограммы (Комитет общественной безопасности администрации Города Томска) отчеты о реализации, соответственно, мероприятий подпрограммы по итогам отчетного года – по форме, аналогичной приложениям 8 и 8.1 к Порядку принятия решений о разработке муниципальных программ муниципального образования «Город Томск», их формирования, реализации, корректировки, мониторинга и контроля, утвержденному постановлением администрации Города Томска от 15.07.2014 № 677.</t>
  </si>
  <si>
    <t xml:space="preserve">     Ответственность за реализацию подпрограммы, достижение показателей цели и задач, внесение изменений несет МКУ «ОДС г. Томска».</t>
  </si>
  <si>
    <t xml:space="preserve">     При внесении изменений в подпрограмму, затрагивающих содержание муниципальной программы в целом, ответственный исполнитель данной подпрограммы формирует проект изменений в части муниципальной программы и подпрограммы.</t>
  </si>
  <si>
    <t>Экономический расчет расходов на исполнение мероприятий подпрограммы</t>
  </si>
  <si>
    <t>Подпрограммные мероприятия</t>
  </si>
  <si>
    <t>Ед. изм.</t>
  </si>
  <si>
    <t>Объем в натуральных показателях</t>
  </si>
  <si>
    <t>Стоимость единицы натурального показателя, тыс. рублей</t>
  </si>
  <si>
    <t>Плановая потребность в средствах, тыс. рублей</t>
  </si>
  <si>
    <t>Монтаж пунктов управления КСЭОН.</t>
  </si>
  <si>
    <t>шт.</t>
  </si>
  <si>
    <t>Монтаж оборудования системы контроля уровня воды.</t>
  </si>
  <si>
    <t>Монтаж оборудования сопряжения с системами мониторинга потенциально-опасных объектов.</t>
  </si>
  <si>
    <t>Оборудование радиотрансляционных узлов на базе общеобразовательных учреждений и учреждений здравоохранения.</t>
  </si>
  <si>
    <t>или о возникновении чрезвычайных ситуаций» на 2017-2021 годы</t>
  </si>
  <si>
    <t xml:space="preserve">     Реализация Подпрограммы осуществляется в три этапа в течение 2017 - 2021 гг. путем заключения контрактов, предусмотренных бюджетным законодательством.</t>
  </si>
  <si>
    <t>«Создание комплексной системы экстренного оповещения населения об угрозе возникновения или о возникновении чрезвычайных ситуаций» на 2017-2021 годы</t>
  </si>
  <si>
    <t>2017-2021г.г.</t>
  </si>
  <si>
    <t>Год разработки программы - 2016</t>
  </si>
  <si>
    <t xml:space="preserve">     Для целей сопоставления показателей площади покрытия оповещения населения муниципального образования «Город Томск» с другими областными центрами субъектов Российской Федерации (далее - РФ) Сибирского федерального округа (далее - СФО), целесообразно учитывать такие критерии, как площадь муниципального образования, численность населения, преобладающий тип застройки. Однако, среди городов – областных центров субъектов РФ, входящих в СФО, нет сопоставимых с муниципальным образованием «Город Томск» одновременно по всем вышеназванным критериям, исходя из чего можно сделать вывод о невозможности достоверного сравнения показателей с другими областными центрами субъектов РФ СФО.</t>
  </si>
  <si>
    <t>оповещение всего населения и каждого человека, проживающего на территории г. Томска, и в первую очередь находящегося в зонах экстренного оповещения;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</si>
</sst>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3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2"/>
      <color indexed="8"/>
      <name val="Calibri"/>
      <family val="2"/>
      <charset val="204"/>
    </font>
    <font>
      <sz val="12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.5"/>
      <name val="Arial"/>
      <family val="2"/>
      <charset val="204"/>
    </font>
    <font>
      <sz val="7"/>
      <name val="Times New Roman"/>
      <family val="1"/>
      <charset val="204"/>
    </font>
    <font>
      <sz val="11.5"/>
      <color indexed="8"/>
      <name val="Arial"/>
      <family val="2"/>
      <charset val="204"/>
    </font>
    <font>
      <sz val="7"/>
      <color indexed="8"/>
      <name val="Times New Roman"/>
      <family val="1"/>
      <charset val="204"/>
    </font>
    <font>
      <sz val="11.5"/>
      <color indexed="8"/>
      <name val="Times New Roman"/>
      <family val="1"/>
      <charset val="204"/>
    </font>
    <font>
      <sz val="12"/>
      <color indexed="8"/>
      <name val="Tahoma"/>
      <family val="2"/>
      <charset val="204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23">
    <xf numFmtId="0" fontId="0" fillId="0" borderId="0" xfId="0"/>
    <xf numFmtId="0" fontId="3" fillId="0" borderId="0" xfId="0" applyFont="1" applyAlignment="1">
      <alignment wrapText="1"/>
    </xf>
    <xf numFmtId="0" fontId="2" fillId="0" borderId="0" xfId="0" applyFont="1" applyAlignment="1"/>
    <xf numFmtId="0" fontId="0" fillId="0" borderId="0" xfId="0" applyAlignment="1"/>
    <xf numFmtId="0" fontId="1" fillId="0" borderId="0" xfId="0" applyFont="1" applyAlignment="1"/>
    <xf numFmtId="0" fontId="0" fillId="0" borderId="0" xfId="0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Border="1" applyAlignment="1">
      <alignment horizontal="center" vertical="top" wrapText="1"/>
    </xf>
    <xf numFmtId="0" fontId="1" fillId="0" borderId="6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vertical="top" wrapText="1"/>
    </xf>
    <xf numFmtId="0" fontId="1" fillId="2" borderId="9" xfId="0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horizontal="left" vertical="top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left" vertical="center" textRotation="90" wrapText="1"/>
    </xf>
    <xf numFmtId="0" fontId="1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0" fillId="0" borderId="0" xfId="0" applyFont="1"/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top" wrapText="1"/>
    </xf>
    <xf numFmtId="0" fontId="11" fillId="0" borderId="0" xfId="0" applyFont="1"/>
    <xf numFmtId="16" fontId="6" fillId="0" borderId="3" xfId="0" applyNumberFormat="1" applyFont="1" applyBorder="1" applyAlignment="1">
      <alignment horizontal="center" vertical="top" wrapText="1"/>
    </xf>
    <xf numFmtId="164" fontId="6" fillId="0" borderId="3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vertical="top" wrapText="1"/>
    </xf>
    <xf numFmtId="0" fontId="1" fillId="0" borderId="2" xfId="0" applyFont="1" applyBorder="1" applyAlignment="1">
      <alignment horizontal="center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left" vertical="center" wrapText="1"/>
    </xf>
    <xf numFmtId="2" fontId="1" fillId="0" borderId="0" xfId="0" applyNumberFormat="1" applyFont="1" applyBorder="1" applyAlignment="1">
      <alignment vertical="top" wrapText="1"/>
    </xf>
    <xf numFmtId="0" fontId="6" fillId="0" borderId="5" xfId="0" applyFont="1" applyBorder="1" applyAlignment="1">
      <alignment horizontal="center" wrapText="1"/>
    </xf>
    <xf numFmtId="2" fontId="6" fillId="0" borderId="5" xfId="0" applyNumberFormat="1" applyFont="1" applyBorder="1" applyAlignment="1">
      <alignment vertical="top" wrapText="1"/>
    </xf>
    <xf numFmtId="2" fontId="1" fillId="0" borderId="5" xfId="0" applyNumberFormat="1" applyFont="1" applyBorder="1" applyAlignment="1">
      <alignment vertical="top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vertical="top" wrapText="1"/>
    </xf>
    <xf numFmtId="164" fontId="1" fillId="2" borderId="4" xfId="0" applyNumberFormat="1" applyFont="1" applyFill="1" applyBorder="1" applyAlignment="1">
      <alignment vertical="top" wrapText="1"/>
    </xf>
    <xf numFmtId="164" fontId="1" fillId="0" borderId="4" xfId="0" applyNumberFormat="1" applyFont="1" applyBorder="1"/>
    <xf numFmtId="164" fontId="1" fillId="2" borderId="5" xfId="0" applyNumberFormat="1" applyFont="1" applyFill="1" applyBorder="1" applyAlignment="1">
      <alignment vertical="top" wrapText="1"/>
    </xf>
    <xf numFmtId="164" fontId="1" fillId="0" borderId="11" xfId="0" applyNumberFormat="1" applyFont="1" applyBorder="1"/>
    <xf numFmtId="164" fontId="8" fillId="2" borderId="2" xfId="0" applyNumberFormat="1" applyFont="1" applyFill="1" applyBorder="1" applyAlignment="1">
      <alignment horizontal="right" vertical="top" wrapText="1"/>
    </xf>
    <xf numFmtId="164" fontId="6" fillId="0" borderId="1" xfId="0" applyNumberFormat="1" applyFont="1" applyBorder="1" applyAlignment="1">
      <alignment horizontal="right" vertical="center" wrapText="1"/>
    </xf>
    <xf numFmtId="164" fontId="1" fillId="0" borderId="4" xfId="0" applyNumberFormat="1" applyFont="1" applyBorder="1" applyAlignment="1">
      <alignment vertical="top" wrapText="1"/>
    </xf>
    <xf numFmtId="164" fontId="1" fillId="0" borderId="2" xfId="0" applyNumberFormat="1" applyFont="1" applyBorder="1" applyAlignment="1">
      <alignment vertical="top" wrapText="1"/>
    </xf>
    <xf numFmtId="164" fontId="1" fillId="0" borderId="3" xfId="0" applyNumberFormat="1" applyFont="1" applyBorder="1" applyAlignment="1">
      <alignment vertical="top" wrapText="1"/>
    </xf>
    <xf numFmtId="164" fontId="1" fillId="0" borderId="1" xfId="0" applyNumberFormat="1" applyFont="1" applyBorder="1" applyAlignment="1">
      <alignment vertical="top" wrapText="1"/>
    </xf>
    <xf numFmtId="164" fontId="6" fillId="0" borderId="1" xfId="0" applyNumberFormat="1" applyFont="1" applyBorder="1" applyAlignment="1">
      <alignment vertical="top" wrapText="1"/>
    </xf>
    <xf numFmtId="164" fontId="6" fillId="0" borderId="5" xfId="0" applyNumberFormat="1" applyFont="1" applyBorder="1" applyAlignment="1">
      <alignment vertical="top" wrapText="1"/>
    </xf>
    <xf numFmtId="164" fontId="6" fillId="0" borderId="4" xfId="0" applyNumberFormat="1" applyFont="1" applyBorder="1" applyAlignment="1">
      <alignment vertical="top" wrapText="1"/>
    </xf>
    <xf numFmtId="164" fontId="6" fillId="0" borderId="2" xfId="0" applyNumberFormat="1" applyFont="1" applyBorder="1" applyAlignment="1">
      <alignment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164" fontId="1" fillId="2" borderId="11" xfId="0" applyNumberFormat="1" applyFont="1" applyFill="1" applyBorder="1" applyAlignment="1">
      <alignment horizontal="center" vertical="top" wrapText="1"/>
    </xf>
    <xf numFmtId="164" fontId="1" fillId="2" borderId="11" xfId="0" applyNumberFormat="1" applyFont="1" applyFill="1" applyBorder="1" applyAlignment="1">
      <alignment horizontal="left" vertical="top" wrapText="1"/>
    </xf>
    <xf numFmtId="164" fontId="1" fillId="2" borderId="5" xfId="0" applyNumberFormat="1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164" fontId="1" fillId="2" borderId="4" xfId="0" applyNumberFormat="1" applyFont="1" applyFill="1" applyBorder="1" applyAlignment="1">
      <alignment horizontal="center" vertical="top" wrapText="1"/>
    </xf>
    <xf numFmtId="164" fontId="1" fillId="2" borderId="2" xfId="0" applyNumberFormat="1" applyFont="1" applyFill="1" applyBorder="1" applyAlignment="1">
      <alignment vertical="top" wrapText="1"/>
    </xf>
    <xf numFmtId="164" fontId="1" fillId="2" borderId="4" xfId="0" applyNumberFormat="1" applyFont="1" applyFill="1" applyBorder="1" applyAlignment="1">
      <alignment vertical="top" wrapText="1"/>
    </xf>
    <xf numFmtId="0" fontId="0" fillId="0" borderId="0" xfId="0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2" fillId="0" borderId="0" xfId="0" applyFont="1"/>
    <xf numFmtId="0" fontId="0" fillId="0" borderId="0" xfId="0" applyFill="1"/>
    <xf numFmtId="0" fontId="3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left" vertical="center" textRotation="90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22" fillId="0" borderId="0" xfId="0" applyNumberFormat="1" applyFont="1"/>
    <xf numFmtId="0" fontId="1" fillId="2" borderId="1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2" borderId="4" xfId="0" applyFont="1" applyFill="1" applyBorder="1" applyAlignment="1">
      <alignment vertical="top" wrapText="1"/>
    </xf>
    <xf numFmtId="0" fontId="1" fillId="2" borderId="11" xfId="0" applyFont="1" applyFill="1" applyBorder="1" applyAlignment="1">
      <alignment vertical="top" wrapText="1"/>
    </xf>
    <xf numFmtId="0" fontId="1" fillId="2" borderId="5" xfId="0" applyFont="1" applyFill="1" applyBorder="1" applyAlignment="1">
      <alignment vertical="top" wrapText="1"/>
    </xf>
    <xf numFmtId="0" fontId="1" fillId="2" borderId="4" xfId="0" applyFont="1" applyFill="1" applyBorder="1" applyAlignment="1">
      <alignment horizontal="center" vertical="center" textRotation="90" wrapText="1"/>
    </xf>
    <xf numFmtId="0" fontId="1" fillId="2" borderId="5" xfId="0" applyFont="1" applyFill="1" applyBorder="1" applyAlignment="1">
      <alignment horizontal="center" vertical="center" textRotation="90" wrapText="1"/>
    </xf>
    <xf numFmtId="0" fontId="7" fillId="2" borderId="4" xfId="0" applyFont="1" applyFill="1" applyBorder="1" applyAlignment="1">
      <alignment horizontal="left" vertical="top" wrapText="1"/>
    </xf>
    <xf numFmtId="0" fontId="7" fillId="2" borderId="11" xfId="0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left" vertical="top" wrapText="1"/>
    </xf>
    <xf numFmtId="0" fontId="7" fillId="2" borderId="12" xfId="0" applyFont="1" applyFill="1" applyBorder="1" applyAlignment="1">
      <alignment horizontal="left" vertical="top" wrapText="1"/>
    </xf>
    <xf numFmtId="0" fontId="1" fillId="2" borderId="17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0" fontId="1" fillId="2" borderId="12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11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left" vertical="top" wrapText="1"/>
    </xf>
    <xf numFmtId="0" fontId="1" fillId="2" borderId="16" xfId="0" applyFont="1" applyFill="1" applyBorder="1" applyAlignment="1">
      <alignment vertical="top" wrapText="1"/>
    </xf>
    <xf numFmtId="0" fontId="1" fillId="2" borderId="10" xfId="0" applyFont="1" applyFill="1" applyBorder="1" applyAlignment="1">
      <alignment vertical="top" wrapText="1"/>
    </xf>
    <xf numFmtId="0" fontId="1" fillId="2" borderId="13" xfId="0" applyFont="1" applyFill="1" applyBorder="1" applyAlignment="1">
      <alignment vertical="top" wrapText="1"/>
    </xf>
    <xf numFmtId="0" fontId="1" fillId="2" borderId="18" xfId="0" applyFont="1" applyFill="1" applyBorder="1" applyAlignment="1">
      <alignment vertical="top" wrapText="1"/>
    </xf>
    <xf numFmtId="0" fontId="1" fillId="2" borderId="19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4" fillId="2" borderId="4" xfId="0" applyFont="1" applyFill="1" applyBorder="1" applyAlignment="1">
      <alignment horizontal="left" vertical="top" wrapText="1"/>
    </xf>
    <xf numFmtId="0" fontId="4" fillId="2" borderId="11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left" vertical="top" wrapText="1"/>
    </xf>
    <xf numFmtId="0" fontId="1" fillId="2" borderId="16" xfId="0" applyFont="1" applyFill="1" applyBorder="1" applyAlignment="1">
      <alignment horizontal="left" vertical="top" wrapText="1"/>
    </xf>
    <xf numFmtId="0" fontId="1" fillId="2" borderId="10" xfId="0" applyFont="1" applyFill="1" applyBorder="1" applyAlignment="1">
      <alignment horizontal="left" vertical="top" wrapText="1"/>
    </xf>
    <xf numFmtId="0" fontId="1" fillId="2" borderId="13" xfId="0" applyFont="1" applyFill="1" applyBorder="1" applyAlignment="1">
      <alignment horizontal="left" vertical="top" wrapText="1"/>
    </xf>
    <xf numFmtId="0" fontId="1" fillId="2" borderId="18" xfId="0" applyFont="1" applyFill="1" applyBorder="1" applyAlignment="1">
      <alignment horizontal="left" vertical="top" wrapText="1"/>
    </xf>
    <xf numFmtId="0" fontId="1" fillId="2" borderId="19" xfId="0" applyFont="1" applyFill="1" applyBorder="1" applyAlignment="1">
      <alignment horizontal="left" vertical="top" wrapText="1"/>
    </xf>
    <xf numFmtId="0" fontId="1" fillId="0" borderId="14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top" wrapText="1"/>
    </xf>
    <xf numFmtId="164" fontId="8" fillId="2" borderId="4" xfId="0" applyNumberFormat="1" applyFont="1" applyFill="1" applyBorder="1" applyAlignment="1">
      <alignment horizontal="center" vertical="top" wrapText="1"/>
    </xf>
    <xf numFmtId="164" fontId="8" fillId="2" borderId="5" xfId="0" applyNumberFormat="1" applyFont="1" applyFill="1" applyBorder="1" applyAlignment="1">
      <alignment horizontal="center" vertical="top" wrapText="1"/>
    </xf>
    <xf numFmtId="164" fontId="8" fillId="2" borderId="4" xfId="0" applyNumberFormat="1" applyFont="1" applyFill="1" applyBorder="1" applyAlignment="1">
      <alignment horizontal="right" vertical="top" wrapText="1"/>
    </xf>
    <xf numFmtId="164" fontId="8" fillId="2" borderId="5" xfId="0" applyNumberFormat="1" applyFont="1" applyFill="1" applyBorder="1" applyAlignment="1">
      <alignment horizontal="right" vertical="top" wrapText="1"/>
    </xf>
    <xf numFmtId="164" fontId="1" fillId="2" borderId="4" xfId="0" applyNumberFormat="1" applyFont="1" applyFill="1" applyBorder="1" applyAlignment="1">
      <alignment horizontal="right" vertical="top" wrapText="1"/>
    </xf>
    <xf numFmtId="164" fontId="1" fillId="2" borderId="5" xfId="0" applyNumberFormat="1" applyFont="1" applyFill="1" applyBorder="1" applyAlignment="1">
      <alignment horizontal="right" vertical="top" wrapText="1"/>
    </xf>
    <xf numFmtId="0" fontId="7" fillId="2" borderId="4" xfId="0" applyFont="1" applyFill="1" applyBorder="1" applyAlignment="1">
      <alignment horizontal="left" wrapText="1"/>
    </xf>
    <xf numFmtId="0" fontId="7" fillId="2" borderId="11" xfId="0" applyFont="1" applyFill="1" applyBorder="1" applyAlignment="1">
      <alignment horizontal="left" wrapText="1"/>
    </xf>
    <xf numFmtId="0" fontId="7" fillId="2" borderId="5" xfId="0" applyFont="1" applyFill="1" applyBorder="1" applyAlignment="1">
      <alignment horizontal="left" wrapText="1"/>
    </xf>
    <xf numFmtId="0" fontId="5" fillId="2" borderId="4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164" fontId="1" fillId="2" borderId="2" xfId="0" applyNumberFormat="1" applyFont="1" applyFill="1" applyBorder="1" applyAlignment="1">
      <alignment horizontal="left" vertical="top" wrapText="1"/>
    </xf>
    <xf numFmtId="164" fontId="1" fillId="2" borderId="4" xfId="0" applyNumberFormat="1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164" fontId="1" fillId="2" borderId="2" xfId="0" applyNumberFormat="1" applyFont="1" applyFill="1" applyBorder="1" applyAlignment="1">
      <alignment vertical="top" wrapText="1"/>
    </xf>
    <xf numFmtId="164" fontId="1" fillId="2" borderId="4" xfId="0" applyNumberFormat="1" applyFont="1" applyFill="1" applyBorder="1" applyAlignment="1">
      <alignment vertical="top" wrapText="1"/>
    </xf>
    <xf numFmtId="164" fontId="1" fillId="2" borderId="11" xfId="0" applyNumberFormat="1" applyFont="1" applyFill="1" applyBorder="1" applyAlignment="1">
      <alignment horizontal="center" vertical="top" wrapText="1"/>
    </xf>
    <xf numFmtId="164" fontId="1" fillId="2" borderId="5" xfId="0" applyNumberFormat="1" applyFont="1" applyFill="1" applyBorder="1" applyAlignment="1">
      <alignment horizontal="center" vertical="top" wrapText="1"/>
    </xf>
    <xf numFmtId="164" fontId="1" fillId="2" borderId="11" xfId="0" applyNumberFormat="1" applyFont="1" applyFill="1" applyBorder="1" applyAlignment="1">
      <alignment horizontal="left" vertical="top" wrapText="1"/>
    </xf>
    <xf numFmtId="164" fontId="1" fillId="2" borderId="5" xfId="0" applyNumberFormat="1" applyFont="1" applyFill="1" applyBorder="1" applyAlignment="1">
      <alignment horizontal="left" vertical="top" wrapText="1"/>
    </xf>
    <xf numFmtId="0" fontId="7" fillId="2" borderId="10" xfId="0" applyFont="1" applyFill="1" applyBorder="1" applyAlignment="1">
      <alignment horizontal="left" vertical="top" wrapText="1"/>
    </xf>
    <xf numFmtId="0" fontId="7" fillId="2" borderId="13" xfId="0" applyFont="1" applyFill="1" applyBorder="1" applyAlignment="1">
      <alignment horizontal="left" vertical="top" wrapText="1"/>
    </xf>
    <xf numFmtId="0" fontId="1" fillId="0" borderId="2" xfId="0" applyFont="1" applyBorder="1"/>
    <xf numFmtId="164" fontId="1" fillId="2" borderId="4" xfId="0" applyNumberFormat="1" applyFont="1" applyFill="1" applyBorder="1" applyAlignment="1">
      <alignment horizontal="center" vertical="top"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5" fillId="2" borderId="18" xfId="0" applyFont="1" applyFill="1" applyBorder="1" applyAlignment="1">
      <alignment horizontal="left" vertical="top" wrapText="1"/>
    </xf>
    <xf numFmtId="0" fontId="5" fillId="2" borderId="19" xfId="0" applyFont="1" applyFill="1" applyBorder="1" applyAlignment="1">
      <alignment horizontal="left" vertical="top" wrapText="1"/>
    </xf>
    <xf numFmtId="0" fontId="5" fillId="2" borderId="4" xfId="0" applyFont="1" applyFill="1" applyBorder="1" applyAlignment="1">
      <alignment horizontal="left" vertical="top" wrapText="1"/>
    </xf>
    <xf numFmtId="0" fontId="5" fillId="2" borderId="11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left" vertical="top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6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4" fillId="0" borderId="20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13" fillId="0" borderId="6" xfId="0" applyFont="1" applyBorder="1" applyAlignment="1">
      <alignment horizontal="center" vertical="top" wrapText="1"/>
    </xf>
    <xf numFmtId="0" fontId="13" fillId="0" borderId="20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2" fillId="0" borderId="0" xfId="0" applyFont="1" applyFill="1" applyAlignment="1">
      <alignment horizontal="left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right"/>
    </xf>
    <xf numFmtId="0" fontId="1" fillId="0" borderId="16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7" fillId="0" borderId="4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0" fontId="1" fillId="0" borderId="6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5"/>
  <sheetViews>
    <sheetView view="pageBreakPreview" topLeftCell="A13" zoomScale="75" zoomScaleNormal="100" zoomScaleSheetLayoutView="75" workbookViewId="0">
      <selection activeCell="A28" sqref="A28:D39"/>
    </sheetView>
  </sheetViews>
  <sheetFormatPr defaultRowHeight="14.4" x14ac:dyDescent="0.3"/>
  <cols>
    <col min="1" max="1" width="36.88671875" customWidth="1"/>
    <col min="2" max="2" width="11" customWidth="1"/>
    <col min="3" max="3" width="16.109375" customWidth="1"/>
    <col min="4" max="4" width="11.109375" customWidth="1"/>
    <col min="5" max="5" width="12.109375" customWidth="1"/>
    <col min="6" max="6" width="15.33203125" customWidth="1"/>
    <col min="7" max="7" width="16.6640625" customWidth="1"/>
    <col min="8" max="23" width="12.109375" customWidth="1"/>
  </cols>
  <sheetData>
    <row r="1" spans="1:23" ht="15.6" x14ac:dyDescent="0.3">
      <c r="D1" s="3"/>
      <c r="E1" s="3"/>
      <c r="F1" s="3"/>
      <c r="G1" s="3"/>
      <c r="H1" s="3"/>
      <c r="I1" s="3"/>
      <c r="J1" s="3"/>
      <c r="K1" s="3"/>
      <c r="R1" s="160"/>
      <c r="S1" s="160"/>
      <c r="T1" s="160"/>
      <c r="U1" s="160"/>
      <c r="V1" s="160"/>
      <c r="W1" s="160"/>
    </row>
    <row r="2" spans="1:23" ht="15.6" x14ac:dyDescent="0.3">
      <c r="A2" s="2"/>
      <c r="B2" s="3"/>
      <c r="C2" s="3"/>
      <c r="D2" s="3"/>
      <c r="E2" s="3"/>
      <c r="F2" s="3"/>
      <c r="G2" s="3"/>
      <c r="H2" s="3"/>
      <c r="I2" s="3"/>
      <c r="J2" s="3"/>
      <c r="K2" s="3"/>
      <c r="R2" s="161"/>
      <c r="S2" s="161"/>
      <c r="T2" s="161"/>
      <c r="U2" s="161"/>
      <c r="V2" s="161"/>
      <c r="W2" s="161"/>
    </row>
    <row r="3" spans="1:23" ht="15.6" x14ac:dyDescent="0.3">
      <c r="A3" s="2"/>
      <c r="B3" s="3"/>
      <c r="C3" s="3"/>
      <c r="D3" s="3"/>
      <c r="E3" s="3"/>
      <c r="F3" s="3"/>
      <c r="G3" s="3"/>
      <c r="H3" s="3"/>
      <c r="I3" s="3"/>
      <c r="J3" s="3"/>
      <c r="K3" s="3"/>
      <c r="R3" s="161"/>
      <c r="S3" s="161"/>
      <c r="T3" s="161"/>
      <c r="U3" s="161"/>
      <c r="V3" s="161"/>
      <c r="W3" s="161"/>
    </row>
    <row r="4" spans="1:23" x14ac:dyDescent="0.3">
      <c r="A4" s="2"/>
      <c r="B4" s="3"/>
      <c r="C4" s="3"/>
      <c r="D4" s="3"/>
      <c r="E4" s="3"/>
      <c r="F4" s="3"/>
      <c r="G4" s="3"/>
      <c r="H4" s="3"/>
      <c r="I4" s="3"/>
      <c r="J4" s="3"/>
      <c r="K4" s="3"/>
      <c r="S4" s="2"/>
      <c r="T4" s="2"/>
      <c r="U4" s="2"/>
      <c r="V4" s="2"/>
      <c r="W4" s="2"/>
    </row>
    <row r="5" spans="1:23" x14ac:dyDescent="0.3">
      <c r="A5" s="2"/>
      <c r="B5" s="3"/>
      <c r="C5" s="3"/>
      <c r="D5" s="3"/>
      <c r="E5" s="3"/>
      <c r="F5" s="3"/>
      <c r="G5" s="3"/>
      <c r="H5" s="3"/>
      <c r="I5" s="3"/>
      <c r="J5" s="3"/>
      <c r="K5" s="3"/>
      <c r="S5" s="159"/>
      <c r="T5" s="159"/>
      <c r="U5" s="159"/>
      <c r="V5" s="159"/>
      <c r="W5" s="159"/>
    </row>
    <row r="6" spans="1:23" x14ac:dyDescent="0.3">
      <c r="A6" s="2"/>
      <c r="B6" s="3"/>
      <c r="C6" s="3"/>
      <c r="D6" s="3"/>
      <c r="E6" s="3"/>
      <c r="F6" s="3"/>
      <c r="G6" s="3"/>
      <c r="H6" s="3"/>
      <c r="I6" s="3"/>
      <c r="J6" s="3"/>
      <c r="K6" s="3"/>
      <c r="S6" s="159"/>
      <c r="T6" s="159"/>
      <c r="U6" s="159"/>
      <c r="V6" s="159"/>
      <c r="W6" s="159"/>
    </row>
    <row r="7" spans="1:23" ht="15.6" x14ac:dyDescent="0.3">
      <c r="A7" s="4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23" ht="36.75" customHeight="1" x14ac:dyDescent="0.3">
      <c r="A8" s="167" t="s">
        <v>94</v>
      </c>
      <c r="B8" s="167"/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</row>
    <row r="9" spans="1:23" ht="15.6" customHeight="1" x14ac:dyDescent="0.3">
      <c r="A9" s="168" t="s">
        <v>87</v>
      </c>
      <c r="B9" s="168"/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</row>
    <row r="10" spans="1:23" ht="15.6" x14ac:dyDescent="0.3">
      <c r="A10" s="99" t="s">
        <v>0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</row>
    <row r="11" spans="1:23" ht="17.25" customHeight="1" x14ac:dyDescent="0.3">
      <c r="A11" s="99" t="s">
        <v>184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</row>
    <row r="12" spans="1:23" ht="15.6" x14ac:dyDescent="0.3">
      <c r="A12" s="99" t="s">
        <v>1</v>
      </c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</row>
    <row r="13" spans="1:23" ht="16.2" thickBot="1" x14ac:dyDescent="0.35">
      <c r="A13" s="4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23" s="7" customFormat="1" ht="24" customHeight="1" thickBot="1" x14ac:dyDescent="0.35">
      <c r="A14" s="100" t="s">
        <v>2</v>
      </c>
      <c r="B14" s="101"/>
      <c r="C14" s="101"/>
      <c r="D14" s="102"/>
      <c r="E14" s="112" t="s">
        <v>91</v>
      </c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4"/>
    </row>
    <row r="15" spans="1:23" s="7" customFormat="1" ht="24" customHeight="1" thickBot="1" x14ac:dyDescent="0.35">
      <c r="A15" s="100" t="s">
        <v>3</v>
      </c>
      <c r="B15" s="101"/>
      <c r="C15" s="101"/>
      <c r="D15" s="102"/>
      <c r="E15" s="112" t="s">
        <v>89</v>
      </c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4"/>
    </row>
    <row r="16" spans="1:23" s="7" customFormat="1" ht="24" customHeight="1" thickBot="1" x14ac:dyDescent="0.35">
      <c r="A16" s="112" t="s">
        <v>4</v>
      </c>
      <c r="B16" s="113"/>
      <c r="C16" s="113"/>
      <c r="D16" s="114"/>
      <c r="E16" s="100" t="s">
        <v>90</v>
      </c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2"/>
    </row>
    <row r="17" spans="1:23" s="7" customFormat="1" ht="24" customHeight="1" thickBot="1" x14ac:dyDescent="0.35">
      <c r="A17" s="100" t="s">
        <v>5</v>
      </c>
      <c r="B17" s="101"/>
      <c r="C17" s="101"/>
      <c r="D17" s="102"/>
      <c r="E17" s="121" t="s">
        <v>6</v>
      </c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3"/>
    </row>
    <row r="18" spans="1:23" s="7" customFormat="1" ht="25.2" customHeight="1" x14ac:dyDescent="0.3">
      <c r="A18" s="115" t="s">
        <v>71</v>
      </c>
      <c r="B18" s="116"/>
      <c r="C18" s="116"/>
      <c r="D18" s="117"/>
      <c r="E18" s="124" t="s">
        <v>7</v>
      </c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6"/>
    </row>
    <row r="19" spans="1:23" s="7" customFormat="1" ht="36" customHeight="1" thickBot="1" x14ac:dyDescent="0.35">
      <c r="A19" s="118" t="s">
        <v>72</v>
      </c>
      <c r="B19" s="119"/>
      <c r="C19" s="119"/>
      <c r="D19" s="120"/>
      <c r="E19" s="109" t="s">
        <v>8</v>
      </c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1"/>
    </row>
    <row r="20" spans="1:23" s="19" customFormat="1" ht="61.8" customHeight="1" x14ac:dyDescent="0.3">
      <c r="A20" s="124" t="s">
        <v>9</v>
      </c>
      <c r="B20" s="125"/>
      <c r="C20" s="125"/>
      <c r="D20" s="125"/>
      <c r="E20" s="16" t="s">
        <v>186</v>
      </c>
      <c r="F20" s="98">
        <v>2017</v>
      </c>
      <c r="G20" s="98"/>
      <c r="H20" s="98">
        <v>2018</v>
      </c>
      <c r="I20" s="98"/>
      <c r="J20" s="98">
        <v>2019</v>
      </c>
      <c r="K20" s="98"/>
      <c r="L20" s="129">
        <v>2020</v>
      </c>
      <c r="M20" s="129"/>
      <c r="N20" s="98">
        <v>2021</v>
      </c>
      <c r="O20" s="98"/>
      <c r="P20" s="98"/>
      <c r="Q20" s="98"/>
      <c r="R20" s="98"/>
      <c r="S20" s="98"/>
      <c r="T20" s="129"/>
      <c r="U20" s="129"/>
      <c r="V20" s="129"/>
      <c r="W20" s="169"/>
    </row>
    <row r="21" spans="1:23" s="19" customFormat="1" ht="125.25" customHeight="1" thickBot="1" x14ac:dyDescent="0.35">
      <c r="A21" s="127"/>
      <c r="B21" s="128"/>
      <c r="C21" s="128"/>
      <c r="D21" s="128"/>
      <c r="E21" s="17"/>
      <c r="F21" s="18" t="s">
        <v>10</v>
      </c>
      <c r="G21" s="18" t="s">
        <v>11</v>
      </c>
      <c r="H21" s="18" t="s">
        <v>10</v>
      </c>
      <c r="I21" s="18" t="s">
        <v>11</v>
      </c>
      <c r="J21" s="18" t="s">
        <v>10</v>
      </c>
      <c r="K21" s="18" t="s">
        <v>11</v>
      </c>
      <c r="L21" s="18" t="s">
        <v>10</v>
      </c>
      <c r="M21" s="18" t="s">
        <v>11</v>
      </c>
      <c r="N21" s="18" t="s">
        <v>10</v>
      </c>
      <c r="O21" s="18" t="s">
        <v>11</v>
      </c>
      <c r="P21" s="18"/>
      <c r="Q21" s="18"/>
      <c r="R21" s="18"/>
      <c r="S21" s="18"/>
      <c r="T21" s="18"/>
      <c r="U21" s="18"/>
      <c r="V21" s="18"/>
      <c r="W21" s="18"/>
    </row>
    <row r="22" spans="1:23" s="7" customFormat="1" ht="24" customHeight="1" thickBot="1" x14ac:dyDescent="0.35">
      <c r="A22" s="105" t="s">
        <v>7</v>
      </c>
      <c r="B22" s="106"/>
      <c r="C22" s="106"/>
      <c r="D22" s="106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8"/>
    </row>
    <row r="23" spans="1:23" s="7" customFormat="1" ht="19.95" customHeight="1" thickBot="1" x14ac:dyDescent="0.35">
      <c r="A23" s="162" t="s">
        <v>73</v>
      </c>
      <c r="B23" s="163"/>
      <c r="C23" s="163"/>
      <c r="D23" s="163"/>
      <c r="E23" s="49">
        <v>0</v>
      </c>
      <c r="F23" s="48">
        <v>25</v>
      </c>
      <c r="G23" s="46">
        <v>0</v>
      </c>
      <c r="H23" s="47">
        <v>25</v>
      </c>
      <c r="I23" s="48">
        <v>0</v>
      </c>
      <c r="J23" s="47">
        <v>35</v>
      </c>
      <c r="K23" s="48">
        <v>0</v>
      </c>
      <c r="L23" s="90">
        <v>70</v>
      </c>
      <c r="M23" s="91">
        <v>0</v>
      </c>
      <c r="N23" s="92">
        <v>100</v>
      </c>
      <c r="O23" s="93">
        <v>0</v>
      </c>
      <c r="P23" s="93"/>
      <c r="Q23" s="93"/>
      <c r="R23" s="94"/>
      <c r="S23" s="94"/>
      <c r="T23" s="94"/>
      <c r="U23" s="94"/>
      <c r="V23" s="94"/>
      <c r="W23" s="94"/>
    </row>
    <row r="24" spans="1:23" s="7" customFormat="1" ht="16.2" customHeight="1" thickBot="1" x14ac:dyDescent="0.4">
      <c r="A24" s="137" t="s">
        <v>12</v>
      </c>
      <c r="B24" s="138"/>
      <c r="C24" s="138"/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9"/>
    </row>
    <row r="25" spans="1:23" s="7" customFormat="1" ht="24" customHeight="1" thickBot="1" x14ac:dyDescent="0.35">
      <c r="A25" s="105" t="s">
        <v>8</v>
      </c>
      <c r="B25" s="106"/>
      <c r="C25" s="106"/>
      <c r="D25" s="106"/>
      <c r="E25" s="153"/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4"/>
    </row>
    <row r="26" spans="1:23" s="7" customFormat="1" ht="38.4" customHeight="1" thickBot="1" x14ac:dyDescent="0.35">
      <c r="A26" s="140" t="s">
        <v>74</v>
      </c>
      <c r="B26" s="141"/>
      <c r="C26" s="141"/>
      <c r="D26" s="141"/>
      <c r="E26" s="49">
        <v>0</v>
      </c>
      <c r="F26" s="48">
        <v>135.1</v>
      </c>
      <c r="G26" s="46">
        <v>0</v>
      </c>
      <c r="H26" s="47">
        <v>153</v>
      </c>
      <c r="I26" s="48">
        <v>0</v>
      </c>
      <c r="J26" s="47">
        <v>321</v>
      </c>
      <c r="K26" s="48">
        <v>0</v>
      </c>
      <c r="L26" s="90">
        <v>442</v>
      </c>
      <c r="M26" s="91">
        <v>0</v>
      </c>
      <c r="N26" s="90">
        <v>617</v>
      </c>
      <c r="O26" s="93">
        <v>0</v>
      </c>
      <c r="P26" s="93"/>
      <c r="Q26" s="93"/>
      <c r="R26" s="94"/>
      <c r="S26" s="94"/>
      <c r="T26" s="94"/>
      <c r="U26" s="94"/>
      <c r="V26" s="94"/>
      <c r="W26" s="94"/>
    </row>
    <row r="27" spans="1:23" s="7" customFormat="1" ht="37.200000000000003" customHeight="1" thickBot="1" x14ac:dyDescent="0.35">
      <c r="A27" s="140" t="s">
        <v>75</v>
      </c>
      <c r="B27" s="141"/>
      <c r="C27" s="141"/>
      <c r="D27" s="141"/>
      <c r="E27" s="49">
        <v>0</v>
      </c>
      <c r="F27" s="48">
        <v>22.7</v>
      </c>
      <c r="G27" s="46">
        <v>0</v>
      </c>
      <c r="H27" s="47">
        <v>25</v>
      </c>
      <c r="I27" s="48">
        <v>0</v>
      </c>
      <c r="J27" s="47">
        <v>52</v>
      </c>
      <c r="K27" s="48">
        <v>0</v>
      </c>
      <c r="L27" s="90">
        <v>72</v>
      </c>
      <c r="M27" s="91">
        <v>0</v>
      </c>
      <c r="N27" s="90">
        <v>100</v>
      </c>
      <c r="O27" s="93">
        <v>0</v>
      </c>
      <c r="P27" s="93"/>
      <c r="Q27" s="93"/>
      <c r="R27" s="94"/>
      <c r="S27" s="94"/>
      <c r="T27" s="94"/>
      <c r="U27" s="94"/>
      <c r="V27" s="94"/>
      <c r="W27" s="94"/>
    </row>
    <row r="28" spans="1:23" s="7" customFormat="1" ht="24" customHeight="1" thickBot="1" x14ac:dyDescent="0.35">
      <c r="A28" s="124" t="s">
        <v>81</v>
      </c>
      <c r="B28" s="125"/>
      <c r="C28" s="125"/>
      <c r="D28" s="125"/>
      <c r="E28" s="130" t="s">
        <v>13</v>
      </c>
      <c r="F28" s="142" t="s">
        <v>14</v>
      </c>
      <c r="G28" s="143"/>
      <c r="H28" s="130" t="s">
        <v>15</v>
      </c>
      <c r="I28" s="130"/>
      <c r="J28" s="130"/>
      <c r="K28" s="130"/>
      <c r="L28" s="130" t="s">
        <v>16</v>
      </c>
      <c r="M28" s="130"/>
      <c r="N28" s="130"/>
      <c r="O28" s="130"/>
      <c r="P28" s="130" t="s">
        <v>17</v>
      </c>
      <c r="Q28" s="130"/>
      <c r="R28" s="130"/>
      <c r="S28" s="130"/>
      <c r="T28" s="130" t="s">
        <v>18</v>
      </c>
      <c r="U28" s="130"/>
      <c r="V28" s="130"/>
      <c r="W28" s="130"/>
    </row>
    <row r="29" spans="1:23" s="7" customFormat="1" ht="98.4" customHeight="1" thickBot="1" x14ac:dyDescent="0.35">
      <c r="A29" s="109"/>
      <c r="B29" s="110"/>
      <c r="C29" s="110"/>
      <c r="D29" s="110"/>
      <c r="E29" s="130"/>
      <c r="F29" s="21" t="s">
        <v>10</v>
      </c>
      <c r="G29" s="21" t="s">
        <v>11</v>
      </c>
      <c r="H29" s="103" t="s">
        <v>10</v>
      </c>
      <c r="I29" s="104"/>
      <c r="J29" s="103" t="s">
        <v>11</v>
      </c>
      <c r="K29" s="104"/>
      <c r="L29" s="103" t="s">
        <v>10</v>
      </c>
      <c r="M29" s="104"/>
      <c r="N29" s="103" t="s">
        <v>11</v>
      </c>
      <c r="O29" s="104"/>
      <c r="P29" s="103" t="s">
        <v>10</v>
      </c>
      <c r="Q29" s="104"/>
      <c r="R29" s="103" t="s">
        <v>11</v>
      </c>
      <c r="S29" s="104"/>
      <c r="T29" s="103" t="s">
        <v>10</v>
      </c>
      <c r="U29" s="104"/>
      <c r="V29" s="103" t="s">
        <v>21</v>
      </c>
      <c r="W29" s="104"/>
    </row>
    <row r="30" spans="1:23" s="7" customFormat="1" ht="16.95" customHeight="1" thickBot="1" x14ac:dyDescent="0.35">
      <c r="A30" s="109"/>
      <c r="B30" s="110"/>
      <c r="C30" s="110"/>
      <c r="D30" s="110"/>
      <c r="E30" s="20">
        <v>2017</v>
      </c>
      <c r="F30" s="52">
        <f>'Перечень мероприятий'!E65</f>
        <v>47849</v>
      </c>
      <c r="G30" s="53">
        <f>'Перечень мероприятий'!F65</f>
        <v>0</v>
      </c>
      <c r="H30" s="54"/>
      <c r="I30" s="55">
        <f>'Перечень мероприятий'!G65</f>
        <v>47849</v>
      </c>
      <c r="J30" s="56"/>
      <c r="K30" s="55">
        <f>'Перечень мероприятий'!H55</f>
        <v>0</v>
      </c>
      <c r="L30" s="149"/>
      <c r="M30" s="150"/>
      <c r="N30" s="147"/>
      <c r="O30" s="148"/>
      <c r="P30" s="54"/>
      <c r="Q30" s="55">
        <f>'Перечень мероприятий'!K65</f>
        <v>0</v>
      </c>
      <c r="R30" s="135">
        <f>'Перечень мероприятий'!L55</f>
        <v>0</v>
      </c>
      <c r="S30" s="136"/>
      <c r="T30" s="142"/>
      <c r="U30" s="143"/>
      <c r="V30" s="155"/>
      <c r="W30" s="155"/>
    </row>
    <row r="31" spans="1:23" s="7" customFormat="1" ht="16.95" customHeight="1" thickBot="1" x14ac:dyDescent="0.35">
      <c r="A31" s="109"/>
      <c r="B31" s="110"/>
      <c r="C31" s="110"/>
      <c r="D31" s="110"/>
      <c r="E31" s="20">
        <v>2018</v>
      </c>
      <c r="F31" s="74">
        <f>'Перечень мероприятий'!E66</f>
        <v>47849</v>
      </c>
      <c r="G31" s="75">
        <f>'Перечень мероприятий'!F66</f>
        <v>0</v>
      </c>
      <c r="H31" s="54"/>
      <c r="I31" s="55">
        <f>'Перечень мероприятий'!G66</f>
        <v>11962.3</v>
      </c>
      <c r="J31" s="56"/>
      <c r="K31" s="55">
        <f>'Перечень мероприятий'!H56</f>
        <v>0</v>
      </c>
      <c r="L31" s="151"/>
      <c r="M31" s="152"/>
      <c r="N31" s="144"/>
      <c r="O31" s="145"/>
      <c r="P31" s="54"/>
      <c r="Q31" s="55">
        <f>'Перечень мероприятий'!K66</f>
        <v>35886.699999999997</v>
      </c>
      <c r="R31" s="135">
        <f>'Перечень мероприятий'!L56</f>
        <v>0</v>
      </c>
      <c r="S31" s="136"/>
      <c r="T31" s="142"/>
      <c r="U31" s="143"/>
      <c r="V31" s="155"/>
      <c r="W31" s="155"/>
    </row>
    <row r="32" spans="1:23" s="7" customFormat="1" ht="15" customHeight="1" thickBot="1" x14ac:dyDescent="0.35">
      <c r="A32" s="109"/>
      <c r="B32" s="110"/>
      <c r="C32" s="110"/>
      <c r="D32" s="110"/>
      <c r="E32" s="20">
        <v>2019</v>
      </c>
      <c r="F32" s="74">
        <f>'Перечень мероприятий'!E67</f>
        <v>67415.199999999997</v>
      </c>
      <c r="G32" s="75">
        <f>'Перечень мероприятий'!F67</f>
        <v>0</v>
      </c>
      <c r="H32" s="54"/>
      <c r="I32" s="55">
        <f>'Перечень мероприятий'!G67</f>
        <v>17192.699999999997</v>
      </c>
      <c r="J32" s="56"/>
      <c r="K32" s="55">
        <f>'Перечень мероприятий'!H57</f>
        <v>0</v>
      </c>
      <c r="L32" s="151"/>
      <c r="M32" s="152"/>
      <c r="N32" s="144"/>
      <c r="O32" s="145"/>
      <c r="P32" s="54"/>
      <c r="Q32" s="55">
        <f>'Перечень мероприятий'!K67</f>
        <v>50222.5</v>
      </c>
      <c r="R32" s="135">
        <f>'Перечень мероприятий'!L57</f>
        <v>0</v>
      </c>
      <c r="S32" s="136"/>
      <c r="T32" s="142"/>
      <c r="U32" s="143"/>
      <c r="V32" s="155"/>
      <c r="W32" s="155"/>
    </row>
    <row r="33" spans="1:23" s="7" customFormat="1" ht="16.2" customHeight="1" thickBot="1" x14ac:dyDescent="0.35">
      <c r="A33" s="109"/>
      <c r="B33" s="110"/>
      <c r="C33" s="110"/>
      <c r="D33" s="110"/>
      <c r="E33" s="20">
        <v>2020</v>
      </c>
      <c r="F33" s="74">
        <f>'Перечень мероприятий'!E68</f>
        <v>64366.200000000004</v>
      </c>
      <c r="G33" s="75">
        <f>'Перечень мероприятий'!F68</f>
        <v>0</v>
      </c>
      <c r="H33" s="54"/>
      <c r="I33" s="55">
        <f>'Перечень мероприятий'!G68</f>
        <v>16091.599999999999</v>
      </c>
      <c r="J33" s="56"/>
      <c r="K33" s="55">
        <f>'Перечень мероприятий'!H58</f>
        <v>0</v>
      </c>
      <c r="L33" s="151"/>
      <c r="M33" s="152"/>
      <c r="N33" s="144"/>
      <c r="O33" s="145"/>
      <c r="P33" s="54"/>
      <c r="Q33" s="55">
        <f>'Перечень мероприятий'!K68</f>
        <v>48274.600000000006</v>
      </c>
      <c r="R33" s="135">
        <f>'Перечень мероприятий'!L58</f>
        <v>0</v>
      </c>
      <c r="S33" s="136"/>
      <c r="T33" s="142"/>
      <c r="U33" s="143"/>
      <c r="V33" s="155"/>
      <c r="W33" s="155"/>
    </row>
    <row r="34" spans="1:23" s="7" customFormat="1" ht="18" customHeight="1" thickBot="1" x14ac:dyDescent="0.35">
      <c r="A34" s="109"/>
      <c r="B34" s="110"/>
      <c r="C34" s="110"/>
      <c r="D34" s="110"/>
      <c r="E34" s="20">
        <v>2021</v>
      </c>
      <c r="F34" s="74">
        <f>'Перечень мероприятий'!E69</f>
        <v>43407.299999999996</v>
      </c>
      <c r="G34" s="75">
        <f>'Перечень мероприятий'!F69</f>
        <v>0</v>
      </c>
      <c r="H34" s="54"/>
      <c r="I34" s="55">
        <f>'Перечень мероприятий'!G69</f>
        <v>10851.8</v>
      </c>
      <c r="J34" s="56"/>
      <c r="K34" s="55">
        <f>'Перечень мероприятий'!H59</f>
        <v>0</v>
      </c>
      <c r="L34" s="151"/>
      <c r="M34" s="152"/>
      <c r="N34" s="144"/>
      <c r="O34" s="145"/>
      <c r="P34" s="54"/>
      <c r="Q34" s="55">
        <f>'Перечень мероприятий'!K69</f>
        <v>32555.5</v>
      </c>
      <c r="R34" s="135">
        <f>'Перечень мероприятий'!L59</f>
        <v>0</v>
      </c>
      <c r="S34" s="136"/>
      <c r="T34" s="142"/>
      <c r="U34" s="143"/>
      <c r="V34" s="155"/>
      <c r="W34" s="155"/>
    </row>
    <row r="35" spans="1:23" s="7" customFormat="1" ht="18" customHeight="1" thickBot="1" x14ac:dyDescent="0.35">
      <c r="A35" s="109"/>
      <c r="B35" s="110"/>
      <c r="C35" s="110"/>
      <c r="D35" s="110"/>
      <c r="E35" s="72">
        <v>2022</v>
      </c>
      <c r="F35" s="74">
        <f>'Перечень мероприятий'!E70</f>
        <v>0</v>
      </c>
      <c r="G35" s="75">
        <f>'Перечень мероприятий'!F70</f>
        <v>0</v>
      </c>
      <c r="H35" s="54"/>
      <c r="I35" s="55">
        <f>'Перечень мероприятий'!G70</f>
        <v>0</v>
      </c>
      <c r="J35" s="56"/>
      <c r="K35" s="55">
        <f>'Перечень мероприятий'!H60</f>
        <v>0</v>
      </c>
      <c r="L35" s="70"/>
      <c r="M35" s="71"/>
      <c r="N35" s="156"/>
      <c r="O35" s="150"/>
      <c r="P35" s="54"/>
      <c r="Q35" s="55">
        <f>'Перечень мероприятий'!K70</f>
        <v>0</v>
      </c>
      <c r="R35" s="135">
        <f>'Перечень мероприятий'!L60</f>
        <v>0</v>
      </c>
      <c r="S35" s="136"/>
      <c r="T35" s="67"/>
      <c r="U35" s="68"/>
      <c r="V35" s="157"/>
      <c r="W35" s="158"/>
    </row>
    <row r="36" spans="1:23" s="7" customFormat="1" ht="18" customHeight="1" thickBot="1" x14ac:dyDescent="0.35">
      <c r="A36" s="109"/>
      <c r="B36" s="110"/>
      <c r="C36" s="110"/>
      <c r="D36" s="110"/>
      <c r="E36" s="72">
        <v>2023</v>
      </c>
      <c r="F36" s="74">
        <f>'Перечень мероприятий'!E71</f>
        <v>0</v>
      </c>
      <c r="G36" s="75">
        <f>'Перечень мероприятий'!F71</f>
        <v>0</v>
      </c>
      <c r="H36" s="54"/>
      <c r="I36" s="55">
        <f>'Перечень мероприятий'!G71</f>
        <v>0</v>
      </c>
      <c r="J36" s="56"/>
      <c r="K36" s="55">
        <f>'Перечень мероприятий'!H61</f>
        <v>0</v>
      </c>
      <c r="L36" s="70"/>
      <c r="M36" s="71"/>
      <c r="N36" s="156"/>
      <c r="O36" s="150"/>
      <c r="P36" s="54"/>
      <c r="Q36" s="55">
        <f>'Перечень мероприятий'!K71</f>
        <v>0</v>
      </c>
      <c r="R36" s="135">
        <f>'Перечень мероприятий'!L61</f>
        <v>0</v>
      </c>
      <c r="S36" s="136"/>
      <c r="T36" s="67"/>
      <c r="U36" s="68"/>
      <c r="V36" s="157"/>
      <c r="W36" s="158"/>
    </row>
    <row r="37" spans="1:23" s="7" customFormat="1" ht="18" customHeight="1" thickBot="1" x14ac:dyDescent="0.35">
      <c r="A37" s="109"/>
      <c r="B37" s="110"/>
      <c r="C37" s="110"/>
      <c r="D37" s="110"/>
      <c r="E37" s="72">
        <v>2024</v>
      </c>
      <c r="F37" s="74">
        <f>'Перечень мероприятий'!E72</f>
        <v>0</v>
      </c>
      <c r="G37" s="75">
        <f>'Перечень мероприятий'!F72</f>
        <v>0</v>
      </c>
      <c r="H37" s="54"/>
      <c r="I37" s="55">
        <f>'Перечень мероприятий'!G72</f>
        <v>0</v>
      </c>
      <c r="J37" s="56"/>
      <c r="K37" s="55">
        <f>'Перечень мероприятий'!H62</f>
        <v>0</v>
      </c>
      <c r="L37" s="70"/>
      <c r="M37" s="71"/>
      <c r="N37" s="156"/>
      <c r="O37" s="150"/>
      <c r="P37" s="54"/>
      <c r="Q37" s="55">
        <f>'Перечень мероприятий'!K72</f>
        <v>0</v>
      </c>
      <c r="R37" s="135">
        <f>'Перечень мероприятий'!L62</f>
        <v>0</v>
      </c>
      <c r="S37" s="136"/>
      <c r="T37" s="67"/>
      <c r="U37" s="68"/>
      <c r="V37" s="157"/>
      <c r="W37" s="158"/>
    </row>
    <row r="38" spans="1:23" s="7" customFormat="1" ht="18" customHeight="1" thickBot="1" x14ac:dyDescent="0.35">
      <c r="A38" s="109"/>
      <c r="B38" s="110"/>
      <c r="C38" s="110"/>
      <c r="D38" s="110"/>
      <c r="E38" s="72">
        <v>2025</v>
      </c>
      <c r="F38" s="74">
        <f>'Перечень мероприятий'!E73</f>
        <v>0</v>
      </c>
      <c r="G38" s="75">
        <f>'Перечень мероприятий'!F73</f>
        <v>0</v>
      </c>
      <c r="H38" s="54"/>
      <c r="I38" s="55">
        <f>'Перечень мероприятий'!G73</f>
        <v>0</v>
      </c>
      <c r="J38" s="56"/>
      <c r="K38" s="55">
        <f>'Перечень мероприятий'!H63</f>
        <v>0</v>
      </c>
      <c r="L38" s="70"/>
      <c r="M38" s="71"/>
      <c r="N38" s="73"/>
      <c r="O38" s="69"/>
      <c r="P38" s="54"/>
      <c r="Q38" s="55">
        <f>'Перечень мероприятий'!K73</f>
        <v>0</v>
      </c>
      <c r="R38" s="135">
        <f>'Перечень мероприятий'!L63</f>
        <v>0</v>
      </c>
      <c r="S38" s="136"/>
      <c r="T38" s="67"/>
      <c r="U38" s="68"/>
      <c r="V38" s="157"/>
      <c r="W38" s="158"/>
    </row>
    <row r="39" spans="1:23" s="7" customFormat="1" ht="24" customHeight="1" thickBot="1" x14ac:dyDescent="0.35">
      <c r="A39" s="127"/>
      <c r="B39" s="128"/>
      <c r="C39" s="128"/>
      <c r="D39" s="128"/>
      <c r="E39" s="20" t="s">
        <v>22</v>
      </c>
      <c r="F39" s="57">
        <f>SUM(F30:F38)</f>
        <v>270886.7</v>
      </c>
      <c r="G39" s="57">
        <f>SUM(G30:G38)</f>
        <v>0</v>
      </c>
      <c r="H39" s="133">
        <f>SUM(I30:I38)</f>
        <v>103947.40000000001</v>
      </c>
      <c r="I39" s="134"/>
      <c r="J39" s="133">
        <f>SUM(K30:K38)</f>
        <v>0</v>
      </c>
      <c r="K39" s="134"/>
      <c r="L39" s="131"/>
      <c r="M39" s="132"/>
      <c r="N39" s="131"/>
      <c r="O39" s="132"/>
      <c r="P39" s="133">
        <f>SUM(Q30:Q38)</f>
        <v>166939.29999999999</v>
      </c>
      <c r="Q39" s="134"/>
      <c r="R39" s="133">
        <f>SUM(S30:S38)</f>
        <v>0</v>
      </c>
      <c r="S39" s="134"/>
      <c r="T39" s="131"/>
      <c r="U39" s="132"/>
      <c r="V39" s="131"/>
      <c r="W39" s="132"/>
    </row>
    <row r="40" spans="1:23" s="7" customFormat="1" ht="17.399999999999999" customHeight="1" thickBot="1" x14ac:dyDescent="0.35">
      <c r="A40" s="112" t="s">
        <v>82</v>
      </c>
      <c r="B40" s="113"/>
      <c r="C40" s="113"/>
      <c r="D40" s="114"/>
      <c r="E40" s="164" t="s">
        <v>185</v>
      </c>
      <c r="F40" s="165"/>
      <c r="G40" s="165"/>
      <c r="H40" s="163"/>
      <c r="I40" s="163"/>
      <c r="J40" s="163"/>
      <c r="K40" s="163"/>
      <c r="L40" s="165"/>
      <c r="M40" s="165"/>
      <c r="N40" s="165"/>
      <c r="O40" s="165"/>
      <c r="P40" s="163"/>
      <c r="Q40" s="163"/>
      <c r="R40" s="165"/>
      <c r="S40" s="165"/>
      <c r="T40" s="165"/>
      <c r="U40" s="165"/>
      <c r="V40" s="165"/>
      <c r="W40" s="166"/>
    </row>
    <row r="41" spans="1:23" s="7" customFormat="1" ht="33.75" customHeight="1" thickBot="1" x14ac:dyDescent="0.35">
      <c r="A41" s="112" t="s">
        <v>83</v>
      </c>
      <c r="B41" s="113"/>
      <c r="C41" s="113"/>
      <c r="D41" s="114"/>
      <c r="E41" s="112" t="s">
        <v>23</v>
      </c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4"/>
    </row>
    <row r="42" spans="1:23" s="7" customFormat="1" ht="16.95" customHeight="1" thickBot="1" x14ac:dyDescent="0.35">
      <c r="A42" s="112" t="s">
        <v>24</v>
      </c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4"/>
    </row>
    <row r="43" spans="1:23" s="7" customFormat="1" ht="16.95" customHeight="1" thickBot="1" x14ac:dyDescent="0.35">
      <c r="A43" s="112" t="s">
        <v>25</v>
      </c>
      <c r="B43" s="113"/>
      <c r="C43" s="113"/>
      <c r="D43" s="114"/>
      <c r="E43" s="112" t="s">
        <v>89</v>
      </c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4"/>
    </row>
    <row r="44" spans="1:23" s="7" customFormat="1" ht="18.600000000000001" customHeight="1" x14ac:dyDescent="0.3">
      <c r="A44" s="109" t="s">
        <v>26</v>
      </c>
      <c r="B44" s="110"/>
      <c r="C44" s="110"/>
      <c r="D44" s="111"/>
      <c r="E44" s="109" t="s">
        <v>89</v>
      </c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1"/>
    </row>
    <row r="45" spans="1:23" s="7" customFormat="1" ht="15.75" customHeight="1" thickBot="1" x14ac:dyDescent="0.35">
      <c r="A45" s="127"/>
      <c r="B45" s="128"/>
      <c r="C45" s="128"/>
      <c r="D45" s="146"/>
      <c r="E45" s="127" t="s">
        <v>80</v>
      </c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46"/>
    </row>
  </sheetData>
  <mergeCells count="107">
    <mergeCell ref="S5:W5"/>
    <mergeCell ref="S6:W6"/>
    <mergeCell ref="R1:W1"/>
    <mergeCell ref="R2:W2"/>
    <mergeCell ref="R3:W3"/>
    <mergeCell ref="A23:D23"/>
    <mergeCell ref="A26:D26"/>
    <mergeCell ref="E40:W40"/>
    <mergeCell ref="A40:D40"/>
    <mergeCell ref="A8:W8"/>
    <mergeCell ref="A9:W9"/>
    <mergeCell ref="A14:D14"/>
    <mergeCell ref="A15:D15"/>
    <mergeCell ref="T20:U20"/>
    <mergeCell ref="V20:W20"/>
    <mergeCell ref="E14:W14"/>
    <mergeCell ref="E15:W15"/>
    <mergeCell ref="V30:W30"/>
    <mergeCell ref="V31:W31"/>
    <mergeCell ref="H29:I29"/>
    <mergeCell ref="J29:K29"/>
    <mergeCell ref="L29:M29"/>
    <mergeCell ref="N29:O29"/>
    <mergeCell ref="P29:Q29"/>
    <mergeCell ref="E41:W41"/>
    <mergeCell ref="V32:W32"/>
    <mergeCell ref="V33:W33"/>
    <mergeCell ref="V34:W34"/>
    <mergeCell ref="N32:O32"/>
    <mergeCell ref="T33:U33"/>
    <mergeCell ref="T34:U34"/>
    <mergeCell ref="V39:W39"/>
    <mergeCell ref="T39:U39"/>
    <mergeCell ref="N34:O34"/>
    <mergeCell ref="L33:M33"/>
    <mergeCell ref="L34:M34"/>
    <mergeCell ref="N35:O35"/>
    <mergeCell ref="N36:O36"/>
    <mergeCell ref="N37:O37"/>
    <mergeCell ref="H39:I39"/>
    <mergeCell ref="J39:K39"/>
    <mergeCell ref="N39:O39"/>
    <mergeCell ref="V38:W38"/>
    <mergeCell ref="V35:W35"/>
    <mergeCell ref="V36:W36"/>
    <mergeCell ref="V37:W37"/>
    <mergeCell ref="A41:D41"/>
    <mergeCell ref="A24:W24"/>
    <mergeCell ref="A27:D27"/>
    <mergeCell ref="F28:G28"/>
    <mergeCell ref="N33:O33"/>
    <mergeCell ref="P28:S28"/>
    <mergeCell ref="A44:D45"/>
    <mergeCell ref="A42:W42"/>
    <mergeCell ref="E43:W43"/>
    <mergeCell ref="E44:W44"/>
    <mergeCell ref="E45:W45"/>
    <mergeCell ref="A43:D43"/>
    <mergeCell ref="T30:U30"/>
    <mergeCell ref="T31:U31"/>
    <mergeCell ref="T32:U32"/>
    <mergeCell ref="N30:O30"/>
    <mergeCell ref="L30:M30"/>
    <mergeCell ref="L31:M31"/>
    <mergeCell ref="L32:M32"/>
    <mergeCell ref="N31:O31"/>
    <mergeCell ref="A25:W25"/>
    <mergeCell ref="E28:E29"/>
    <mergeCell ref="H28:K28"/>
    <mergeCell ref="L28:O28"/>
    <mergeCell ref="R29:S29"/>
    <mergeCell ref="L39:M39"/>
    <mergeCell ref="P39:Q39"/>
    <mergeCell ref="R39:S39"/>
    <mergeCell ref="R30:S30"/>
    <mergeCell ref="R31:S31"/>
    <mergeCell ref="R32:S32"/>
    <mergeCell ref="R34:S34"/>
    <mergeCell ref="R33:S33"/>
    <mergeCell ref="R38:S38"/>
    <mergeCell ref="R35:S35"/>
    <mergeCell ref="R36:S36"/>
    <mergeCell ref="R37:S37"/>
    <mergeCell ref="F20:G20"/>
    <mergeCell ref="H20:I20"/>
    <mergeCell ref="A10:W10"/>
    <mergeCell ref="A11:W11"/>
    <mergeCell ref="A12:W12"/>
    <mergeCell ref="A17:D17"/>
    <mergeCell ref="T29:U29"/>
    <mergeCell ref="V29:W29"/>
    <mergeCell ref="A22:W22"/>
    <mergeCell ref="E19:W19"/>
    <mergeCell ref="A16:D16"/>
    <mergeCell ref="A18:D18"/>
    <mergeCell ref="A19:D19"/>
    <mergeCell ref="J20:K20"/>
    <mergeCell ref="E16:W16"/>
    <mergeCell ref="E17:W17"/>
    <mergeCell ref="E18:W18"/>
    <mergeCell ref="N20:O20"/>
    <mergeCell ref="P20:Q20"/>
    <mergeCell ref="R20:S20"/>
    <mergeCell ref="A20:D21"/>
    <mergeCell ref="L20:M20"/>
    <mergeCell ref="T28:W28"/>
    <mergeCell ref="A28:D39"/>
  </mergeCells>
  <phoneticPr fontId="9" type="noConversion"/>
  <pageMargins left="0.7" right="0.7" top="0.75" bottom="0.75" header="0.3" footer="0.3"/>
  <pageSetup paperSize="9" scale="4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workbookViewId="0">
      <selection activeCell="A94" sqref="A94:L94"/>
    </sheetView>
  </sheetViews>
  <sheetFormatPr defaultRowHeight="14.4" x14ac:dyDescent="0.3"/>
  <sheetData>
    <row r="1" spans="1:12" ht="15.6" x14ac:dyDescent="0.3">
      <c r="A1" s="171" t="s">
        <v>95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</row>
    <row r="2" spans="1:12" ht="10.199999999999999" customHeight="1" x14ac:dyDescent="0.3">
      <c r="A2" s="172"/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</row>
    <row r="3" spans="1:12" ht="65.400000000000006" customHeight="1" x14ac:dyDescent="0.3">
      <c r="A3" s="170" t="s">
        <v>96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</row>
    <row r="4" spans="1:12" ht="53.4" customHeight="1" x14ac:dyDescent="0.3">
      <c r="A4" s="170" t="s">
        <v>97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</row>
    <row r="5" spans="1:12" ht="50.4" customHeight="1" x14ac:dyDescent="0.3">
      <c r="A5" s="170" t="s">
        <v>98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</row>
    <row r="6" spans="1:12" ht="51.6" customHeight="1" x14ac:dyDescent="0.3">
      <c r="A6" s="170" t="s">
        <v>99</v>
      </c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</row>
    <row r="7" spans="1:12" ht="49.2" customHeight="1" x14ac:dyDescent="0.3">
      <c r="A7" s="170" t="s">
        <v>100</v>
      </c>
      <c r="B7" s="170"/>
      <c r="C7" s="170"/>
      <c r="D7" s="170"/>
      <c r="E7" s="170"/>
      <c r="F7" s="170"/>
      <c r="G7" s="170"/>
      <c r="H7" s="170"/>
      <c r="I7" s="170"/>
      <c r="J7" s="170"/>
      <c r="K7" s="170"/>
      <c r="L7" s="170"/>
    </row>
    <row r="8" spans="1:12" ht="65.400000000000006" customHeight="1" x14ac:dyDescent="0.3">
      <c r="A8" s="170" t="s">
        <v>101</v>
      </c>
      <c r="B8" s="170"/>
      <c r="C8" s="170"/>
      <c r="D8" s="170"/>
      <c r="E8" s="170"/>
      <c r="F8" s="170"/>
      <c r="G8" s="170"/>
      <c r="H8" s="170"/>
      <c r="I8" s="170"/>
      <c r="J8" s="170"/>
      <c r="K8" s="170"/>
      <c r="L8" s="170"/>
    </row>
    <row r="9" spans="1:12" ht="142.19999999999999" customHeight="1" x14ac:dyDescent="0.3">
      <c r="A9" s="170" t="s">
        <v>102</v>
      </c>
      <c r="B9" s="170"/>
      <c r="C9" s="170"/>
      <c r="D9" s="170"/>
      <c r="E9" s="170"/>
      <c r="F9" s="170"/>
      <c r="G9" s="170"/>
      <c r="H9" s="170"/>
      <c r="I9" s="170"/>
      <c r="J9" s="170"/>
      <c r="K9" s="170"/>
      <c r="L9" s="170"/>
    </row>
    <row r="10" spans="1:12" x14ac:dyDescent="0.3">
      <c r="A10" s="173" t="s">
        <v>103</v>
      </c>
      <c r="B10" s="173"/>
      <c r="C10" s="173"/>
      <c r="D10" s="173"/>
      <c r="E10" s="173"/>
      <c r="F10" s="173"/>
      <c r="G10" s="173"/>
      <c r="H10" s="173"/>
      <c r="I10" s="173"/>
      <c r="J10" s="173"/>
      <c r="K10" s="173"/>
      <c r="L10" s="173"/>
    </row>
    <row r="11" spans="1:12" ht="14.4" customHeight="1" x14ac:dyDescent="0.3">
      <c r="A11" s="170" t="s">
        <v>104</v>
      </c>
      <c r="B11" s="170"/>
      <c r="C11" s="170"/>
      <c r="D11" s="170"/>
      <c r="E11" s="170"/>
      <c r="F11" s="170"/>
      <c r="G11" s="170"/>
      <c r="H11" s="170"/>
      <c r="I11" s="170"/>
      <c r="J11" s="170"/>
      <c r="K11" s="170"/>
      <c r="L11" s="170"/>
    </row>
    <row r="12" spans="1:12" x14ac:dyDescent="0.3">
      <c r="A12" s="173" t="s">
        <v>105</v>
      </c>
      <c r="B12" s="173"/>
      <c r="C12" s="173"/>
      <c r="D12" s="173"/>
      <c r="E12" s="173"/>
      <c r="F12" s="173"/>
      <c r="G12" s="173"/>
      <c r="H12" s="173"/>
      <c r="I12" s="173"/>
      <c r="J12" s="173"/>
      <c r="K12" s="173"/>
      <c r="L12" s="173"/>
    </row>
    <row r="13" spans="1:12" ht="15.6" x14ac:dyDescent="0.3">
      <c r="A13" s="174" t="s">
        <v>106</v>
      </c>
      <c r="B13" s="174"/>
      <c r="C13" s="174"/>
      <c r="D13" s="174"/>
      <c r="E13" s="174"/>
      <c r="F13" s="174"/>
      <c r="G13" s="174"/>
      <c r="H13" s="174"/>
      <c r="I13" s="174"/>
      <c r="J13" s="174"/>
      <c r="K13" s="174"/>
      <c r="L13" s="174"/>
    </row>
    <row r="14" spans="1:12" x14ac:dyDescent="0.3">
      <c r="A14" s="173" t="s">
        <v>107</v>
      </c>
      <c r="B14" s="173"/>
      <c r="C14" s="173"/>
      <c r="D14" s="173"/>
      <c r="E14" s="173"/>
      <c r="F14" s="173"/>
      <c r="G14" s="173"/>
      <c r="H14" s="173"/>
      <c r="I14" s="173"/>
      <c r="J14" s="173"/>
      <c r="K14" s="173"/>
      <c r="L14" s="173"/>
    </row>
    <row r="15" spans="1:12" x14ac:dyDescent="0.3">
      <c r="A15" s="175" t="s">
        <v>108</v>
      </c>
      <c r="B15" s="175"/>
      <c r="C15" s="175"/>
      <c r="D15" s="175"/>
      <c r="E15" s="175"/>
      <c r="F15" s="175"/>
      <c r="G15" s="175"/>
      <c r="H15" s="175"/>
      <c r="I15" s="175"/>
      <c r="J15" s="175"/>
      <c r="K15" s="175"/>
      <c r="L15" s="175"/>
    </row>
    <row r="16" spans="1:12" ht="85.2" customHeight="1" x14ac:dyDescent="0.3">
      <c r="A16" s="170" t="s">
        <v>109</v>
      </c>
      <c r="B16" s="170"/>
      <c r="C16" s="170"/>
      <c r="D16" s="170"/>
      <c r="E16" s="170"/>
      <c r="F16" s="170"/>
      <c r="G16" s="170"/>
      <c r="H16" s="170"/>
      <c r="I16" s="170"/>
      <c r="J16" s="170"/>
      <c r="K16" s="170"/>
      <c r="L16" s="170"/>
    </row>
    <row r="17" spans="1:12" ht="166.8" customHeight="1" x14ac:dyDescent="0.3">
      <c r="A17" s="170" t="s">
        <v>110</v>
      </c>
      <c r="B17" s="170"/>
      <c r="C17" s="170"/>
      <c r="D17" s="170"/>
      <c r="E17" s="170"/>
      <c r="F17" s="170"/>
      <c r="G17" s="170"/>
      <c r="H17" s="170"/>
      <c r="I17" s="170"/>
      <c r="J17" s="170"/>
      <c r="K17" s="170"/>
      <c r="L17" s="170"/>
    </row>
    <row r="18" spans="1:12" ht="33.6" customHeight="1" x14ac:dyDescent="0.3">
      <c r="A18" s="170" t="s">
        <v>111</v>
      </c>
      <c r="B18" s="170"/>
      <c r="C18" s="170"/>
      <c r="D18" s="170"/>
      <c r="E18" s="170"/>
      <c r="F18" s="170"/>
      <c r="G18" s="170"/>
      <c r="H18" s="170"/>
      <c r="I18" s="170"/>
      <c r="J18" s="170"/>
      <c r="K18" s="170"/>
      <c r="L18" s="170"/>
    </row>
    <row r="19" spans="1:12" ht="15.6" x14ac:dyDescent="0.3">
      <c r="A19" s="176" t="s">
        <v>112</v>
      </c>
      <c r="B19" s="176"/>
      <c r="C19" s="176"/>
      <c r="D19" s="176"/>
      <c r="E19" s="176"/>
      <c r="F19" s="176"/>
      <c r="G19" s="176"/>
      <c r="H19" s="176"/>
      <c r="I19" s="176"/>
      <c r="J19" s="176"/>
      <c r="K19" s="176"/>
      <c r="L19" s="176"/>
    </row>
    <row r="20" spans="1:12" ht="15.6" x14ac:dyDescent="0.3">
      <c r="A20" s="176" t="s">
        <v>113</v>
      </c>
      <c r="B20" s="176"/>
      <c r="C20" s="176"/>
      <c r="D20" s="176"/>
      <c r="E20" s="176"/>
      <c r="F20" s="176"/>
      <c r="G20" s="176"/>
      <c r="H20" s="176"/>
      <c r="I20" s="176"/>
      <c r="J20" s="176"/>
      <c r="K20" s="176"/>
      <c r="L20" s="176"/>
    </row>
    <row r="21" spans="1:12" ht="15.6" x14ac:dyDescent="0.3">
      <c r="A21" s="176" t="s">
        <v>114</v>
      </c>
      <c r="B21" s="176"/>
      <c r="C21" s="176"/>
      <c r="D21" s="176"/>
      <c r="E21" s="176"/>
      <c r="F21" s="176"/>
      <c r="G21" s="176"/>
      <c r="H21" s="176"/>
      <c r="I21" s="176"/>
      <c r="J21" s="176"/>
      <c r="K21" s="176"/>
      <c r="L21" s="176"/>
    </row>
    <row r="22" spans="1:12" ht="15.6" x14ac:dyDescent="0.3">
      <c r="A22" s="176" t="s">
        <v>115</v>
      </c>
      <c r="B22" s="176"/>
      <c r="C22" s="176"/>
      <c r="D22" s="176"/>
      <c r="E22" s="176"/>
      <c r="F22" s="176"/>
      <c r="G22" s="176"/>
      <c r="H22" s="176"/>
      <c r="I22" s="176"/>
      <c r="J22" s="176"/>
      <c r="K22" s="176"/>
      <c r="L22" s="176"/>
    </row>
    <row r="23" spans="1:12" ht="120" customHeight="1" x14ac:dyDescent="0.3">
      <c r="A23" s="170" t="s">
        <v>187</v>
      </c>
      <c r="B23" s="170"/>
      <c r="C23" s="170"/>
      <c r="D23" s="170"/>
      <c r="E23" s="170"/>
      <c r="F23" s="170"/>
      <c r="G23" s="170"/>
      <c r="H23" s="170"/>
      <c r="I23" s="170"/>
      <c r="J23" s="170"/>
      <c r="K23" s="170"/>
      <c r="L23" s="170"/>
    </row>
    <row r="24" spans="1:12" ht="104.4" customHeight="1" x14ac:dyDescent="0.3">
      <c r="A24" s="170" t="s">
        <v>116</v>
      </c>
      <c r="B24" s="170"/>
      <c r="C24" s="170"/>
      <c r="D24" s="170"/>
      <c r="E24" s="170"/>
      <c r="F24" s="170"/>
      <c r="G24" s="170"/>
      <c r="H24" s="170"/>
      <c r="I24" s="170"/>
      <c r="J24" s="170"/>
      <c r="K24" s="170"/>
      <c r="L24" s="170"/>
    </row>
    <row r="25" spans="1:12" ht="16.8" customHeight="1" x14ac:dyDescent="0.3">
      <c r="A25" s="176" t="s">
        <v>117</v>
      </c>
      <c r="B25" s="176"/>
      <c r="C25" s="176"/>
      <c r="D25" s="176"/>
      <c r="E25" s="176"/>
      <c r="F25" s="176"/>
      <c r="G25" s="176"/>
      <c r="H25" s="176"/>
      <c r="I25" s="176"/>
      <c r="J25" s="176"/>
      <c r="K25" s="176"/>
      <c r="L25" s="176"/>
    </row>
    <row r="26" spans="1:12" ht="30" customHeight="1" x14ac:dyDescent="0.3">
      <c r="A26" s="170" t="s">
        <v>118</v>
      </c>
      <c r="B26" s="170"/>
      <c r="C26" s="170"/>
      <c r="D26" s="170"/>
      <c r="E26" s="170"/>
      <c r="F26" s="170"/>
      <c r="G26" s="170"/>
      <c r="H26" s="170"/>
      <c r="I26" s="170"/>
      <c r="J26" s="170"/>
      <c r="K26" s="170"/>
      <c r="L26" s="170"/>
    </row>
    <row r="27" spans="1:12" ht="30" customHeight="1" x14ac:dyDescent="0.3">
      <c r="A27" s="170" t="s">
        <v>119</v>
      </c>
      <c r="B27" s="170"/>
      <c r="C27" s="170"/>
      <c r="D27" s="170"/>
      <c r="E27" s="170"/>
      <c r="F27" s="170"/>
      <c r="G27" s="170"/>
      <c r="H27" s="170"/>
      <c r="I27" s="170"/>
      <c r="J27" s="170"/>
      <c r="K27" s="170"/>
      <c r="L27" s="170"/>
    </row>
    <row r="28" spans="1:12" ht="30" customHeight="1" x14ac:dyDescent="0.3">
      <c r="A28" s="170" t="s">
        <v>120</v>
      </c>
      <c r="B28" s="170"/>
      <c r="C28" s="170"/>
      <c r="D28" s="170"/>
      <c r="E28" s="170"/>
      <c r="F28" s="170"/>
      <c r="G28" s="170"/>
      <c r="H28" s="170"/>
      <c r="I28" s="170"/>
      <c r="J28" s="170"/>
      <c r="K28" s="170"/>
      <c r="L28" s="170"/>
    </row>
    <row r="29" spans="1:12" ht="30" customHeight="1" x14ac:dyDescent="0.3">
      <c r="A29" s="170" t="s">
        <v>121</v>
      </c>
      <c r="B29" s="170"/>
      <c r="C29" s="170"/>
      <c r="D29" s="170"/>
      <c r="E29" s="170"/>
      <c r="F29" s="170"/>
      <c r="G29" s="170"/>
      <c r="H29" s="170"/>
      <c r="I29" s="170"/>
      <c r="J29" s="170"/>
      <c r="K29" s="170"/>
      <c r="L29" s="170"/>
    </row>
    <row r="30" spans="1:12" ht="29.4" customHeight="1" x14ac:dyDescent="0.3">
      <c r="A30" s="170" t="s">
        <v>122</v>
      </c>
      <c r="B30" s="170"/>
      <c r="C30" s="170"/>
      <c r="D30" s="170"/>
      <c r="E30" s="170"/>
      <c r="F30" s="170"/>
      <c r="G30" s="170"/>
      <c r="H30" s="170"/>
      <c r="I30" s="170"/>
      <c r="J30" s="170"/>
      <c r="K30" s="170"/>
      <c r="L30" s="170"/>
    </row>
    <row r="31" spans="1:12" ht="27.6" customHeight="1" x14ac:dyDescent="0.3">
      <c r="A31" s="170" t="s">
        <v>188</v>
      </c>
      <c r="B31" s="170"/>
      <c r="C31" s="170"/>
      <c r="D31" s="170"/>
      <c r="E31" s="170"/>
      <c r="F31" s="170"/>
      <c r="G31" s="170"/>
      <c r="H31" s="170"/>
      <c r="I31" s="170"/>
      <c r="J31" s="170"/>
      <c r="K31" s="170"/>
      <c r="L31" s="170"/>
    </row>
    <row r="32" spans="1:12" ht="29.4" customHeight="1" x14ac:dyDescent="0.3">
      <c r="A32" s="177" t="s">
        <v>123</v>
      </c>
      <c r="B32" s="177"/>
      <c r="C32" s="177"/>
      <c r="D32" s="177"/>
      <c r="E32" s="177"/>
      <c r="F32" s="177"/>
      <c r="G32" s="177"/>
      <c r="H32" s="177"/>
      <c r="I32" s="177"/>
      <c r="J32" s="177"/>
      <c r="K32" s="177"/>
      <c r="L32" s="177"/>
    </row>
    <row r="33" spans="1:12" ht="30.6" customHeight="1" x14ac:dyDescent="0.3">
      <c r="A33" s="170" t="s">
        <v>124</v>
      </c>
      <c r="B33" s="170"/>
      <c r="C33" s="170"/>
      <c r="D33" s="170"/>
      <c r="E33" s="170"/>
      <c r="F33" s="170"/>
      <c r="G33" s="170"/>
      <c r="H33" s="170"/>
      <c r="I33" s="170"/>
      <c r="J33" s="170"/>
      <c r="K33" s="170"/>
      <c r="L33" s="170"/>
    </row>
    <row r="35" spans="1:12" ht="15.6" x14ac:dyDescent="0.3">
      <c r="A35" s="171" t="s">
        <v>125</v>
      </c>
      <c r="B35" s="171"/>
      <c r="C35" s="171"/>
      <c r="D35" s="171"/>
      <c r="E35" s="171"/>
      <c r="F35" s="171"/>
      <c r="G35" s="171"/>
      <c r="H35" s="171"/>
      <c r="I35" s="171"/>
      <c r="J35" s="171"/>
      <c r="K35" s="171"/>
      <c r="L35" s="171"/>
    </row>
    <row r="36" spans="1:12" ht="15.6" x14ac:dyDescent="0.3">
      <c r="A36" s="176"/>
      <c r="B36" s="176"/>
      <c r="C36" s="176"/>
      <c r="D36" s="176"/>
      <c r="E36" s="176"/>
      <c r="F36" s="176"/>
      <c r="G36" s="176"/>
      <c r="H36" s="176"/>
      <c r="I36" s="176"/>
      <c r="J36" s="176"/>
      <c r="K36" s="176"/>
      <c r="L36" s="176"/>
    </row>
    <row r="37" spans="1:12" ht="16.2" customHeight="1" x14ac:dyDescent="0.3">
      <c r="A37" s="176" t="s">
        <v>126</v>
      </c>
      <c r="B37" s="176"/>
      <c r="C37" s="176"/>
      <c r="D37" s="176"/>
      <c r="E37" s="176"/>
      <c r="F37" s="176"/>
      <c r="G37" s="176"/>
      <c r="H37" s="176"/>
      <c r="I37" s="176"/>
      <c r="J37" s="176"/>
      <c r="K37" s="176"/>
      <c r="L37" s="176"/>
    </row>
    <row r="38" spans="1:12" ht="31.2" customHeight="1" x14ac:dyDescent="0.3">
      <c r="A38" s="170" t="s">
        <v>127</v>
      </c>
      <c r="B38" s="170"/>
      <c r="C38" s="170"/>
      <c r="D38" s="170"/>
      <c r="E38" s="170"/>
      <c r="F38" s="170"/>
      <c r="G38" s="170"/>
      <c r="H38" s="170"/>
      <c r="I38" s="170"/>
      <c r="J38" s="170"/>
      <c r="K38" s="170"/>
      <c r="L38" s="170"/>
    </row>
    <row r="39" spans="1:12" ht="16.2" customHeight="1" x14ac:dyDescent="0.3">
      <c r="A39" s="176" t="s">
        <v>128</v>
      </c>
      <c r="B39" s="176"/>
      <c r="C39" s="176"/>
      <c r="D39" s="176"/>
      <c r="E39" s="176"/>
      <c r="F39" s="176"/>
      <c r="G39" s="176"/>
      <c r="H39" s="176"/>
      <c r="I39" s="176"/>
      <c r="J39" s="176"/>
      <c r="K39" s="176"/>
      <c r="L39" s="176"/>
    </row>
    <row r="40" spans="1:12" ht="32.4" customHeight="1" x14ac:dyDescent="0.3">
      <c r="A40" s="170" t="s">
        <v>129</v>
      </c>
      <c r="B40" s="170"/>
      <c r="C40" s="170"/>
      <c r="D40" s="170"/>
      <c r="E40" s="170"/>
      <c r="F40" s="170"/>
      <c r="G40" s="170"/>
      <c r="H40" s="170"/>
      <c r="I40" s="170"/>
      <c r="J40" s="170"/>
      <c r="K40" s="170"/>
      <c r="L40" s="170"/>
    </row>
    <row r="41" spans="1:12" ht="15.6" x14ac:dyDescent="0.3">
      <c r="A41" s="176" t="s">
        <v>130</v>
      </c>
      <c r="B41" s="176"/>
      <c r="C41" s="176"/>
      <c r="D41" s="176"/>
      <c r="E41" s="176"/>
      <c r="F41" s="176"/>
      <c r="G41" s="176"/>
      <c r="H41" s="176"/>
      <c r="I41" s="176"/>
      <c r="J41" s="176"/>
      <c r="K41" s="176"/>
      <c r="L41" s="176"/>
    </row>
    <row r="42" spans="1:12" ht="50.4" customHeight="1" x14ac:dyDescent="0.3">
      <c r="A42" s="170" t="s">
        <v>131</v>
      </c>
      <c r="B42" s="170"/>
      <c r="C42" s="170"/>
      <c r="D42" s="170"/>
      <c r="E42" s="170"/>
      <c r="F42" s="170"/>
      <c r="G42" s="170"/>
      <c r="H42" s="170"/>
      <c r="I42" s="170"/>
      <c r="J42" s="170"/>
      <c r="K42" s="170"/>
      <c r="L42" s="170"/>
    </row>
    <row r="44" spans="1:12" ht="15.6" x14ac:dyDescent="0.3">
      <c r="A44" s="171" t="s">
        <v>132</v>
      </c>
      <c r="B44" s="171"/>
      <c r="C44" s="171"/>
      <c r="D44" s="171"/>
      <c r="E44" s="171"/>
      <c r="F44" s="171"/>
      <c r="G44" s="171"/>
      <c r="H44" s="171"/>
      <c r="I44" s="171"/>
      <c r="J44" s="171"/>
      <c r="K44" s="171"/>
      <c r="L44" s="171"/>
    </row>
    <row r="45" spans="1:12" ht="15.6" x14ac:dyDescent="0.3">
      <c r="A45" s="176"/>
      <c r="B45" s="176"/>
      <c r="C45" s="176"/>
      <c r="D45" s="176"/>
      <c r="E45" s="176"/>
      <c r="F45" s="176"/>
      <c r="G45" s="176"/>
      <c r="H45" s="176"/>
      <c r="I45" s="176"/>
      <c r="J45" s="176"/>
      <c r="K45" s="176"/>
      <c r="L45" s="176"/>
    </row>
    <row r="46" spans="1:12" ht="15.6" x14ac:dyDescent="0.3">
      <c r="A46" s="176" t="s">
        <v>133</v>
      </c>
      <c r="B46" s="176"/>
      <c r="C46" s="176"/>
      <c r="D46" s="176"/>
      <c r="E46" s="176"/>
      <c r="F46" s="176"/>
      <c r="G46" s="176"/>
      <c r="H46" s="176"/>
      <c r="I46" s="176"/>
      <c r="J46" s="176"/>
      <c r="K46" s="176"/>
      <c r="L46" s="176"/>
    </row>
    <row r="47" spans="1:12" ht="15.6" x14ac:dyDescent="0.3">
      <c r="A47" s="171"/>
      <c r="B47" s="171"/>
      <c r="C47" s="171"/>
      <c r="D47" s="171"/>
      <c r="E47" s="171"/>
      <c r="F47" s="171"/>
      <c r="G47" s="171"/>
      <c r="H47" s="171"/>
      <c r="I47" s="171"/>
      <c r="J47" s="171"/>
      <c r="K47" s="171"/>
      <c r="L47" s="171"/>
    </row>
    <row r="48" spans="1:12" ht="15.6" x14ac:dyDescent="0.3">
      <c r="A48" s="171" t="s">
        <v>134</v>
      </c>
      <c r="B48" s="171"/>
      <c r="C48" s="171"/>
      <c r="D48" s="171"/>
      <c r="E48" s="171"/>
      <c r="F48" s="171"/>
      <c r="G48" s="171"/>
      <c r="H48" s="171"/>
      <c r="I48" s="171"/>
      <c r="J48" s="171"/>
      <c r="K48" s="171"/>
      <c r="L48" s="171"/>
    </row>
    <row r="49" spans="1:12" ht="15.6" x14ac:dyDescent="0.3">
      <c r="A49" s="176"/>
      <c r="B49" s="176"/>
      <c r="C49" s="176"/>
      <c r="D49" s="176"/>
      <c r="E49" s="176"/>
      <c r="F49" s="176"/>
      <c r="G49" s="176"/>
      <c r="H49" s="176"/>
      <c r="I49" s="176"/>
      <c r="J49" s="176"/>
      <c r="K49" s="176"/>
      <c r="L49" s="176"/>
    </row>
    <row r="50" spans="1:12" ht="34.799999999999997" customHeight="1" x14ac:dyDescent="0.3">
      <c r="A50" s="170" t="s">
        <v>135</v>
      </c>
      <c r="B50" s="170"/>
      <c r="C50" s="170"/>
      <c r="D50" s="170"/>
      <c r="E50" s="170"/>
      <c r="F50" s="170"/>
      <c r="G50" s="170"/>
      <c r="H50" s="170"/>
      <c r="I50" s="170"/>
      <c r="J50" s="170"/>
      <c r="K50" s="170"/>
      <c r="L50" s="170"/>
    </row>
    <row r="51" spans="1:12" ht="33" customHeight="1" x14ac:dyDescent="0.3">
      <c r="A51" s="170" t="s">
        <v>136</v>
      </c>
      <c r="B51" s="170"/>
      <c r="C51" s="170"/>
      <c r="D51" s="170"/>
      <c r="E51" s="170"/>
      <c r="F51" s="170"/>
      <c r="G51" s="170"/>
      <c r="H51" s="170"/>
      <c r="I51" s="170"/>
      <c r="J51" s="170"/>
      <c r="K51" s="170"/>
      <c r="L51" s="170"/>
    </row>
    <row r="52" spans="1:12" ht="23.4" customHeight="1" x14ac:dyDescent="0.3">
      <c r="A52" s="176" t="s">
        <v>137</v>
      </c>
      <c r="B52" s="176"/>
      <c r="C52" s="176"/>
      <c r="D52" s="176"/>
      <c r="E52" s="176"/>
      <c r="F52" s="176"/>
      <c r="G52" s="176"/>
      <c r="H52" s="176"/>
      <c r="I52" s="176"/>
      <c r="J52" s="176"/>
      <c r="K52" s="176"/>
      <c r="L52" s="176"/>
    </row>
    <row r="53" spans="1:12" ht="27.6" customHeight="1" x14ac:dyDescent="0.3">
      <c r="A53" s="170" t="s">
        <v>138</v>
      </c>
      <c r="B53" s="170"/>
      <c r="C53" s="170"/>
      <c r="D53" s="170"/>
      <c r="E53" s="170"/>
      <c r="F53" s="170"/>
      <c r="G53" s="170"/>
      <c r="H53" s="170"/>
      <c r="I53" s="170"/>
      <c r="J53" s="170"/>
      <c r="K53" s="170"/>
      <c r="L53" s="170"/>
    </row>
    <row r="54" spans="1:12" ht="37.200000000000003" customHeight="1" x14ac:dyDescent="0.3">
      <c r="A54" s="170" t="s">
        <v>139</v>
      </c>
      <c r="B54" s="170"/>
      <c r="C54" s="170"/>
      <c r="D54" s="170"/>
      <c r="E54" s="170"/>
      <c r="F54" s="170"/>
      <c r="G54" s="170"/>
      <c r="H54" s="170"/>
      <c r="I54" s="170"/>
      <c r="J54" s="170"/>
      <c r="K54" s="170"/>
      <c r="L54" s="170"/>
    </row>
    <row r="55" spans="1:12" ht="19.8" customHeight="1" thickBot="1" x14ac:dyDescent="0.35">
      <c r="A55" s="171" t="s">
        <v>140</v>
      </c>
      <c r="B55" s="171"/>
      <c r="C55" s="76"/>
      <c r="D55" s="76"/>
      <c r="E55" s="76"/>
      <c r="F55" s="76"/>
      <c r="G55" s="76"/>
      <c r="H55" s="76"/>
      <c r="I55" s="76"/>
      <c r="J55" s="76"/>
      <c r="K55" s="76"/>
      <c r="L55" s="76"/>
    </row>
    <row r="56" spans="1:12" ht="16.2" thickBot="1" x14ac:dyDescent="0.35">
      <c r="A56" s="77" t="s">
        <v>141</v>
      </c>
      <c r="B56" s="78">
        <v>25</v>
      </c>
      <c r="C56" s="78">
        <v>50</v>
      </c>
      <c r="D56" s="78">
        <v>100</v>
      </c>
    </row>
    <row r="57" spans="1:12" ht="16.2" thickBot="1" x14ac:dyDescent="0.35">
      <c r="A57" s="79" t="s">
        <v>142</v>
      </c>
      <c r="B57" s="80">
        <v>128</v>
      </c>
      <c r="C57" s="80">
        <v>131</v>
      </c>
      <c r="D57" s="80">
        <v>134</v>
      </c>
    </row>
    <row r="58" spans="1:12" ht="45.6" customHeight="1" x14ac:dyDescent="0.3">
      <c r="A58" s="170" t="s">
        <v>143</v>
      </c>
      <c r="B58" s="170"/>
      <c r="C58" s="170"/>
      <c r="D58" s="170"/>
      <c r="E58" s="170"/>
      <c r="F58" s="170"/>
      <c r="G58" s="170"/>
      <c r="H58" s="170"/>
      <c r="I58" s="170"/>
      <c r="J58" s="170"/>
      <c r="K58" s="170"/>
      <c r="L58" s="170"/>
    </row>
    <row r="59" spans="1:12" ht="19.8" customHeight="1" thickBot="1" x14ac:dyDescent="0.35">
      <c r="A59" s="171" t="s">
        <v>27</v>
      </c>
      <c r="B59" s="171"/>
      <c r="C59" s="76"/>
      <c r="D59" s="76"/>
      <c r="E59" s="76"/>
      <c r="F59" s="76"/>
      <c r="G59" s="76"/>
      <c r="H59" s="76"/>
      <c r="I59" s="76"/>
      <c r="J59" s="76"/>
      <c r="K59" s="76"/>
      <c r="L59" s="76"/>
    </row>
    <row r="60" spans="1:12" ht="16.2" thickBot="1" x14ac:dyDescent="0.35">
      <c r="A60" s="77" t="s">
        <v>144</v>
      </c>
      <c r="B60" s="78">
        <v>25</v>
      </c>
      <c r="C60" s="78">
        <v>50</v>
      </c>
      <c r="D60" s="78">
        <v>100</v>
      </c>
    </row>
    <row r="61" spans="1:12" ht="16.2" thickBot="1" x14ac:dyDescent="0.35">
      <c r="A61" s="79" t="s">
        <v>142</v>
      </c>
      <c r="B61" s="80">
        <v>128</v>
      </c>
      <c r="C61" s="80">
        <v>131</v>
      </c>
      <c r="D61" s="80">
        <v>134</v>
      </c>
    </row>
    <row r="62" spans="1:12" ht="48" customHeight="1" x14ac:dyDescent="0.3">
      <c r="A62" s="170" t="s">
        <v>145</v>
      </c>
      <c r="B62" s="170"/>
      <c r="C62" s="170"/>
      <c r="D62" s="170"/>
      <c r="E62" s="170"/>
      <c r="F62" s="170"/>
      <c r="G62" s="170"/>
      <c r="H62" s="170"/>
      <c r="I62" s="170"/>
      <c r="J62" s="170"/>
      <c r="K62" s="170"/>
      <c r="L62" s="170"/>
    </row>
    <row r="63" spans="1:12" ht="19.8" customHeight="1" x14ac:dyDescent="0.3">
      <c r="A63" s="176" t="s">
        <v>146</v>
      </c>
      <c r="B63" s="176"/>
      <c r="C63" s="176"/>
      <c r="D63" s="176"/>
      <c r="E63" s="176"/>
      <c r="F63" s="176"/>
      <c r="G63" s="176"/>
      <c r="H63" s="176"/>
      <c r="I63" s="176"/>
      <c r="J63" s="176"/>
      <c r="K63" s="176"/>
      <c r="L63" s="176"/>
    </row>
    <row r="64" spans="1:12" ht="30.6" customHeight="1" x14ac:dyDescent="0.3">
      <c r="A64" s="176" t="s">
        <v>147</v>
      </c>
      <c r="B64" s="176"/>
      <c r="C64" s="176"/>
      <c r="D64" s="176"/>
      <c r="E64" s="176"/>
      <c r="F64" s="176"/>
      <c r="G64" s="176"/>
      <c r="H64" s="176"/>
      <c r="I64" s="176"/>
      <c r="J64" s="176"/>
      <c r="K64" s="176"/>
      <c r="L64" s="176"/>
    </row>
    <row r="65" spans="1:12" ht="21.6" customHeight="1" x14ac:dyDescent="0.3">
      <c r="A65" s="176" t="s">
        <v>148</v>
      </c>
      <c r="B65" s="176"/>
      <c r="C65" s="176"/>
      <c r="D65" s="176"/>
      <c r="E65" s="176"/>
      <c r="F65" s="176"/>
      <c r="G65" s="176"/>
      <c r="H65" s="176"/>
      <c r="I65" s="176"/>
      <c r="J65" s="176"/>
      <c r="K65" s="176"/>
      <c r="L65" s="176"/>
    </row>
    <row r="66" spans="1:12" ht="19.2" customHeight="1" x14ac:dyDescent="0.3">
      <c r="A66" s="176" t="s">
        <v>149</v>
      </c>
      <c r="B66" s="176"/>
      <c r="C66" s="176"/>
      <c r="D66" s="176"/>
      <c r="E66" s="176"/>
      <c r="F66" s="176"/>
      <c r="G66" s="176"/>
      <c r="H66" s="176"/>
      <c r="I66" s="176"/>
      <c r="J66" s="176"/>
      <c r="K66" s="176"/>
      <c r="L66" s="176"/>
    </row>
    <row r="67" spans="1:12" ht="15.6" customHeight="1" x14ac:dyDescent="0.3">
      <c r="A67" s="176" t="s">
        <v>150</v>
      </c>
      <c r="B67" s="176"/>
      <c r="C67" s="176"/>
      <c r="D67" s="176"/>
      <c r="E67" s="176"/>
      <c r="F67" s="176"/>
      <c r="G67" s="176"/>
      <c r="H67" s="176"/>
      <c r="I67" s="176"/>
      <c r="J67" s="176"/>
      <c r="K67" s="176"/>
      <c r="L67" s="176"/>
    </row>
    <row r="68" spans="1:12" ht="33" customHeight="1" x14ac:dyDescent="0.3">
      <c r="A68" s="170" t="s">
        <v>151</v>
      </c>
      <c r="B68" s="170"/>
      <c r="C68" s="170"/>
      <c r="D68" s="170"/>
      <c r="E68" s="170"/>
      <c r="F68" s="170"/>
      <c r="G68" s="170"/>
      <c r="H68" s="170"/>
      <c r="I68" s="170"/>
      <c r="J68" s="170"/>
      <c r="K68" s="170"/>
      <c r="L68" s="170"/>
    </row>
    <row r="69" spans="1:12" ht="46.8" customHeight="1" x14ac:dyDescent="0.3">
      <c r="A69" s="170" t="s">
        <v>152</v>
      </c>
      <c r="B69" s="170"/>
      <c r="C69" s="170"/>
      <c r="D69" s="170"/>
      <c r="E69" s="170"/>
      <c r="F69" s="170"/>
      <c r="G69" s="170"/>
      <c r="H69" s="170"/>
      <c r="I69" s="170"/>
      <c r="J69" s="170"/>
      <c r="K69" s="170"/>
      <c r="L69" s="170"/>
    </row>
    <row r="70" spans="1:12" ht="20.399999999999999" customHeight="1" thickBot="1" x14ac:dyDescent="0.35">
      <c r="A70" s="171" t="s">
        <v>153</v>
      </c>
      <c r="B70" s="171"/>
      <c r="C70" s="76"/>
      <c r="D70" s="76"/>
      <c r="E70" s="76"/>
      <c r="F70" s="76"/>
      <c r="G70" s="76"/>
      <c r="H70" s="76"/>
      <c r="I70" s="76"/>
      <c r="J70" s="76"/>
      <c r="K70" s="76"/>
      <c r="L70" s="76"/>
    </row>
    <row r="71" spans="1:12" ht="27" thickBot="1" x14ac:dyDescent="0.35">
      <c r="A71" s="77" t="s">
        <v>154</v>
      </c>
      <c r="B71" s="78">
        <v>134</v>
      </c>
      <c r="C71" s="78">
        <v>127</v>
      </c>
      <c r="D71" s="78">
        <v>120</v>
      </c>
      <c r="E71" s="78">
        <v>113</v>
      </c>
      <c r="F71" s="78">
        <v>106</v>
      </c>
      <c r="G71" s="78">
        <v>99</v>
      </c>
      <c r="H71" s="78">
        <v>92</v>
      </c>
      <c r="I71" s="78">
        <v>85</v>
      </c>
      <c r="J71" s="78">
        <v>78</v>
      </c>
      <c r="K71" s="78">
        <v>71</v>
      </c>
      <c r="L71" s="78">
        <v>64</v>
      </c>
    </row>
    <row r="72" spans="1:12" ht="16.2" thickBot="1" x14ac:dyDescent="0.35">
      <c r="A72" s="79" t="s">
        <v>155</v>
      </c>
      <c r="B72" s="80">
        <v>1</v>
      </c>
      <c r="C72" s="80">
        <v>2</v>
      </c>
      <c r="D72" s="80">
        <v>4</v>
      </c>
      <c r="E72" s="80">
        <v>8</v>
      </c>
      <c r="F72" s="80">
        <v>16</v>
      </c>
      <c r="G72" s="80">
        <v>32</v>
      </c>
      <c r="H72" s="80">
        <v>64</v>
      </c>
      <c r="I72" s="80">
        <v>128</v>
      </c>
      <c r="J72" s="80">
        <v>256</v>
      </c>
      <c r="K72" s="80">
        <v>512</v>
      </c>
      <c r="L72" s="80">
        <v>1024</v>
      </c>
    </row>
    <row r="73" spans="1:12" ht="48" customHeight="1" x14ac:dyDescent="0.3">
      <c r="A73" s="170" t="s">
        <v>156</v>
      </c>
      <c r="B73" s="170"/>
      <c r="C73" s="170"/>
      <c r="D73" s="170"/>
      <c r="E73" s="170"/>
      <c r="F73" s="170"/>
      <c r="G73" s="170"/>
      <c r="H73" s="170"/>
      <c r="I73" s="170"/>
      <c r="J73" s="170"/>
      <c r="K73" s="170"/>
      <c r="L73" s="170"/>
    </row>
    <row r="74" spans="1:12" ht="18" customHeight="1" thickBot="1" x14ac:dyDescent="0.35">
      <c r="A74" s="171" t="s">
        <v>157</v>
      </c>
      <c r="B74" s="171"/>
      <c r="C74" s="76"/>
      <c r="D74" s="76"/>
      <c r="E74" s="76"/>
      <c r="F74" s="76"/>
      <c r="G74" s="76"/>
      <c r="H74" s="76"/>
      <c r="I74" s="76"/>
      <c r="J74" s="76"/>
      <c r="K74" s="76"/>
      <c r="L74" s="76"/>
    </row>
    <row r="75" spans="1:12" ht="27" thickBot="1" x14ac:dyDescent="0.35">
      <c r="A75" s="77" t="s">
        <v>154</v>
      </c>
      <c r="B75" s="78">
        <v>131</v>
      </c>
      <c r="C75" s="78">
        <v>124</v>
      </c>
      <c r="D75" s="78">
        <v>117</v>
      </c>
      <c r="E75" s="78">
        <v>110</v>
      </c>
      <c r="F75" s="78">
        <v>103</v>
      </c>
      <c r="G75" s="78">
        <v>96</v>
      </c>
      <c r="H75" s="78">
        <v>89</v>
      </c>
      <c r="I75" s="78">
        <v>82</v>
      </c>
      <c r="J75" s="78">
        <v>75</v>
      </c>
      <c r="K75" s="78">
        <v>68</v>
      </c>
      <c r="L75" s="78">
        <v>61</v>
      </c>
    </row>
    <row r="76" spans="1:12" ht="16.2" thickBot="1" x14ac:dyDescent="0.35">
      <c r="A76" s="79" t="s">
        <v>155</v>
      </c>
      <c r="B76" s="80">
        <v>1</v>
      </c>
      <c r="C76" s="80">
        <v>2</v>
      </c>
      <c r="D76" s="80">
        <v>4</v>
      </c>
      <c r="E76" s="80">
        <v>8</v>
      </c>
      <c r="F76" s="80">
        <v>16</v>
      </c>
      <c r="G76" s="80">
        <v>32</v>
      </c>
      <c r="H76" s="80">
        <v>64</v>
      </c>
      <c r="I76" s="80">
        <v>128</v>
      </c>
      <c r="J76" s="80">
        <v>256</v>
      </c>
      <c r="K76" s="80">
        <v>512</v>
      </c>
      <c r="L76" s="80">
        <v>1024</v>
      </c>
    </row>
    <row r="77" spans="1:12" ht="49.8" customHeight="1" x14ac:dyDescent="0.3">
      <c r="A77" s="170" t="s">
        <v>158</v>
      </c>
      <c r="B77" s="170"/>
      <c r="C77" s="170"/>
      <c r="D77" s="170"/>
      <c r="E77" s="170"/>
      <c r="F77" s="170"/>
      <c r="G77" s="170"/>
      <c r="H77" s="170"/>
      <c r="I77" s="170"/>
      <c r="J77" s="170"/>
      <c r="K77" s="170"/>
      <c r="L77" s="170"/>
    </row>
    <row r="78" spans="1:12" ht="23.4" customHeight="1" x14ac:dyDescent="0.3">
      <c r="A78" s="176" t="s">
        <v>159</v>
      </c>
      <c r="B78" s="176"/>
      <c r="C78" s="176"/>
      <c r="D78" s="176"/>
      <c r="E78" s="176"/>
      <c r="F78" s="176"/>
      <c r="G78" s="176"/>
      <c r="H78" s="176"/>
      <c r="I78" s="176"/>
      <c r="J78" s="176"/>
      <c r="K78" s="176"/>
      <c r="L78" s="176"/>
    </row>
    <row r="79" spans="1:12" ht="15.6" x14ac:dyDescent="0.3">
      <c r="A79" s="176" t="s">
        <v>160</v>
      </c>
      <c r="B79" s="176"/>
      <c r="C79" s="176"/>
      <c r="D79" s="176"/>
      <c r="E79" s="176"/>
      <c r="F79" s="176"/>
      <c r="G79" s="176"/>
      <c r="H79" s="176"/>
      <c r="I79" s="176"/>
      <c r="J79" s="176"/>
      <c r="K79" s="176"/>
      <c r="L79" s="176"/>
    </row>
    <row r="80" spans="1:12" ht="15.6" x14ac:dyDescent="0.3">
      <c r="A80" s="176" t="s">
        <v>161</v>
      </c>
      <c r="B80" s="176"/>
      <c r="C80" s="176"/>
      <c r="D80" s="176"/>
      <c r="E80" s="176"/>
      <c r="F80" s="176"/>
      <c r="G80" s="176"/>
      <c r="H80" s="176"/>
      <c r="I80" s="176"/>
      <c r="J80" s="176"/>
      <c r="K80" s="176"/>
      <c r="L80" s="176"/>
    </row>
    <row r="81" spans="1:12" ht="15.6" x14ac:dyDescent="0.3">
      <c r="A81" s="176"/>
      <c r="B81" s="176"/>
      <c r="C81" s="176"/>
      <c r="D81" s="176"/>
      <c r="E81" s="176"/>
      <c r="F81" s="176"/>
      <c r="G81" s="176"/>
      <c r="H81" s="176"/>
      <c r="I81" s="176"/>
      <c r="J81" s="176"/>
      <c r="K81" s="176"/>
      <c r="L81" s="176"/>
    </row>
    <row r="82" spans="1:12" ht="15.6" x14ac:dyDescent="0.3">
      <c r="A82" s="171" t="s">
        <v>162</v>
      </c>
      <c r="B82" s="171"/>
      <c r="C82" s="171"/>
      <c r="D82" s="171"/>
      <c r="E82" s="171"/>
      <c r="F82" s="171"/>
      <c r="G82" s="171"/>
      <c r="H82" s="171"/>
      <c r="I82" s="171"/>
      <c r="J82" s="171"/>
      <c r="K82" s="171"/>
      <c r="L82" s="171"/>
    </row>
    <row r="83" spans="1:12" ht="15.6" x14ac:dyDescent="0.3">
      <c r="A83" s="176"/>
      <c r="B83" s="176"/>
      <c r="C83" s="176"/>
      <c r="D83" s="176"/>
      <c r="E83" s="176"/>
      <c r="F83" s="176"/>
      <c r="G83" s="176"/>
      <c r="H83" s="176"/>
      <c r="I83" s="176"/>
      <c r="J83" s="176"/>
      <c r="K83" s="176"/>
      <c r="L83" s="176"/>
    </row>
    <row r="84" spans="1:12" ht="51.6" customHeight="1" x14ac:dyDescent="0.3">
      <c r="A84" s="170" t="s">
        <v>163</v>
      </c>
      <c r="B84" s="170"/>
      <c r="C84" s="170"/>
      <c r="D84" s="170"/>
      <c r="E84" s="170"/>
      <c r="F84" s="170"/>
      <c r="G84" s="170"/>
      <c r="H84" s="170"/>
      <c r="I84" s="170"/>
      <c r="J84" s="170"/>
      <c r="K84" s="170"/>
      <c r="L84" s="170"/>
    </row>
    <row r="85" spans="1:12" ht="15.6" x14ac:dyDescent="0.3">
      <c r="A85" s="176"/>
      <c r="B85" s="176"/>
      <c r="C85" s="176"/>
      <c r="D85" s="176"/>
      <c r="E85" s="176"/>
      <c r="F85" s="176"/>
      <c r="G85" s="176"/>
      <c r="H85" s="176"/>
      <c r="I85" s="176"/>
      <c r="J85" s="176"/>
      <c r="K85" s="176"/>
      <c r="L85" s="176"/>
    </row>
    <row r="86" spans="1:12" ht="15.6" x14ac:dyDescent="0.3">
      <c r="A86" s="178" t="s">
        <v>164</v>
      </c>
      <c r="B86" s="178"/>
      <c r="C86" s="178"/>
      <c r="D86" s="178"/>
      <c r="E86" s="178"/>
      <c r="F86" s="178"/>
      <c r="G86" s="178"/>
      <c r="H86" s="178"/>
      <c r="I86" s="178"/>
      <c r="J86" s="178"/>
      <c r="K86" s="178"/>
      <c r="L86" s="178"/>
    </row>
    <row r="87" spans="1:12" ht="15.6" x14ac:dyDescent="0.3">
      <c r="A87" s="174"/>
      <c r="B87" s="174"/>
      <c r="C87" s="174"/>
      <c r="D87" s="174"/>
      <c r="E87" s="174"/>
      <c r="F87" s="174"/>
      <c r="G87" s="174"/>
      <c r="H87" s="174"/>
      <c r="I87" s="174"/>
      <c r="J87" s="174"/>
      <c r="K87" s="174"/>
      <c r="L87" s="174"/>
    </row>
    <row r="88" spans="1:12" ht="41.4" customHeight="1" x14ac:dyDescent="0.3">
      <c r="A88" s="170" t="s">
        <v>165</v>
      </c>
      <c r="B88" s="170"/>
      <c r="C88" s="170"/>
      <c r="D88" s="170"/>
      <c r="E88" s="170"/>
      <c r="F88" s="170"/>
      <c r="G88" s="170"/>
      <c r="H88" s="170"/>
      <c r="I88" s="170"/>
      <c r="J88" s="170"/>
      <c r="K88" s="170"/>
      <c r="L88" s="170"/>
    </row>
    <row r="89" spans="1:12" ht="42.6" customHeight="1" x14ac:dyDescent="0.3">
      <c r="A89" s="170" t="s">
        <v>166</v>
      </c>
      <c r="B89" s="170"/>
      <c r="C89" s="170"/>
      <c r="D89" s="170"/>
      <c r="E89" s="170"/>
      <c r="F89" s="170"/>
      <c r="G89" s="170"/>
      <c r="H89" s="170"/>
      <c r="I89" s="170"/>
      <c r="J89" s="170"/>
      <c r="K89" s="170"/>
      <c r="L89" s="170"/>
    </row>
    <row r="90" spans="1:12" ht="43.2" customHeight="1" x14ac:dyDescent="0.3">
      <c r="A90" s="170" t="s">
        <v>183</v>
      </c>
      <c r="B90" s="170"/>
      <c r="C90" s="170"/>
      <c r="D90" s="170"/>
      <c r="E90" s="170"/>
      <c r="F90" s="170"/>
      <c r="G90" s="170"/>
      <c r="H90" s="170"/>
      <c r="I90" s="170"/>
      <c r="J90" s="170"/>
      <c r="K90" s="170"/>
      <c r="L90" s="170"/>
    </row>
    <row r="91" spans="1:12" ht="37.200000000000003" customHeight="1" x14ac:dyDescent="0.3">
      <c r="A91" s="170" t="s">
        <v>167</v>
      </c>
      <c r="B91" s="170"/>
      <c r="C91" s="170"/>
      <c r="D91" s="170"/>
      <c r="E91" s="170"/>
      <c r="F91" s="170"/>
      <c r="G91" s="170"/>
      <c r="H91" s="170"/>
      <c r="I91" s="170"/>
      <c r="J91" s="170"/>
      <c r="K91" s="170"/>
      <c r="L91" s="170"/>
    </row>
    <row r="92" spans="1:12" ht="114" customHeight="1" x14ac:dyDescent="0.3">
      <c r="A92" s="170" t="s">
        <v>168</v>
      </c>
      <c r="B92" s="170"/>
      <c r="C92" s="170"/>
      <c r="D92" s="170"/>
      <c r="E92" s="170"/>
      <c r="F92" s="170"/>
      <c r="G92" s="170"/>
      <c r="H92" s="170"/>
      <c r="I92" s="170"/>
      <c r="J92" s="170"/>
      <c r="K92" s="170"/>
      <c r="L92" s="170"/>
    </row>
    <row r="93" spans="1:12" ht="36.6" customHeight="1" x14ac:dyDescent="0.3">
      <c r="A93" s="170" t="s">
        <v>169</v>
      </c>
      <c r="B93" s="170"/>
      <c r="C93" s="170"/>
      <c r="D93" s="170"/>
      <c r="E93" s="170"/>
      <c r="F93" s="170"/>
      <c r="G93" s="170"/>
      <c r="H93" s="170"/>
      <c r="I93" s="170"/>
      <c r="J93" s="170"/>
      <c r="K93" s="170"/>
      <c r="L93" s="170"/>
    </row>
    <row r="94" spans="1:12" ht="59.4" customHeight="1" x14ac:dyDescent="0.3">
      <c r="A94" s="170" t="s">
        <v>170</v>
      </c>
      <c r="B94" s="170"/>
      <c r="C94" s="170"/>
      <c r="D94" s="170"/>
      <c r="E94" s="170"/>
      <c r="F94" s="170"/>
      <c r="G94" s="170"/>
      <c r="H94" s="170"/>
      <c r="I94" s="170"/>
      <c r="J94" s="170"/>
      <c r="K94" s="170"/>
      <c r="L94" s="170"/>
    </row>
  </sheetData>
  <mergeCells count="84">
    <mergeCell ref="A94:L94"/>
    <mergeCell ref="A88:L88"/>
    <mergeCell ref="A89:L89"/>
    <mergeCell ref="A90:L90"/>
    <mergeCell ref="A91:L91"/>
    <mergeCell ref="A92:L92"/>
    <mergeCell ref="A93:L93"/>
    <mergeCell ref="A87:L87"/>
    <mergeCell ref="A74:B74"/>
    <mergeCell ref="A77:L77"/>
    <mergeCell ref="A78:L78"/>
    <mergeCell ref="A79:L79"/>
    <mergeCell ref="A80:L80"/>
    <mergeCell ref="A81:L81"/>
    <mergeCell ref="A82:L82"/>
    <mergeCell ref="A83:L83"/>
    <mergeCell ref="A84:L84"/>
    <mergeCell ref="A85:L85"/>
    <mergeCell ref="A86:L86"/>
    <mergeCell ref="A73:L73"/>
    <mergeCell ref="A58:L58"/>
    <mergeCell ref="A59:B59"/>
    <mergeCell ref="A62:L62"/>
    <mergeCell ref="A63:L63"/>
    <mergeCell ref="A64:L64"/>
    <mergeCell ref="A65:L65"/>
    <mergeCell ref="A66:L66"/>
    <mergeCell ref="A67:L67"/>
    <mergeCell ref="A68:L68"/>
    <mergeCell ref="A69:L69"/>
    <mergeCell ref="A70:B70"/>
    <mergeCell ref="A55:B55"/>
    <mergeCell ref="A44:L44"/>
    <mergeCell ref="A45:L45"/>
    <mergeCell ref="A46:L46"/>
    <mergeCell ref="A47:L47"/>
    <mergeCell ref="A48:L48"/>
    <mergeCell ref="A49:L49"/>
    <mergeCell ref="A50:L50"/>
    <mergeCell ref="A51:L51"/>
    <mergeCell ref="A52:L52"/>
    <mergeCell ref="A53:L53"/>
    <mergeCell ref="A54:L54"/>
    <mergeCell ref="A42:L42"/>
    <mergeCell ref="A31:L31"/>
    <mergeCell ref="A32:L32"/>
    <mergeCell ref="A33:L33"/>
    <mergeCell ref="A35:L35"/>
    <mergeCell ref="A36:L36"/>
    <mergeCell ref="A37:L37"/>
    <mergeCell ref="A38:L38"/>
    <mergeCell ref="A39:L39"/>
    <mergeCell ref="A40:L40"/>
    <mergeCell ref="A41:L41"/>
    <mergeCell ref="A30:L30"/>
    <mergeCell ref="A19:L19"/>
    <mergeCell ref="A20:L20"/>
    <mergeCell ref="A21:L21"/>
    <mergeCell ref="A22:L22"/>
    <mergeCell ref="A23:L23"/>
    <mergeCell ref="A24:L24"/>
    <mergeCell ref="A25:L25"/>
    <mergeCell ref="A26:L26"/>
    <mergeCell ref="A27:L27"/>
    <mergeCell ref="A28:L28"/>
    <mergeCell ref="A29:L29"/>
    <mergeCell ref="A18:L18"/>
    <mergeCell ref="A7:L7"/>
    <mergeCell ref="A8:L8"/>
    <mergeCell ref="A9:L9"/>
    <mergeCell ref="A10:L10"/>
    <mergeCell ref="A11:L11"/>
    <mergeCell ref="A12:L12"/>
    <mergeCell ref="A13:L13"/>
    <mergeCell ref="A14:L14"/>
    <mergeCell ref="A15:L15"/>
    <mergeCell ref="A16:L16"/>
    <mergeCell ref="A17:L17"/>
    <mergeCell ref="A6:L6"/>
    <mergeCell ref="A1:L1"/>
    <mergeCell ref="A2:L2"/>
    <mergeCell ref="A3:L3"/>
    <mergeCell ref="A4:L4"/>
    <mergeCell ref="A5:L5"/>
  </mergeCells>
  <pageMargins left="0.7" right="0.7" top="0.75" bottom="0.75" header="0.3" footer="0.3"/>
  <pageSetup paperSize="9" scale="8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E22"/>
  <sheetViews>
    <sheetView tabSelected="1" view="pageBreakPreview" topLeftCell="B13" zoomScale="70" zoomScaleNormal="100" zoomScaleSheetLayoutView="70" workbookViewId="0">
      <selection activeCell="F17" sqref="F17:P18"/>
    </sheetView>
  </sheetViews>
  <sheetFormatPr defaultRowHeight="14.4" x14ac:dyDescent="0.3"/>
  <cols>
    <col min="1" max="1" width="6.6640625" style="5" customWidth="1"/>
    <col min="2" max="2" width="53.44140625" customWidth="1"/>
    <col min="3" max="3" width="39.109375" customWidth="1"/>
    <col min="4" max="4" width="18.5546875" customWidth="1"/>
    <col min="5" max="5" width="24.6640625" customWidth="1"/>
    <col min="13" max="13" width="10.44140625" style="86" customWidth="1"/>
    <col min="14" max="16" width="8.88671875" style="86"/>
    <col min="17" max="24" width="6.33203125" style="86" customWidth="1"/>
  </cols>
  <sheetData>
    <row r="2" spans="1:31" x14ac:dyDescent="0.3">
      <c r="S2" s="197"/>
      <c r="T2" s="197"/>
      <c r="U2" s="197"/>
      <c r="V2" s="197"/>
      <c r="W2" s="197"/>
      <c r="X2" s="197"/>
    </row>
    <row r="3" spans="1:31" x14ac:dyDescent="0.3">
      <c r="S3" s="197"/>
      <c r="T3" s="197"/>
      <c r="U3" s="197"/>
      <c r="V3" s="197"/>
      <c r="W3" s="197"/>
      <c r="X3" s="197"/>
    </row>
    <row r="4" spans="1:31" x14ac:dyDescent="0.3">
      <c r="S4" s="197"/>
      <c r="T4" s="197"/>
      <c r="U4" s="197"/>
      <c r="V4" s="197"/>
      <c r="W4" s="197"/>
      <c r="X4" s="197"/>
    </row>
    <row r="5" spans="1:31" x14ac:dyDescent="0.3">
      <c r="S5" s="197"/>
      <c r="T5" s="197"/>
      <c r="U5" s="197"/>
      <c r="V5" s="197"/>
      <c r="W5" s="197"/>
      <c r="X5" s="197"/>
    </row>
    <row r="6" spans="1:31" x14ac:dyDescent="0.3">
      <c r="M6" s="87"/>
      <c r="N6" s="87"/>
      <c r="O6" s="87"/>
      <c r="P6" s="87"/>
      <c r="Q6" s="87"/>
      <c r="R6" s="87"/>
    </row>
    <row r="8" spans="1:31" ht="15.6" x14ac:dyDescent="0.3">
      <c r="B8" s="99" t="s">
        <v>28</v>
      </c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4"/>
      <c r="Z8" s="4"/>
      <c r="AA8" s="4"/>
      <c r="AB8" s="4"/>
      <c r="AC8" s="4"/>
      <c r="AD8" s="4"/>
    </row>
    <row r="9" spans="1:31" ht="15.6" x14ac:dyDescent="0.3">
      <c r="B9" s="99" t="s">
        <v>29</v>
      </c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4"/>
      <c r="Z9" s="4"/>
      <c r="AA9" s="4"/>
      <c r="AB9" s="4"/>
      <c r="AC9" s="4"/>
      <c r="AD9" s="4"/>
    </row>
    <row r="10" spans="1:31" ht="15.6" x14ac:dyDescent="0.3">
      <c r="B10" s="99" t="s">
        <v>182</v>
      </c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4"/>
      <c r="Z10" s="4"/>
      <c r="AA10" s="4"/>
      <c r="AB10" s="4"/>
      <c r="AC10" s="4"/>
      <c r="AD10" s="4"/>
    </row>
    <row r="11" spans="1:31" ht="15" thickBot="1" x14ac:dyDescent="0.35"/>
    <row r="12" spans="1:31" s="7" customFormat="1" ht="24" customHeight="1" thickBot="1" x14ac:dyDescent="0.35">
      <c r="A12" s="183" t="s">
        <v>30</v>
      </c>
      <c r="B12" s="183" t="s">
        <v>88</v>
      </c>
      <c r="C12" s="186" t="s">
        <v>31</v>
      </c>
      <c r="D12" s="189" t="s">
        <v>32</v>
      </c>
      <c r="E12" s="183" t="s">
        <v>33</v>
      </c>
      <c r="F12" s="192" t="s">
        <v>93</v>
      </c>
      <c r="G12" s="198" t="s">
        <v>92</v>
      </c>
      <c r="H12" s="200"/>
      <c r="I12" s="200"/>
      <c r="J12" s="200"/>
      <c r="K12" s="200"/>
      <c r="L12" s="200"/>
      <c r="M12" s="200"/>
      <c r="N12" s="200"/>
      <c r="O12" s="200"/>
      <c r="P12" s="200"/>
      <c r="Q12" s="200"/>
      <c r="R12" s="200"/>
      <c r="S12" s="200"/>
      <c r="T12" s="200"/>
      <c r="U12" s="200"/>
      <c r="V12" s="200"/>
      <c r="W12" s="200"/>
      <c r="X12" s="199"/>
      <c r="Y12" s="4"/>
      <c r="Z12" s="4"/>
      <c r="AA12" s="4"/>
      <c r="AB12" s="4"/>
      <c r="AC12" s="4"/>
      <c r="AD12" s="4"/>
      <c r="AE12" s="4"/>
    </row>
    <row r="13" spans="1:31" s="7" customFormat="1" ht="24" customHeight="1" thickBot="1" x14ac:dyDescent="0.35">
      <c r="A13" s="184"/>
      <c r="B13" s="184"/>
      <c r="C13" s="187"/>
      <c r="D13" s="190"/>
      <c r="E13" s="184"/>
      <c r="F13" s="193"/>
      <c r="G13" s="198">
        <v>2017</v>
      </c>
      <c r="H13" s="199"/>
      <c r="I13" s="198">
        <v>2018</v>
      </c>
      <c r="J13" s="199"/>
      <c r="K13" s="198">
        <v>2019</v>
      </c>
      <c r="L13" s="199"/>
      <c r="M13" s="181">
        <v>2020</v>
      </c>
      <c r="N13" s="182"/>
      <c r="O13" s="181">
        <v>2021</v>
      </c>
      <c r="P13" s="182"/>
      <c r="Q13" s="181"/>
      <c r="R13" s="182"/>
      <c r="S13" s="181"/>
      <c r="T13" s="182"/>
      <c r="U13" s="181"/>
      <c r="V13" s="182"/>
      <c r="W13" s="181"/>
      <c r="X13" s="182"/>
      <c r="Y13" s="4"/>
      <c r="Z13" s="4"/>
      <c r="AA13" s="4"/>
      <c r="AB13" s="4"/>
      <c r="AC13" s="4"/>
      <c r="AD13" s="4"/>
      <c r="AE13" s="4"/>
    </row>
    <row r="14" spans="1:31" s="7" customFormat="1" ht="111" customHeight="1" thickBot="1" x14ac:dyDescent="0.35">
      <c r="A14" s="185"/>
      <c r="B14" s="185"/>
      <c r="C14" s="188"/>
      <c r="D14" s="191"/>
      <c r="E14" s="185"/>
      <c r="F14" s="194"/>
      <c r="G14" s="22" t="s">
        <v>10</v>
      </c>
      <c r="H14" s="22" t="s">
        <v>11</v>
      </c>
      <c r="I14" s="22" t="s">
        <v>10</v>
      </c>
      <c r="J14" s="22" t="s">
        <v>11</v>
      </c>
      <c r="K14" s="22" t="s">
        <v>10</v>
      </c>
      <c r="L14" s="22" t="s">
        <v>34</v>
      </c>
      <c r="M14" s="88" t="s">
        <v>10</v>
      </c>
      <c r="N14" s="88" t="s">
        <v>35</v>
      </c>
      <c r="O14" s="88" t="s">
        <v>10</v>
      </c>
      <c r="P14" s="88" t="s">
        <v>34</v>
      </c>
      <c r="Q14" s="88"/>
      <c r="R14" s="88"/>
      <c r="S14" s="88"/>
      <c r="T14" s="88"/>
      <c r="U14" s="88"/>
      <c r="V14" s="88"/>
      <c r="W14" s="88"/>
      <c r="X14" s="88"/>
      <c r="Y14" s="4"/>
      <c r="Z14" s="4"/>
      <c r="AA14" s="4"/>
      <c r="AB14" s="4"/>
      <c r="AC14" s="4"/>
      <c r="AD14" s="4"/>
      <c r="AE14" s="4"/>
    </row>
    <row r="15" spans="1:31" s="7" customFormat="1" ht="16.2" thickBot="1" x14ac:dyDescent="0.35">
      <c r="A15" s="6">
        <v>1</v>
      </c>
      <c r="B15" s="8">
        <v>2</v>
      </c>
      <c r="C15" s="8">
        <v>3</v>
      </c>
      <c r="D15" s="8">
        <v>4</v>
      </c>
      <c r="E15" s="8">
        <v>5</v>
      </c>
      <c r="F15" s="8">
        <v>6</v>
      </c>
      <c r="G15" s="8">
        <v>7</v>
      </c>
      <c r="H15" s="8">
        <v>8</v>
      </c>
      <c r="I15" s="8">
        <v>9</v>
      </c>
      <c r="J15" s="8">
        <v>10</v>
      </c>
      <c r="K15" s="8">
        <v>11</v>
      </c>
      <c r="L15" s="8">
        <v>12</v>
      </c>
      <c r="M15" s="89">
        <v>13</v>
      </c>
      <c r="N15" s="89">
        <v>14</v>
      </c>
      <c r="O15" s="89">
        <v>15</v>
      </c>
      <c r="P15" s="89">
        <v>16</v>
      </c>
      <c r="Q15" s="89"/>
      <c r="R15" s="89"/>
      <c r="S15" s="89"/>
      <c r="T15" s="89"/>
      <c r="U15" s="89"/>
      <c r="V15" s="89"/>
      <c r="W15" s="89"/>
      <c r="X15" s="89"/>
      <c r="Y15" s="4"/>
      <c r="Z15" s="4"/>
      <c r="AA15" s="4"/>
      <c r="AB15" s="4"/>
      <c r="AC15" s="4"/>
      <c r="AD15" s="4"/>
      <c r="AE15" s="4"/>
    </row>
    <row r="16" spans="1:31" s="7" customFormat="1" ht="84.6" customHeight="1" thickBot="1" x14ac:dyDescent="0.35">
      <c r="A16" s="14">
        <v>1</v>
      </c>
      <c r="B16" s="9" t="s">
        <v>36</v>
      </c>
      <c r="C16" s="10" t="s">
        <v>64</v>
      </c>
      <c r="D16" s="11" t="s">
        <v>37</v>
      </c>
      <c r="E16" s="12" t="s">
        <v>63</v>
      </c>
      <c r="F16" s="49">
        <v>0</v>
      </c>
      <c r="G16" s="48">
        <v>25</v>
      </c>
      <c r="H16" s="46">
        <v>0</v>
      </c>
      <c r="I16" s="47">
        <v>25</v>
      </c>
      <c r="J16" s="48">
        <v>0</v>
      </c>
      <c r="K16" s="47">
        <v>35</v>
      </c>
      <c r="L16" s="48">
        <v>0</v>
      </c>
      <c r="M16" s="90">
        <v>70</v>
      </c>
      <c r="N16" s="91">
        <v>0</v>
      </c>
      <c r="O16" s="92">
        <v>100</v>
      </c>
      <c r="P16" s="93">
        <v>0</v>
      </c>
      <c r="Q16" s="93"/>
      <c r="R16" s="93"/>
      <c r="S16" s="94"/>
      <c r="T16" s="94"/>
      <c r="U16" s="94"/>
      <c r="V16" s="94"/>
      <c r="W16" s="94"/>
      <c r="X16" s="94"/>
      <c r="Y16" s="4"/>
      <c r="Z16" s="4"/>
      <c r="AA16" s="4"/>
      <c r="AB16" s="4"/>
      <c r="AC16" s="4"/>
      <c r="AD16" s="4"/>
      <c r="AE16" s="4"/>
    </row>
    <row r="17" spans="1:31" s="7" customFormat="1" ht="51" customHeight="1" thickBot="1" x14ac:dyDescent="0.35">
      <c r="A17" s="179" t="s">
        <v>38</v>
      </c>
      <c r="B17" s="195" t="s">
        <v>39</v>
      </c>
      <c r="C17" s="10" t="s">
        <v>65</v>
      </c>
      <c r="D17" s="11" t="s">
        <v>37</v>
      </c>
      <c r="E17" s="12" t="s">
        <v>63</v>
      </c>
      <c r="F17" s="49">
        <v>0</v>
      </c>
      <c r="G17" s="48">
        <v>135.1</v>
      </c>
      <c r="H17" s="46">
        <v>0</v>
      </c>
      <c r="I17" s="47">
        <v>153</v>
      </c>
      <c r="J17" s="48">
        <v>0</v>
      </c>
      <c r="K17" s="47">
        <v>321</v>
      </c>
      <c r="L17" s="48">
        <v>0</v>
      </c>
      <c r="M17" s="90">
        <v>442</v>
      </c>
      <c r="N17" s="91">
        <v>0</v>
      </c>
      <c r="O17" s="90">
        <v>617</v>
      </c>
      <c r="P17" s="93">
        <v>0</v>
      </c>
      <c r="Q17" s="93"/>
      <c r="R17" s="93"/>
      <c r="S17" s="94"/>
      <c r="T17" s="94"/>
      <c r="U17" s="94"/>
      <c r="V17" s="94"/>
      <c r="W17" s="94"/>
      <c r="X17" s="94"/>
      <c r="Y17" s="4"/>
      <c r="Z17" s="4"/>
      <c r="AA17" s="4"/>
      <c r="AB17" s="4"/>
      <c r="AC17" s="4"/>
      <c r="AD17" s="4"/>
      <c r="AE17" s="4"/>
    </row>
    <row r="18" spans="1:31" s="7" customFormat="1" ht="49.2" customHeight="1" thickBot="1" x14ac:dyDescent="0.35">
      <c r="A18" s="180"/>
      <c r="B18" s="196"/>
      <c r="C18" s="10" t="s">
        <v>66</v>
      </c>
      <c r="D18" s="11" t="s">
        <v>37</v>
      </c>
      <c r="E18" s="12" t="s">
        <v>63</v>
      </c>
      <c r="F18" s="49">
        <v>0</v>
      </c>
      <c r="G18" s="48">
        <v>22.7</v>
      </c>
      <c r="H18" s="46">
        <v>0</v>
      </c>
      <c r="I18" s="47">
        <v>25</v>
      </c>
      <c r="J18" s="48">
        <v>0</v>
      </c>
      <c r="K18" s="47">
        <v>52</v>
      </c>
      <c r="L18" s="48">
        <v>0</v>
      </c>
      <c r="M18" s="90">
        <v>72</v>
      </c>
      <c r="N18" s="91">
        <v>0</v>
      </c>
      <c r="O18" s="90">
        <v>100</v>
      </c>
      <c r="P18" s="93">
        <v>0</v>
      </c>
      <c r="Q18" s="93"/>
      <c r="R18" s="93"/>
      <c r="S18" s="94"/>
      <c r="T18" s="94"/>
      <c r="U18" s="94"/>
      <c r="V18" s="94"/>
      <c r="W18" s="94"/>
      <c r="X18" s="94"/>
      <c r="Y18" s="4"/>
      <c r="Z18" s="4"/>
      <c r="AA18" s="4"/>
      <c r="AB18" s="4"/>
      <c r="AC18" s="4"/>
      <c r="AD18" s="4"/>
      <c r="AE18" s="4"/>
    </row>
    <row r="19" spans="1:31" s="7" customFormat="1" ht="35.4" customHeight="1" thickBot="1" x14ac:dyDescent="0.35">
      <c r="A19" s="14" t="s">
        <v>40</v>
      </c>
      <c r="B19" s="11" t="s">
        <v>41</v>
      </c>
      <c r="C19" s="9" t="s">
        <v>42</v>
      </c>
      <c r="D19" s="11" t="s">
        <v>43</v>
      </c>
      <c r="E19" s="12" t="s">
        <v>63</v>
      </c>
      <c r="F19" s="45">
        <v>0</v>
      </c>
      <c r="G19" s="45">
        <v>4</v>
      </c>
      <c r="H19" s="45">
        <v>0</v>
      </c>
      <c r="I19" s="45">
        <v>2</v>
      </c>
      <c r="J19" s="45">
        <v>0</v>
      </c>
      <c r="K19" s="45">
        <v>4</v>
      </c>
      <c r="L19" s="45">
        <v>0</v>
      </c>
      <c r="M19" s="94">
        <v>0</v>
      </c>
      <c r="N19" s="94">
        <v>0</v>
      </c>
      <c r="O19" s="94">
        <v>0</v>
      </c>
      <c r="P19" s="94">
        <v>0</v>
      </c>
      <c r="Q19" s="94"/>
      <c r="R19" s="94"/>
      <c r="S19" s="94"/>
      <c r="T19" s="94"/>
      <c r="U19" s="94"/>
      <c r="V19" s="94"/>
      <c r="W19" s="94"/>
      <c r="X19" s="94"/>
      <c r="Y19" s="4"/>
      <c r="Z19" s="4"/>
      <c r="AA19" s="4"/>
      <c r="AB19" s="4"/>
      <c r="AC19" s="4"/>
      <c r="AD19" s="4"/>
      <c r="AE19" s="4"/>
    </row>
    <row r="20" spans="1:31" s="7" customFormat="1" ht="51" customHeight="1" thickBot="1" x14ac:dyDescent="0.35">
      <c r="A20" s="14" t="s">
        <v>44</v>
      </c>
      <c r="B20" s="11" t="s">
        <v>67</v>
      </c>
      <c r="C20" s="9" t="s">
        <v>68</v>
      </c>
      <c r="D20" s="11" t="s">
        <v>43</v>
      </c>
      <c r="E20" s="12" t="s">
        <v>63</v>
      </c>
      <c r="F20" s="45">
        <v>0</v>
      </c>
      <c r="G20" s="45">
        <v>38</v>
      </c>
      <c r="H20" s="45">
        <v>0</v>
      </c>
      <c r="I20" s="45">
        <v>38</v>
      </c>
      <c r="J20" s="45">
        <v>0</v>
      </c>
      <c r="K20" s="45">
        <v>38</v>
      </c>
      <c r="L20" s="45">
        <v>0</v>
      </c>
      <c r="M20" s="94">
        <v>59</v>
      </c>
      <c r="N20" s="94">
        <v>0</v>
      </c>
      <c r="O20" s="94">
        <v>39</v>
      </c>
      <c r="P20" s="94">
        <v>0</v>
      </c>
      <c r="Q20" s="94"/>
      <c r="R20" s="94"/>
      <c r="S20" s="94"/>
      <c r="T20" s="94"/>
      <c r="U20" s="94"/>
      <c r="V20" s="94"/>
      <c r="W20" s="94"/>
      <c r="X20" s="94"/>
      <c r="Y20" s="4"/>
      <c r="Z20" s="4"/>
      <c r="AA20" s="4"/>
      <c r="AB20" s="4"/>
      <c r="AC20" s="4"/>
      <c r="AD20" s="4"/>
      <c r="AE20" s="4"/>
    </row>
    <row r="21" spans="1:31" s="7" customFormat="1" ht="39" customHeight="1" thickBot="1" x14ac:dyDescent="0.35">
      <c r="A21" s="14" t="s">
        <v>45</v>
      </c>
      <c r="B21" s="11" t="s">
        <v>69</v>
      </c>
      <c r="C21" s="9" t="s">
        <v>46</v>
      </c>
      <c r="D21" s="11" t="s">
        <v>43</v>
      </c>
      <c r="E21" s="12" t="s">
        <v>63</v>
      </c>
      <c r="F21" s="50"/>
      <c r="G21" s="45"/>
      <c r="H21" s="45"/>
      <c r="I21" s="45">
        <v>10</v>
      </c>
      <c r="J21" s="45">
        <v>0</v>
      </c>
      <c r="K21" s="45">
        <v>10</v>
      </c>
      <c r="L21" s="45">
        <v>0</v>
      </c>
      <c r="M21" s="94">
        <v>2</v>
      </c>
      <c r="N21" s="94">
        <v>0</v>
      </c>
      <c r="O21" s="94">
        <v>0</v>
      </c>
      <c r="P21" s="94">
        <v>0</v>
      </c>
      <c r="Q21" s="94"/>
      <c r="R21" s="94"/>
      <c r="S21" s="94"/>
      <c r="T21" s="94"/>
      <c r="U21" s="94"/>
      <c r="V21" s="94"/>
      <c r="W21" s="94"/>
      <c r="X21" s="94"/>
      <c r="Y21" s="4"/>
      <c r="Z21" s="4"/>
      <c r="AA21" s="4"/>
      <c r="AB21" s="4"/>
      <c r="AC21" s="4"/>
      <c r="AD21" s="4"/>
      <c r="AE21" s="4"/>
    </row>
    <row r="22" spans="1:31" s="7" customFormat="1" ht="51" customHeight="1" thickBot="1" x14ac:dyDescent="0.35">
      <c r="A22" s="15" t="s">
        <v>47</v>
      </c>
      <c r="B22" s="13" t="s">
        <v>70</v>
      </c>
      <c r="C22" s="12" t="s">
        <v>48</v>
      </c>
      <c r="D22" s="13" t="s">
        <v>43</v>
      </c>
      <c r="E22" s="12" t="s">
        <v>63</v>
      </c>
      <c r="F22" s="51"/>
      <c r="G22" s="15"/>
      <c r="H22" s="51"/>
      <c r="I22" s="15"/>
      <c r="J22" s="51"/>
      <c r="K22" s="15"/>
      <c r="L22" s="51"/>
      <c r="M22" s="91"/>
      <c r="N22" s="91"/>
      <c r="O22" s="91">
        <v>3</v>
      </c>
      <c r="P22" s="91">
        <v>0</v>
      </c>
      <c r="Q22" s="91"/>
      <c r="R22" s="91"/>
      <c r="S22" s="91"/>
      <c r="T22" s="91"/>
      <c r="U22" s="91"/>
      <c r="V22" s="91"/>
      <c r="W22" s="91"/>
      <c r="X22" s="91"/>
      <c r="Y22" s="4"/>
      <c r="Z22" s="4"/>
      <c r="AA22" s="4"/>
      <c r="AB22" s="4"/>
      <c r="AC22" s="4"/>
      <c r="AD22" s="4"/>
      <c r="AE22" s="4"/>
    </row>
  </sheetData>
  <mergeCells count="25">
    <mergeCell ref="S3:X3"/>
    <mergeCell ref="S2:X2"/>
    <mergeCell ref="S4:X4"/>
    <mergeCell ref="S5:X5"/>
    <mergeCell ref="G13:H13"/>
    <mergeCell ref="I13:J13"/>
    <mergeCell ref="K13:L13"/>
    <mergeCell ref="G12:X12"/>
    <mergeCell ref="B8:X8"/>
    <mergeCell ref="B9:X9"/>
    <mergeCell ref="B10:X10"/>
    <mergeCell ref="S13:T13"/>
    <mergeCell ref="U13:V13"/>
    <mergeCell ref="W13:X13"/>
    <mergeCell ref="A17:A18"/>
    <mergeCell ref="M13:N13"/>
    <mergeCell ref="O13:P13"/>
    <mergeCell ref="Q13:R13"/>
    <mergeCell ref="A12:A14"/>
    <mergeCell ref="C12:C14"/>
    <mergeCell ref="D12:D14"/>
    <mergeCell ref="F12:F14"/>
    <mergeCell ref="B12:B14"/>
    <mergeCell ref="E12:E14"/>
    <mergeCell ref="B17:B18"/>
  </mergeCells>
  <phoneticPr fontId="9" type="noConversion"/>
  <pageMargins left="0.7" right="0.7" top="0.75" bottom="0.75" header="0.3" footer="0.3"/>
  <pageSetup paperSize="9" scale="41" orientation="landscape" r:id="rId1"/>
  <colBreaks count="1" manualBreakCount="1">
    <brk id="24" max="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75"/>
  <sheetViews>
    <sheetView view="pageBreakPreview" topLeftCell="A10" zoomScale="85" zoomScaleNormal="100" zoomScaleSheetLayoutView="85" workbookViewId="0">
      <selection activeCell="B14" sqref="B14:B23"/>
    </sheetView>
  </sheetViews>
  <sheetFormatPr defaultRowHeight="14.4" x14ac:dyDescent="0.3"/>
  <cols>
    <col min="1" max="1" width="5.44140625" customWidth="1"/>
    <col min="2" max="2" width="43.109375" customWidth="1"/>
    <col min="3" max="3" width="12.88671875" customWidth="1"/>
    <col min="4" max="4" width="9.33203125" customWidth="1"/>
    <col min="5" max="5" width="12.6640625" customWidth="1"/>
    <col min="6" max="6" width="12.44140625" customWidth="1"/>
    <col min="7" max="7" width="12.6640625" customWidth="1"/>
    <col min="8" max="8" width="12.33203125" customWidth="1"/>
    <col min="9" max="9" width="12.6640625" customWidth="1"/>
    <col min="10" max="10" width="12.109375" customWidth="1"/>
    <col min="11" max="11" width="12.5546875" customWidth="1"/>
    <col min="12" max="12" width="12.33203125" customWidth="1"/>
    <col min="13" max="13" width="12.5546875" customWidth="1"/>
    <col min="14" max="14" width="9.33203125" customWidth="1"/>
    <col min="15" max="15" width="20" customWidth="1"/>
  </cols>
  <sheetData>
    <row r="2" spans="1:15" ht="15.6" x14ac:dyDescent="0.3">
      <c r="A2" s="99" t="s">
        <v>49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</row>
    <row r="3" spans="1:15" ht="15.6" x14ac:dyDescent="0.3">
      <c r="A3" s="99" t="s">
        <v>29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</row>
    <row r="4" spans="1:15" ht="15.6" x14ac:dyDescent="0.3">
      <c r="A4" s="99" t="s">
        <v>182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</row>
    <row r="5" spans="1:15" ht="15" thickBot="1" x14ac:dyDescent="0.35">
      <c r="A5" s="201" t="s">
        <v>27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</row>
    <row r="6" spans="1:15" s="26" customFormat="1" ht="19.95" customHeight="1" thickBot="1" x14ac:dyDescent="0.35">
      <c r="A6" s="186" t="s">
        <v>30</v>
      </c>
      <c r="B6" s="183" t="s">
        <v>50</v>
      </c>
      <c r="C6" s="183" t="s">
        <v>78</v>
      </c>
      <c r="D6" s="183" t="s">
        <v>56</v>
      </c>
      <c r="E6" s="202" t="s">
        <v>57</v>
      </c>
      <c r="F6" s="203"/>
      <c r="G6" s="198" t="s">
        <v>51</v>
      </c>
      <c r="H6" s="200"/>
      <c r="I6" s="200"/>
      <c r="J6" s="200"/>
      <c r="K6" s="200"/>
      <c r="L6" s="200"/>
      <c r="M6" s="200"/>
      <c r="N6" s="199"/>
      <c r="O6" s="183" t="s">
        <v>61</v>
      </c>
    </row>
    <row r="7" spans="1:15" s="26" customFormat="1" ht="15" customHeight="1" x14ac:dyDescent="0.3">
      <c r="A7" s="187"/>
      <c r="B7" s="184"/>
      <c r="C7" s="184"/>
      <c r="D7" s="184"/>
      <c r="E7" s="206"/>
      <c r="F7" s="207"/>
      <c r="G7" s="202" t="s">
        <v>52</v>
      </c>
      <c r="H7" s="203"/>
      <c r="I7" s="202" t="s">
        <v>58</v>
      </c>
      <c r="J7" s="203"/>
      <c r="K7" s="202" t="s">
        <v>59</v>
      </c>
      <c r="L7" s="203"/>
      <c r="M7" s="202" t="s">
        <v>60</v>
      </c>
      <c r="N7" s="203"/>
      <c r="O7" s="184"/>
    </row>
    <row r="8" spans="1:15" s="26" customFormat="1" ht="15.6" customHeight="1" thickBot="1" x14ac:dyDescent="0.35">
      <c r="A8" s="187"/>
      <c r="B8" s="184"/>
      <c r="C8" s="184"/>
      <c r="D8" s="184"/>
      <c r="E8" s="204"/>
      <c r="F8" s="205"/>
      <c r="G8" s="204"/>
      <c r="H8" s="205"/>
      <c r="I8" s="204"/>
      <c r="J8" s="205"/>
      <c r="K8" s="204"/>
      <c r="L8" s="205"/>
      <c r="M8" s="204"/>
      <c r="N8" s="205"/>
      <c r="O8" s="184"/>
    </row>
    <row r="9" spans="1:15" s="26" customFormat="1" ht="33.6" customHeight="1" thickBot="1" x14ac:dyDescent="0.35">
      <c r="A9" s="188"/>
      <c r="B9" s="185"/>
      <c r="C9" s="185"/>
      <c r="D9" s="185"/>
      <c r="E9" s="8" t="s">
        <v>19</v>
      </c>
      <c r="F9" s="23" t="s">
        <v>20</v>
      </c>
      <c r="G9" s="23" t="s">
        <v>19</v>
      </c>
      <c r="H9" s="27" t="s">
        <v>20</v>
      </c>
      <c r="I9" s="8" t="s">
        <v>19</v>
      </c>
      <c r="J9" s="8" t="s">
        <v>20</v>
      </c>
      <c r="K9" s="8" t="s">
        <v>19</v>
      </c>
      <c r="L9" s="8" t="s">
        <v>20</v>
      </c>
      <c r="M9" s="8" t="s">
        <v>19</v>
      </c>
      <c r="N9" s="8" t="s">
        <v>21</v>
      </c>
      <c r="O9" s="185"/>
    </row>
    <row r="10" spans="1:15" s="29" customFormat="1" ht="16.2" thickBot="1" x14ac:dyDescent="0.35">
      <c r="A10" s="24">
        <v>1</v>
      </c>
      <c r="B10" s="25">
        <v>2</v>
      </c>
      <c r="C10" s="25">
        <v>3</v>
      </c>
      <c r="D10" s="25">
        <v>4</v>
      </c>
      <c r="E10" s="25">
        <v>5</v>
      </c>
      <c r="F10" s="28">
        <v>6</v>
      </c>
      <c r="G10" s="28">
        <v>7</v>
      </c>
      <c r="H10" s="15">
        <v>8</v>
      </c>
      <c r="I10" s="25">
        <v>9</v>
      </c>
      <c r="J10" s="25">
        <v>10</v>
      </c>
      <c r="K10" s="25">
        <v>11</v>
      </c>
      <c r="L10" s="25">
        <v>12</v>
      </c>
      <c r="M10" s="25">
        <v>13</v>
      </c>
      <c r="N10" s="25">
        <v>14</v>
      </c>
      <c r="O10" s="25">
        <v>15</v>
      </c>
    </row>
    <row r="11" spans="1:15" s="31" customFormat="1" ht="16.8" thickBot="1" x14ac:dyDescent="0.35">
      <c r="A11" s="30">
        <v>1</v>
      </c>
      <c r="B11" s="208" t="s">
        <v>36</v>
      </c>
      <c r="C11" s="209"/>
      <c r="D11" s="209"/>
      <c r="E11" s="209"/>
      <c r="F11" s="209"/>
      <c r="G11" s="209"/>
      <c r="H11" s="209"/>
      <c r="I11" s="209"/>
      <c r="J11" s="209"/>
      <c r="K11" s="209"/>
      <c r="L11" s="209"/>
      <c r="M11" s="209"/>
      <c r="N11" s="209"/>
      <c r="O11" s="210"/>
    </row>
    <row r="12" spans="1:15" s="31" customFormat="1" ht="36" customHeight="1" thickBot="1" x14ac:dyDescent="0.35">
      <c r="A12" s="32"/>
      <c r="B12" s="208" t="s">
        <v>76</v>
      </c>
      <c r="C12" s="209"/>
      <c r="D12" s="209"/>
      <c r="E12" s="209"/>
      <c r="F12" s="209"/>
      <c r="G12" s="209"/>
      <c r="H12" s="209"/>
      <c r="I12" s="209"/>
      <c r="J12" s="209"/>
      <c r="K12" s="209"/>
      <c r="L12" s="209"/>
      <c r="M12" s="209"/>
      <c r="N12" s="209"/>
      <c r="O12" s="210"/>
    </row>
    <row r="13" spans="1:15" s="31" customFormat="1" ht="37.200000000000003" customHeight="1" thickBot="1" x14ac:dyDescent="0.35">
      <c r="A13" s="33" t="s">
        <v>38</v>
      </c>
      <c r="B13" s="208" t="s">
        <v>77</v>
      </c>
      <c r="C13" s="209"/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209"/>
      <c r="O13" s="210"/>
    </row>
    <row r="14" spans="1:15" s="26" customFormat="1" ht="15" customHeight="1" thickBot="1" x14ac:dyDescent="0.35">
      <c r="A14" s="183" t="s">
        <v>40</v>
      </c>
      <c r="B14" s="195" t="s">
        <v>41</v>
      </c>
      <c r="C14" s="183" t="s">
        <v>79</v>
      </c>
      <c r="D14" s="34" t="s">
        <v>53</v>
      </c>
      <c r="E14" s="58">
        <f xml:space="preserve"> SUM(E15:E23)</f>
        <v>52931.1</v>
      </c>
      <c r="F14" s="58">
        <f t="shared" ref="F14:L14" si="0" xml:space="preserve"> SUM(F15:F23)</f>
        <v>0</v>
      </c>
      <c r="G14" s="58">
        <f t="shared" si="0"/>
        <v>25151.8</v>
      </c>
      <c r="H14" s="58">
        <f t="shared" si="0"/>
        <v>0</v>
      </c>
      <c r="I14" s="58"/>
      <c r="J14" s="58"/>
      <c r="K14" s="58">
        <f t="shared" si="0"/>
        <v>27779.3</v>
      </c>
      <c r="L14" s="58">
        <f t="shared" si="0"/>
        <v>0</v>
      </c>
      <c r="M14" s="35"/>
      <c r="N14" s="35"/>
      <c r="O14" s="183" t="s">
        <v>62</v>
      </c>
    </row>
    <row r="15" spans="1:15" s="26" customFormat="1" ht="16.2" thickBot="1" x14ac:dyDescent="0.35">
      <c r="A15" s="184"/>
      <c r="B15" s="215"/>
      <c r="C15" s="184"/>
      <c r="D15" s="36">
        <v>2017</v>
      </c>
      <c r="E15" s="59">
        <v>15892</v>
      </c>
      <c r="F15" s="60">
        <v>0</v>
      </c>
      <c r="G15" s="59">
        <v>15892</v>
      </c>
      <c r="H15" s="60">
        <v>0</v>
      </c>
      <c r="I15" s="61"/>
      <c r="J15" s="62"/>
      <c r="K15" s="62">
        <v>0</v>
      </c>
      <c r="L15" s="62">
        <v>0</v>
      </c>
      <c r="M15" s="37"/>
      <c r="N15" s="37"/>
      <c r="O15" s="184"/>
    </row>
    <row r="16" spans="1:15" s="26" customFormat="1" ht="16.2" thickBot="1" x14ac:dyDescent="0.35">
      <c r="A16" s="184"/>
      <c r="B16" s="215"/>
      <c r="C16" s="184"/>
      <c r="D16" s="36">
        <v>2018</v>
      </c>
      <c r="E16" s="62">
        <f>SUM(G16+K16)</f>
        <v>15892</v>
      </c>
      <c r="F16" s="62">
        <v>0</v>
      </c>
      <c r="G16" s="59">
        <v>3973</v>
      </c>
      <c r="H16" s="59">
        <v>0</v>
      </c>
      <c r="I16" s="61"/>
      <c r="J16" s="62"/>
      <c r="K16" s="62">
        <v>11919</v>
      </c>
      <c r="L16" s="62">
        <v>0</v>
      </c>
      <c r="M16" s="37"/>
      <c r="N16" s="37"/>
      <c r="O16" s="184"/>
    </row>
    <row r="17" spans="1:15" s="26" customFormat="1" ht="16.2" thickBot="1" x14ac:dyDescent="0.35">
      <c r="A17" s="184"/>
      <c r="B17" s="215"/>
      <c r="C17" s="184"/>
      <c r="D17" s="36">
        <v>2019</v>
      </c>
      <c r="E17" s="62">
        <f>SUM(G17+K17)</f>
        <v>21147.1</v>
      </c>
      <c r="F17" s="62">
        <v>0</v>
      </c>
      <c r="G17" s="59">
        <v>5286.8</v>
      </c>
      <c r="H17" s="59">
        <v>0</v>
      </c>
      <c r="I17" s="61"/>
      <c r="J17" s="62"/>
      <c r="K17" s="62">
        <v>15860.3</v>
      </c>
      <c r="L17" s="62">
        <v>0</v>
      </c>
      <c r="M17" s="37"/>
      <c r="N17" s="37"/>
      <c r="O17" s="184"/>
    </row>
    <row r="18" spans="1:15" s="26" customFormat="1" ht="16.2" thickBot="1" x14ac:dyDescent="0.35">
      <c r="A18" s="184"/>
      <c r="B18" s="215"/>
      <c r="C18" s="184"/>
      <c r="D18" s="36">
        <v>2020</v>
      </c>
      <c r="E18" s="62">
        <v>0</v>
      </c>
      <c r="F18" s="62">
        <v>0</v>
      </c>
      <c r="G18" s="62">
        <v>0</v>
      </c>
      <c r="H18" s="59">
        <v>0</v>
      </c>
      <c r="I18" s="61"/>
      <c r="J18" s="62"/>
      <c r="K18" s="62">
        <v>0</v>
      </c>
      <c r="L18" s="62">
        <v>0</v>
      </c>
      <c r="M18" s="37"/>
      <c r="N18" s="37"/>
      <c r="O18" s="184"/>
    </row>
    <row r="19" spans="1:15" s="26" customFormat="1" ht="16.2" thickBot="1" x14ac:dyDescent="0.35">
      <c r="A19" s="184"/>
      <c r="B19" s="215"/>
      <c r="C19" s="184"/>
      <c r="D19" s="36">
        <v>2021</v>
      </c>
      <c r="E19" s="62">
        <v>0</v>
      </c>
      <c r="F19" s="62">
        <v>0</v>
      </c>
      <c r="G19" s="62">
        <v>0</v>
      </c>
      <c r="H19" s="59">
        <v>0</v>
      </c>
      <c r="I19" s="61"/>
      <c r="J19" s="62"/>
      <c r="K19" s="62">
        <v>0</v>
      </c>
      <c r="L19" s="62">
        <v>0</v>
      </c>
      <c r="M19" s="37"/>
      <c r="N19" s="37"/>
      <c r="O19" s="184"/>
    </row>
    <row r="20" spans="1:15" s="26" customFormat="1" ht="16.2" thickBot="1" x14ac:dyDescent="0.35">
      <c r="A20" s="184"/>
      <c r="B20" s="215"/>
      <c r="C20" s="184"/>
      <c r="D20" s="36">
        <v>2022</v>
      </c>
      <c r="E20" s="62">
        <v>0</v>
      </c>
      <c r="F20" s="62">
        <v>0</v>
      </c>
      <c r="G20" s="62">
        <v>0</v>
      </c>
      <c r="H20" s="59">
        <v>0</v>
      </c>
      <c r="I20" s="61"/>
      <c r="J20" s="62"/>
      <c r="K20" s="62">
        <v>0</v>
      </c>
      <c r="L20" s="62">
        <v>0</v>
      </c>
      <c r="M20" s="37"/>
      <c r="N20" s="37"/>
      <c r="O20" s="184"/>
    </row>
    <row r="21" spans="1:15" s="26" customFormat="1" ht="16.2" thickBot="1" x14ac:dyDescent="0.35">
      <c r="A21" s="184"/>
      <c r="B21" s="215"/>
      <c r="C21" s="184"/>
      <c r="D21" s="36">
        <v>2023</v>
      </c>
      <c r="E21" s="62">
        <v>0</v>
      </c>
      <c r="F21" s="62">
        <v>0</v>
      </c>
      <c r="G21" s="62">
        <v>0</v>
      </c>
      <c r="H21" s="59">
        <v>0</v>
      </c>
      <c r="I21" s="61"/>
      <c r="J21" s="62"/>
      <c r="K21" s="62">
        <v>0</v>
      </c>
      <c r="L21" s="62">
        <v>0</v>
      </c>
      <c r="M21" s="37"/>
      <c r="N21" s="37"/>
      <c r="O21" s="184"/>
    </row>
    <row r="22" spans="1:15" s="26" customFormat="1" ht="16.2" thickBot="1" x14ac:dyDescent="0.35">
      <c r="A22" s="184"/>
      <c r="B22" s="215"/>
      <c r="C22" s="184"/>
      <c r="D22" s="36">
        <v>2024</v>
      </c>
      <c r="E22" s="62">
        <v>0</v>
      </c>
      <c r="F22" s="62">
        <v>0</v>
      </c>
      <c r="G22" s="62">
        <v>0</v>
      </c>
      <c r="H22" s="59">
        <v>0</v>
      </c>
      <c r="I22" s="61"/>
      <c r="J22" s="62"/>
      <c r="K22" s="62">
        <v>0</v>
      </c>
      <c r="L22" s="62">
        <v>0</v>
      </c>
      <c r="M22" s="37"/>
      <c r="N22" s="37"/>
      <c r="O22" s="184"/>
    </row>
    <row r="23" spans="1:15" s="26" customFormat="1" ht="16.2" thickBot="1" x14ac:dyDescent="0.35">
      <c r="A23" s="184"/>
      <c r="B23" s="215"/>
      <c r="C23" s="184"/>
      <c r="D23" s="36">
        <v>2025</v>
      </c>
      <c r="E23" s="62">
        <v>0</v>
      </c>
      <c r="F23" s="62">
        <v>0</v>
      </c>
      <c r="G23" s="62">
        <v>0</v>
      </c>
      <c r="H23" s="59">
        <v>0</v>
      </c>
      <c r="I23" s="61"/>
      <c r="J23" s="62"/>
      <c r="K23" s="62">
        <v>0</v>
      </c>
      <c r="L23" s="62">
        <v>0</v>
      </c>
      <c r="M23" s="37"/>
      <c r="N23" s="37"/>
      <c r="O23" s="184"/>
    </row>
    <row r="24" spans="1:15" s="26" customFormat="1" ht="15.75" customHeight="1" thickBot="1" x14ac:dyDescent="0.35">
      <c r="A24" s="183" t="s">
        <v>44</v>
      </c>
      <c r="B24" s="195" t="s">
        <v>84</v>
      </c>
      <c r="C24" s="183" t="s">
        <v>79</v>
      </c>
      <c r="D24" s="34" t="s">
        <v>53</v>
      </c>
      <c r="E24" s="63">
        <f>SUM(E25:E33)</f>
        <v>196644.30000000002</v>
      </c>
      <c r="F24" s="63">
        <f>SUM(F25:F33)</f>
        <v>0</v>
      </c>
      <c r="G24" s="63">
        <f>SUM(G25:G33)</f>
        <v>73128.900000000009</v>
      </c>
      <c r="H24" s="63">
        <f>SUM(H25:H33)</f>
        <v>0</v>
      </c>
      <c r="I24" s="63"/>
      <c r="J24" s="63"/>
      <c r="K24" s="63">
        <f>SUM(K25:K33)</f>
        <v>123515.4</v>
      </c>
      <c r="L24" s="63">
        <f>SUM(L25:L33)</f>
        <v>0</v>
      </c>
      <c r="M24" s="37"/>
      <c r="N24" s="37"/>
      <c r="O24" s="183" t="s">
        <v>62</v>
      </c>
    </row>
    <row r="25" spans="1:15" s="26" customFormat="1" ht="16.2" thickBot="1" x14ac:dyDescent="0.35">
      <c r="A25" s="184"/>
      <c r="B25" s="215"/>
      <c r="C25" s="184"/>
      <c r="D25" s="36">
        <v>2017</v>
      </c>
      <c r="E25" s="62">
        <v>31957</v>
      </c>
      <c r="F25" s="62">
        <v>0</v>
      </c>
      <c r="G25" s="62">
        <v>31957</v>
      </c>
      <c r="H25" s="59">
        <v>0</v>
      </c>
      <c r="I25" s="61"/>
      <c r="J25" s="62"/>
      <c r="K25" s="62">
        <v>0</v>
      </c>
      <c r="L25" s="62">
        <v>0</v>
      </c>
      <c r="M25" s="37"/>
      <c r="N25" s="37"/>
      <c r="O25" s="184"/>
    </row>
    <row r="26" spans="1:15" s="26" customFormat="1" ht="16.2" thickBot="1" x14ac:dyDescent="0.35">
      <c r="A26" s="184"/>
      <c r="B26" s="215"/>
      <c r="C26" s="184"/>
      <c r="D26" s="36">
        <v>2018</v>
      </c>
      <c r="E26" s="62">
        <f>SUM(G26+K26)</f>
        <v>27939</v>
      </c>
      <c r="F26" s="62">
        <v>0</v>
      </c>
      <c r="G26" s="59">
        <v>6984.8</v>
      </c>
      <c r="H26" s="59">
        <v>0</v>
      </c>
      <c r="I26" s="61"/>
      <c r="J26" s="62"/>
      <c r="K26" s="62">
        <v>20954.2</v>
      </c>
      <c r="L26" s="62">
        <v>0</v>
      </c>
      <c r="M26" s="37"/>
      <c r="N26" s="37"/>
      <c r="O26" s="184"/>
    </row>
    <row r="27" spans="1:15" s="26" customFormat="1" ht="16.2" thickBot="1" x14ac:dyDescent="0.35">
      <c r="A27" s="184"/>
      <c r="B27" s="215"/>
      <c r="C27" s="184"/>
      <c r="D27" s="36">
        <v>2019</v>
      </c>
      <c r="E27" s="62">
        <f t="shared" ref="E27:E29" si="1">SUM(G27+K27)</f>
        <v>36781.1</v>
      </c>
      <c r="F27" s="62">
        <v>0</v>
      </c>
      <c r="G27" s="59">
        <v>9195.2999999999993</v>
      </c>
      <c r="H27" s="59">
        <v>0</v>
      </c>
      <c r="I27" s="61"/>
      <c r="J27" s="62"/>
      <c r="K27" s="62">
        <v>27585.8</v>
      </c>
      <c r="L27" s="62">
        <v>0</v>
      </c>
      <c r="M27" s="37"/>
      <c r="N27" s="37"/>
      <c r="O27" s="184"/>
    </row>
    <row r="28" spans="1:15" s="26" customFormat="1" ht="16.2" thickBot="1" x14ac:dyDescent="0.35">
      <c r="A28" s="184"/>
      <c r="B28" s="215"/>
      <c r="C28" s="184"/>
      <c r="D28" s="36">
        <v>2020</v>
      </c>
      <c r="E28" s="62">
        <f t="shared" si="1"/>
        <v>62559.100000000006</v>
      </c>
      <c r="F28" s="62">
        <v>0</v>
      </c>
      <c r="G28" s="59">
        <v>15639.8</v>
      </c>
      <c r="H28" s="59">
        <v>0</v>
      </c>
      <c r="I28" s="61"/>
      <c r="J28" s="62"/>
      <c r="K28" s="62">
        <v>46919.3</v>
      </c>
      <c r="L28" s="62">
        <v>0</v>
      </c>
      <c r="M28" s="37"/>
      <c r="N28" s="37"/>
      <c r="O28" s="184"/>
    </row>
    <row r="29" spans="1:15" s="26" customFormat="1" ht="16.2" thickBot="1" x14ac:dyDescent="0.35">
      <c r="A29" s="184"/>
      <c r="B29" s="215"/>
      <c r="C29" s="184"/>
      <c r="D29" s="36">
        <v>2021</v>
      </c>
      <c r="E29" s="62">
        <f t="shared" si="1"/>
        <v>37408.1</v>
      </c>
      <c r="F29" s="62">
        <v>0</v>
      </c>
      <c r="G29" s="59">
        <v>9352</v>
      </c>
      <c r="H29" s="59">
        <v>0</v>
      </c>
      <c r="I29" s="61"/>
      <c r="J29" s="62"/>
      <c r="K29" s="62">
        <v>28056.1</v>
      </c>
      <c r="L29" s="62">
        <v>0</v>
      </c>
      <c r="M29" s="37"/>
      <c r="N29" s="37"/>
      <c r="O29" s="184"/>
    </row>
    <row r="30" spans="1:15" s="26" customFormat="1" ht="16.2" thickBot="1" x14ac:dyDescent="0.35">
      <c r="A30" s="184"/>
      <c r="B30" s="215"/>
      <c r="C30" s="184"/>
      <c r="D30" s="36">
        <v>2022</v>
      </c>
      <c r="E30" s="62">
        <v>0</v>
      </c>
      <c r="F30" s="62">
        <v>0</v>
      </c>
      <c r="G30" s="62">
        <v>0</v>
      </c>
      <c r="H30" s="62">
        <v>0</v>
      </c>
      <c r="I30" s="61"/>
      <c r="J30" s="62"/>
      <c r="K30" s="62">
        <v>0</v>
      </c>
      <c r="L30" s="62">
        <v>0</v>
      </c>
      <c r="M30" s="37"/>
      <c r="N30" s="37"/>
      <c r="O30" s="184"/>
    </row>
    <row r="31" spans="1:15" s="26" customFormat="1" ht="16.2" thickBot="1" x14ac:dyDescent="0.35">
      <c r="A31" s="184"/>
      <c r="B31" s="215"/>
      <c r="C31" s="184"/>
      <c r="D31" s="36">
        <v>2023</v>
      </c>
      <c r="E31" s="62"/>
      <c r="F31" s="62"/>
      <c r="G31" s="62"/>
      <c r="H31" s="62"/>
      <c r="I31" s="61"/>
      <c r="J31" s="62"/>
      <c r="K31" s="62">
        <v>0</v>
      </c>
      <c r="L31" s="62">
        <v>0</v>
      </c>
      <c r="M31" s="37"/>
      <c r="N31" s="37"/>
      <c r="O31" s="184"/>
    </row>
    <row r="32" spans="1:15" s="26" customFormat="1" ht="16.2" thickBot="1" x14ac:dyDescent="0.35">
      <c r="A32" s="184"/>
      <c r="B32" s="215"/>
      <c r="C32" s="184"/>
      <c r="D32" s="36">
        <v>2024</v>
      </c>
      <c r="E32" s="62"/>
      <c r="F32" s="62"/>
      <c r="G32" s="62"/>
      <c r="H32" s="62"/>
      <c r="I32" s="61"/>
      <c r="J32" s="62"/>
      <c r="K32" s="62">
        <v>0</v>
      </c>
      <c r="L32" s="62">
        <v>0</v>
      </c>
      <c r="M32" s="37"/>
      <c r="N32" s="37"/>
      <c r="O32" s="184"/>
    </row>
    <row r="33" spans="1:15" s="26" customFormat="1" ht="16.2" thickBot="1" x14ac:dyDescent="0.35">
      <c r="A33" s="184"/>
      <c r="B33" s="215"/>
      <c r="C33" s="184"/>
      <c r="D33" s="36">
        <v>2025</v>
      </c>
      <c r="E33" s="62"/>
      <c r="F33" s="62"/>
      <c r="G33" s="62"/>
      <c r="H33" s="62"/>
      <c r="I33" s="61"/>
      <c r="J33" s="62"/>
      <c r="K33" s="62">
        <v>0</v>
      </c>
      <c r="L33" s="62">
        <v>0</v>
      </c>
      <c r="M33" s="37"/>
      <c r="N33" s="37"/>
      <c r="O33" s="184"/>
    </row>
    <row r="34" spans="1:15" s="26" customFormat="1" ht="15.75" customHeight="1" thickBot="1" x14ac:dyDescent="0.35">
      <c r="A34" s="183" t="s">
        <v>45</v>
      </c>
      <c r="B34" s="195" t="s">
        <v>85</v>
      </c>
      <c r="C34" s="183" t="s">
        <v>79</v>
      </c>
      <c r="D34" s="42" t="s">
        <v>53</v>
      </c>
      <c r="E34" s="64">
        <f>SUM(E35:E43)</f>
        <v>15312.1</v>
      </c>
      <c r="F34" s="64">
        <f t="shared" ref="F34:L34" si="2">SUM(F35:F43)</f>
        <v>0</v>
      </c>
      <c r="G34" s="64">
        <f t="shared" si="2"/>
        <v>4166.8999999999996</v>
      </c>
      <c r="H34" s="64">
        <f t="shared" si="2"/>
        <v>0</v>
      </c>
      <c r="I34" s="64"/>
      <c r="J34" s="64"/>
      <c r="K34" s="64">
        <f t="shared" si="2"/>
        <v>11145.199999999999</v>
      </c>
      <c r="L34" s="64">
        <f t="shared" si="2"/>
        <v>0</v>
      </c>
      <c r="M34" s="44"/>
      <c r="N34" s="44"/>
      <c r="O34" s="183" t="s">
        <v>63</v>
      </c>
    </row>
    <row r="35" spans="1:15" s="26" customFormat="1" ht="16.2" thickBot="1" x14ac:dyDescent="0.35">
      <c r="A35" s="184"/>
      <c r="B35" s="215"/>
      <c r="C35" s="184"/>
      <c r="D35" s="36">
        <v>2017</v>
      </c>
      <c r="E35" s="62">
        <v>0</v>
      </c>
      <c r="F35" s="62">
        <v>0</v>
      </c>
      <c r="G35" s="59">
        <v>0</v>
      </c>
      <c r="H35" s="59">
        <v>0</v>
      </c>
      <c r="I35" s="61"/>
      <c r="J35" s="62"/>
      <c r="K35" s="62">
        <v>0</v>
      </c>
      <c r="L35" s="62">
        <v>0</v>
      </c>
      <c r="M35" s="37"/>
      <c r="N35" s="37"/>
      <c r="O35" s="184"/>
    </row>
    <row r="36" spans="1:15" s="26" customFormat="1" ht="16.2" thickBot="1" x14ac:dyDescent="0.35">
      <c r="A36" s="184"/>
      <c r="B36" s="215"/>
      <c r="C36" s="184"/>
      <c r="D36" s="36">
        <v>2018</v>
      </c>
      <c r="E36" s="62">
        <f>SUM(G36+K36)</f>
        <v>4018</v>
      </c>
      <c r="F36" s="62">
        <v>0</v>
      </c>
      <c r="G36" s="59">
        <v>1004.5</v>
      </c>
      <c r="H36" s="59">
        <v>0</v>
      </c>
      <c r="I36" s="61"/>
      <c r="J36" s="62"/>
      <c r="K36" s="62">
        <v>3013.5</v>
      </c>
      <c r="L36" s="62">
        <v>0</v>
      </c>
      <c r="M36" s="37"/>
      <c r="N36" s="37"/>
      <c r="O36" s="184"/>
    </row>
    <row r="37" spans="1:15" s="26" customFormat="1" ht="16.2" thickBot="1" x14ac:dyDescent="0.35">
      <c r="A37" s="184"/>
      <c r="B37" s="215"/>
      <c r="C37" s="184"/>
      <c r="D37" s="36">
        <v>2019</v>
      </c>
      <c r="E37" s="62">
        <f t="shared" ref="E37:E38" si="3">SUM(G37+K37)</f>
        <v>9487</v>
      </c>
      <c r="F37" s="62">
        <v>0</v>
      </c>
      <c r="G37" s="59">
        <v>2710.6</v>
      </c>
      <c r="H37" s="59">
        <v>0</v>
      </c>
      <c r="I37" s="61"/>
      <c r="J37" s="62"/>
      <c r="K37" s="62">
        <v>6776.4</v>
      </c>
      <c r="L37" s="62">
        <v>0</v>
      </c>
      <c r="M37" s="37"/>
      <c r="N37" s="37"/>
      <c r="O37" s="184"/>
    </row>
    <row r="38" spans="1:15" s="26" customFormat="1" ht="16.2" thickBot="1" x14ac:dyDescent="0.35">
      <c r="A38" s="184"/>
      <c r="B38" s="215"/>
      <c r="C38" s="184"/>
      <c r="D38" s="36">
        <v>2020</v>
      </c>
      <c r="E38" s="62">
        <f t="shared" si="3"/>
        <v>1807.1</v>
      </c>
      <c r="F38" s="62">
        <v>0</v>
      </c>
      <c r="G38" s="59">
        <v>451.8</v>
      </c>
      <c r="H38" s="59">
        <v>0</v>
      </c>
      <c r="I38" s="61"/>
      <c r="J38" s="62"/>
      <c r="K38" s="62">
        <v>1355.3</v>
      </c>
      <c r="L38" s="62">
        <v>0</v>
      </c>
      <c r="M38" s="37"/>
      <c r="N38" s="37"/>
      <c r="O38" s="184"/>
    </row>
    <row r="39" spans="1:15" s="26" customFormat="1" ht="16.2" thickBot="1" x14ac:dyDescent="0.35">
      <c r="A39" s="184"/>
      <c r="B39" s="215"/>
      <c r="C39" s="184"/>
      <c r="D39" s="36">
        <v>2021</v>
      </c>
      <c r="E39" s="62">
        <v>0</v>
      </c>
      <c r="F39" s="62">
        <v>0</v>
      </c>
      <c r="G39" s="62">
        <v>0</v>
      </c>
      <c r="H39" s="62">
        <v>0</v>
      </c>
      <c r="I39" s="61"/>
      <c r="J39" s="62"/>
      <c r="K39" s="62">
        <v>0</v>
      </c>
      <c r="L39" s="62">
        <v>0</v>
      </c>
      <c r="M39" s="37"/>
      <c r="N39" s="37"/>
      <c r="O39" s="184"/>
    </row>
    <row r="40" spans="1:15" s="26" customFormat="1" ht="16.2" thickBot="1" x14ac:dyDescent="0.35">
      <c r="A40" s="184"/>
      <c r="B40" s="215"/>
      <c r="C40" s="184"/>
      <c r="D40" s="36">
        <v>2022</v>
      </c>
      <c r="E40" s="62">
        <v>0</v>
      </c>
      <c r="F40" s="62">
        <v>0</v>
      </c>
      <c r="G40" s="62">
        <v>0</v>
      </c>
      <c r="H40" s="62">
        <v>0</v>
      </c>
      <c r="I40" s="61"/>
      <c r="J40" s="62"/>
      <c r="K40" s="62">
        <v>0</v>
      </c>
      <c r="L40" s="62">
        <v>0</v>
      </c>
      <c r="M40" s="37"/>
      <c r="N40" s="37"/>
      <c r="O40" s="184"/>
    </row>
    <row r="41" spans="1:15" s="26" customFormat="1" ht="16.2" thickBot="1" x14ac:dyDescent="0.35">
      <c r="A41" s="184"/>
      <c r="B41" s="215"/>
      <c r="C41" s="184"/>
      <c r="D41" s="36">
        <v>2023</v>
      </c>
      <c r="E41" s="62">
        <v>0</v>
      </c>
      <c r="F41" s="62">
        <v>0</v>
      </c>
      <c r="G41" s="62">
        <v>0</v>
      </c>
      <c r="H41" s="62">
        <v>0</v>
      </c>
      <c r="I41" s="61"/>
      <c r="J41" s="62"/>
      <c r="K41" s="62">
        <v>0</v>
      </c>
      <c r="L41" s="62">
        <v>0</v>
      </c>
      <c r="M41" s="37"/>
      <c r="N41" s="37"/>
      <c r="O41" s="184"/>
    </row>
    <row r="42" spans="1:15" s="26" customFormat="1" ht="16.2" thickBot="1" x14ac:dyDescent="0.35">
      <c r="A42" s="184"/>
      <c r="B42" s="215"/>
      <c r="C42" s="184"/>
      <c r="D42" s="36">
        <v>2024</v>
      </c>
      <c r="E42" s="62">
        <v>0</v>
      </c>
      <c r="F42" s="62">
        <v>0</v>
      </c>
      <c r="G42" s="62">
        <v>0</v>
      </c>
      <c r="H42" s="62">
        <v>0</v>
      </c>
      <c r="I42" s="61"/>
      <c r="J42" s="62"/>
      <c r="K42" s="62">
        <v>0</v>
      </c>
      <c r="L42" s="62">
        <v>0</v>
      </c>
      <c r="M42" s="37"/>
      <c r="N42" s="37"/>
      <c r="O42" s="184"/>
    </row>
    <row r="43" spans="1:15" s="26" customFormat="1" ht="16.2" thickBot="1" x14ac:dyDescent="0.35">
      <c r="A43" s="185"/>
      <c r="B43" s="196"/>
      <c r="C43" s="185"/>
      <c r="D43" s="36">
        <v>2025</v>
      </c>
      <c r="E43" s="62">
        <v>0</v>
      </c>
      <c r="F43" s="62">
        <v>0</v>
      </c>
      <c r="G43" s="62">
        <v>0</v>
      </c>
      <c r="H43" s="62">
        <v>0</v>
      </c>
      <c r="I43" s="61"/>
      <c r="J43" s="62"/>
      <c r="K43" s="62">
        <v>0</v>
      </c>
      <c r="L43" s="62">
        <v>0</v>
      </c>
      <c r="M43" s="37"/>
      <c r="N43" s="37"/>
      <c r="O43" s="185"/>
    </row>
    <row r="44" spans="1:15" s="26" customFormat="1" ht="15.75" customHeight="1" thickBot="1" x14ac:dyDescent="0.35">
      <c r="A44" s="183" t="s">
        <v>47</v>
      </c>
      <c r="B44" s="195" t="s">
        <v>86</v>
      </c>
      <c r="C44" s="183" t="s">
        <v>79</v>
      </c>
      <c r="D44" s="34" t="s">
        <v>53</v>
      </c>
      <c r="E44" s="63">
        <f>SUM(E45:E53)</f>
        <v>5999.2</v>
      </c>
      <c r="F44" s="63">
        <f t="shared" ref="F44:L44" si="4">SUM(F45:F53)</f>
        <v>0</v>
      </c>
      <c r="G44" s="63">
        <f t="shared" si="4"/>
        <v>1499.8</v>
      </c>
      <c r="H44" s="63">
        <f t="shared" si="4"/>
        <v>0</v>
      </c>
      <c r="I44" s="63"/>
      <c r="J44" s="63"/>
      <c r="K44" s="63">
        <f t="shared" si="4"/>
        <v>4499.3999999999996</v>
      </c>
      <c r="L44" s="63">
        <f t="shared" si="4"/>
        <v>0</v>
      </c>
      <c r="M44" s="37"/>
      <c r="N44" s="37"/>
      <c r="O44" s="183" t="s">
        <v>62</v>
      </c>
    </row>
    <row r="45" spans="1:15" s="26" customFormat="1" ht="16.2" thickBot="1" x14ac:dyDescent="0.35">
      <c r="A45" s="184"/>
      <c r="B45" s="215"/>
      <c r="C45" s="184"/>
      <c r="D45" s="36">
        <v>2017</v>
      </c>
      <c r="E45" s="62">
        <v>0</v>
      </c>
      <c r="F45" s="62">
        <v>0</v>
      </c>
      <c r="G45" s="62">
        <v>0</v>
      </c>
      <c r="H45" s="62">
        <v>0</v>
      </c>
      <c r="I45" s="62"/>
      <c r="J45" s="62"/>
      <c r="K45" s="62">
        <v>0</v>
      </c>
      <c r="L45" s="62">
        <v>0</v>
      </c>
      <c r="M45" s="37"/>
      <c r="N45" s="37"/>
      <c r="O45" s="184"/>
    </row>
    <row r="46" spans="1:15" s="26" customFormat="1" ht="16.2" thickBot="1" x14ac:dyDescent="0.35">
      <c r="A46" s="184"/>
      <c r="B46" s="215"/>
      <c r="C46" s="184"/>
      <c r="D46" s="36">
        <v>2018</v>
      </c>
      <c r="E46" s="62">
        <v>0</v>
      </c>
      <c r="F46" s="62">
        <v>0</v>
      </c>
      <c r="G46" s="62">
        <v>0</v>
      </c>
      <c r="H46" s="62">
        <v>0</v>
      </c>
      <c r="I46" s="62"/>
      <c r="J46" s="62"/>
      <c r="K46" s="62">
        <v>0</v>
      </c>
      <c r="L46" s="62">
        <v>0</v>
      </c>
      <c r="M46" s="37"/>
      <c r="N46" s="37"/>
      <c r="O46" s="184"/>
    </row>
    <row r="47" spans="1:15" s="26" customFormat="1" ht="16.2" thickBot="1" x14ac:dyDescent="0.35">
      <c r="A47" s="184"/>
      <c r="B47" s="215"/>
      <c r="C47" s="184"/>
      <c r="D47" s="36">
        <v>2019</v>
      </c>
      <c r="E47" s="62">
        <v>0</v>
      </c>
      <c r="F47" s="62">
        <v>0</v>
      </c>
      <c r="G47" s="62">
        <v>0</v>
      </c>
      <c r="H47" s="62">
        <v>0</v>
      </c>
      <c r="I47" s="62"/>
      <c r="J47" s="62"/>
      <c r="K47" s="62">
        <v>0</v>
      </c>
      <c r="L47" s="62">
        <v>0</v>
      </c>
      <c r="M47" s="37"/>
      <c r="N47" s="37"/>
      <c r="O47" s="184"/>
    </row>
    <row r="48" spans="1:15" s="26" customFormat="1" ht="16.2" thickBot="1" x14ac:dyDescent="0.35">
      <c r="A48" s="184"/>
      <c r="B48" s="215"/>
      <c r="C48" s="184"/>
      <c r="D48" s="36">
        <v>2020</v>
      </c>
      <c r="E48" s="62">
        <v>0</v>
      </c>
      <c r="F48" s="62">
        <v>0</v>
      </c>
      <c r="G48" s="62">
        <v>0</v>
      </c>
      <c r="H48" s="62">
        <v>0</v>
      </c>
      <c r="I48" s="62"/>
      <c r="J48" s="62"/>
      <c r="K48" s="62">
        <v>0</v>
      </c>
      <c r="L48" s="62">
        <v>0</v>
      </c>
      <c r="M48" s="37"/>
      <c r="N48" s="37"/>
      <c r="O48" s="184"/>
    </row>
    <row r="49" spans="1:15" s="26" customFormat="1" ht="16.2" thickBot="1" x14ac:dyDescent="0.35">
      <c r="A49" s="184"/>
      <c r="B49" s="215"/>
      <c r="C49" s="184"/>
      <c r="D49" s="36">
        <v>2021</v>
      </c>
      <c r="E49" s="62">
        <f>SUM(G49+K49)</f>
        <v>5999.2</v>
      </c>
      <c r="F49" s="62">
        <v>0</v>
      </c>
      <c r="G49" s="62">
        <v>1499.8</v>
      </c>
      <c r="H49" s="62">
        <v>0</v>
      </c>
      <c r="I49" s="62"/>
      <c r="J49" s="62"/>
      <c r="K49" s="62">
        <v>4499.3999999999996</v>
      </c>
      <c r="L49" s="62">
        <v>0</v>
      </c>
      <c r="M49" s="37"/>
      <c r="N49" s="37"/>
      <c r="O49" s="184"/>
    </row>
    <row r="50" spans="1:15" s="26" customFormat="1" ht="16.2" thickBot="1" x14ac:dyDescent="0.35">
      <c r="A50" s="184"/>
      <c r="B50" s="215"/>
      <c r="C50" s="184"/>
      <c r="D50" s="36">
        <v>2022</v>
      </c>
      <c r="E50" s="62">
        <v>0</v>
      </c>
      <c r="F50" s="62">
        <v>0</v>
      </c>
      <c r="G50" s="62">
        <v>0</v>
      </c>
      <c r="H50" s="62">
        <v>0</v>
      </c>
      <c r="I50" s="62"/>
      <c r="J50" s="62"/>
      <c r="K50" s="62">
        <v>0</v>
      </c>
      <c r="L50" s="62">
        <v>0</v>
      </c>
      <c r="M50" s="37"/>
      <c r="N50" s="37"/>
      <c r="O50" s="184"/>
    </row>
    <row r="51" spans="1:15" s="26" customFormat="1" ht="16.2" thickBot="1" x14ac:dyDescent="0.35">
      <c r="A51" s="184"/>
      <c r="B51" s="215"/>
      <c r="C51" s="184"/>
      <c r="D51" s="36">
        <v>2023</v>
      </c>
      <c r="E51" s="62">
        <v>0</v>
      </c>
      <c r="F51" s="62">
        <v>0</v>
      </c>
      <c r="G51" s="62">
        <v>0</v>
      </c>
      <c r="H51" s="62">
        <v>0</v>
      </c>
      <c r="I51" s="62"/>
      <c r="J51" s="62"/>
      <c r="K51" s="62">
        <v>0</v>
      </c>
      <c r="L51" s="62">
        <v>0</v>
      </c>
      <c r="M51" s="37"/>
      <c r="N51" s="37"/>
      <c r="O51" s="184"/>
    </row>
    <row r="52" spans="1:15" s="26" customFormat="1" ht="16.2" thickBot="1" x14ac:dyDescent="0.35">
      <c r="A52" s="184"/>
      <c r="B52" s="215"/>
      <c r="C52" s="184"/>
      <c r="D52" s="36">
        <v>2024</v>
      </c>
      <c r="E52" s="62">
        <v>0</v>
      </c>
      <c r="F52" s="62">
        <v>0</v>
      </c>
      <c r="G52" s="62">
        <v>0</v>
      </c>
      <c r="H52" s="62">
        <v>0</v>
      </c>
      <c r="I52" s="62"/>
      <c r="J52" s="62"/>
      <c r="K52" s="62">
        <v>0</v>
      </c>
      <c r="L52" s="62">
        <v>0</v>
      </c>
      <c r="M52" s="37"/>
      <c r="N52" s="37"/>
      <c r="O52" s="184"/>
    </row>
    <row r="53" spans="1:15" s="26" customFormat="1" ht="16.2" thickBot="1" x14ac:dyDescent="0.35">
      <c r="A53" s="184"/>
      <c r="B53" s="215"/>
      <c r="C53" s="184"/>
      <c r="D53" s="36">
        <v>2025</v>
      </c>
      <c r="E53" s="62">
        <v>0</v>
      </c>
      <c r="F53" s="62">
        <v>0</v>
      </c>
      <c r="G53" s="62">
        <v>0</v>
      </c>
      <c r="H53" s="62">
        <v>0</v>
      </c>
      <c r="I53" s="62"/>
      <c r="J53" s="62"/>
      <c r="K53" s="62">
        <v>0</v>
      </c>
      <c r="L53" s="62">
        <v>0</v>
      </c>
      <c r="M53" s="37"/>
      <c r="N53" s="37"/>
      <c r="O53" s="184"/>
    </row>
    <row r="54" spans="1:15" s="26" customFormat="1" ht="15" customHeight="1" thickBot="1" x14ac:dyDescent="0.35">
      <c r="A54" s="183"/>
      <c r="B54" s="211" t="s">
        <v>54</v>
      </c>
      <c r="C54" s="179"/>
      <c r="D54" s="34" t="s">
        <v>53</v>
      </c>
      <c r="E54" s="63">
        <f>SUM(E55:E63)</f>
        <v>270886.7</v>
      </c>
      <c r="F54" s="63">
        <f>SUM(F55:F63)</f>
        <v>0</v>
      </c>
      <c r="G54" s="63">
        <f>SUM(G55:G63)</f>
        <v>103947.40000000001</v>
      </c>
      <c r="H54" s="63">
        <f>SUM(H55:H63)</f>
        <v>0</v>
      </c>
      <c r="I54" s="63"/>
      <c r="J54" s="63"/>
      <c r="K54" s="63">
        <f>SUM(K55:K63)</f>
        <v>166939.29999999999</v>
      </c>
      <c r="L54" s="63">
        <f>SUM(L55:L63)</f>
        <v>0</v>
      </c>
      <c r="M54" s="37"/>
      <c r="N54" s="37"/>
      <c r="O54" s="183"/>
    </row>
    <row r="55" spans="1:15" s="26" customFormat="1" ht="16.2" thickBot="1" x14ac:dyDescent="0.35">
      <c r="A55" s="184"/>
      <c r="B55" s="212"/>
      <c r="C55" s="214"/>
      <c r="D55" s="36">
        <v>2017</v>
      </c>
      <c r="E55" s="62">
        <f>E15+E25+E35+E45</f>
        <v>47849</v>
      </c>
      <c r="F55" s="62">
        <f>F15+F25+F35+F45</f>
        <v>0</v>
      </c>
      <c r="G55" s="62">
        <f>G15+G25+G35+G45</f>
        <v>47849</v>
      </c>
      <c r="H55" s="62">
        <f>H15+H25+H35+H45</f>
        <v>0</v>
      </c>
      <c r="I55" s="61"/>
      <c r="J55" s="62"/>
      <c r="K55" s="62">
        <f>K15+K25+K35+K45</f>
        <v>0</v>
      </c>
      <c r="L55" s="62">
        <v>0</v>
      </c>
      <c r="M55" s="37"/>
      <c r="N55" s="37"/>
      <c r="O55" s="184"/>
    </row>
    <row r="56" spans="1:15" s="26" customFormat="1" ht="16.2" thickBot="1" x14ac:dyDescent="0.35">
      <c r="A56" s="184"/>
      <c r="B56" s="212"/>
      <c r="C56" s="214"/>
      <c r="D56" s="36">
        <v>2018</v>
      </c>
      <c r="E56" s="62">
        <f>SUM(E16+E26+E36)</f>
        <v>47849</v>
      </c>
      <c r="F56" s="62">
        <f>F12+F22+F36+F46</f>
        <v>0</v>
      </c>
      <c r="G56" s="62">
        <f>SUM(G16+G26+G36)</f>
        <v>11962.3</v>
      </c>
      <c r="H56" s="62">
        <f>H12+H22+H36+H46</f>
        <v>0</v>
      </c>
      <c r="I56" s="61"/>
      <c r="J56" s="62"/>
      <c r="K56" s="62">
        <f>SUM(K16+K26+K36)</f>
        <v>35886.699999999997</v>
      </c>
      <c r="L56" s="62">
        <v>0</v>
      </c>
      <c r="M56" s="37"/>
      <c r="N56" s="37"/>
      <c r="O56" s="184"/>
    </row>
    <row r="57" spans="1:15" s="26" customFormat="1" ht="16.2" thickBot="1" x14ac:dyDescent="0.35">
      <c r="A57" s="184"/>
      <c r="B57" s="212"/>
      <c r="C57" s="214"/>
      <c r="D57" s="36">
        <v>2019</v>
      </c>
      <c r="E57" s="62">
        <f>SUM(E17+E27+E37)</f>
        <v>67415.199999999997</v>
      </c>
      <c r="F57" s="62">
        <f>F13+F27+F37+F47</f>
        <v>0</v>
      </c>
      <c r="G57" s="62">
        <f>G17+G27+G37</f>
        <v>17192.699999999997</v>
      </c>
      <c r="H57" s="62">
        <f>H13+H27+H37+H47</f>
        <v>0</v>
      </c>
      <c r="I57" s="61"/>
      <c r="J57" s="62"/>
      <c r="K57" s="62">
        <f>SUM(K17+K27+K37)</f>
        <v>50222.5</v>
      </c>
      <c r="L57" s="62">
        <v>0</v>
      </c>
      <c r="M57" s="37"/>
      <c r="N57" s="37"/>
      <c r="O57" s="184"/>
    </row>
    <row r="58" spans="1:15" s="26" customFormat="1" ht="16.2" thickBot="1" x14ac:dyDescent="0.35">
      <c r="A58" s="184"/>
      <c r="B58" s="212"/>
      <c r="C58" s="214"/>
      <c r="D58" s="36">
        <v>2020</v>
      </c>
      <c r="E58" s="62">
        <f t="shared" ref="E58:E60" si="5">SUM(E18+E28+E38)</f>
        <v>64366.200000000004</v>
      </c>
      <c r="F58" s="62">
        <f t="shared" ref="F58:H59" si="6">F18+F28+F38+F48</f>
        <v>0</v>
      </c>
      <c r="G58" s="62">
        <f t="shared" si="6"/>
        <v>16091.599999999999</v>
      </c>
      <c r="H58" s="62">
        <f t="shared" si="6"/>
        <v>0</v>
      </c>
      <c r="I58" s="61"/>
      <c r="J58" s="62"/>
      <c r="K58" s="62">
        <f>K18+K28+K38+K48</f>
        <v>48274.600000000006</v>
      </c>
      <c r="L58" s="62">
        <v>0</v>
      </c>
      <c r="M58" s="37"/>
      <c r="N58" s="37"/>
      <c r="O58" s="184"/>
    </row>
    <row r="59" spans="1:15" s="26" customFormat="1" ht="16.2" thickBot="1" x14ac:dyDescent="0.35">
      <c r="A59" s="184"/>
      <c r="B59" s="212"/>
      <c r="C59" s="214"/>
      <c r="D59" s="36">
        <v>2021</v>
      </c>
      <c r="E59" s="62">
        <f>SUM(E19+E29+E39+E49)</f>
        <v>43407.299999999996</v>
      </c>
      <c r="F59" s="62">
        <f t="shared" si="6"/>
        <v>0</v>
      </c>
      <c r="G59" s="62">
        <f t="shared" si="6"/>
        <v>10851.8</v>
      </c>
      <c r="H59" s="62">
        <f t="shared" si="6"/>
        <v>0</v>
      </c>
      <c r="I59" s="61"/>
      <c r="J59" s="62"/>
      <c r="K59" s="62">
        <f>K19+K29+K39+K49</f>
        <v>32555.5</v>
      </c>
      <c r="L59" s="62">
        <v>0</v>
      </c>
      <c r="M59" s="37"/>
      <c r="N59" s="37"/>
      <c r="O59" s="184"/>
    </row>
    <row r="60" spans="1:15" s="26" customFormat="1" ht="16.2" thickBot="1" x14ac:dyDescent="0.35">
      <c r="A60" s="184"/>
      <c r="B60" s="212"/>
      <c r="C60" s="214"/>
      <c r="D60" s="36">
        <v>2022</v>
      </c>
      <c r="E60" s="62">
        <f t="shared" si="5"/>
        <v>0</v>
      </c>
      <c r="F60" s="62">
        <f t="shared" ref="E60:H63" si="7">F20+F30+F40+F50</f>
        <v>0</v>
      </c>
      <c r="G60" s="62">
        <f t="shared" si="7"/>
        <v>0</v>
      </c>
      <c r="H60" s="62">
        <f t="shared" si="7"/>
        <v>0</v>
      </c>
      <c r="I60" s="61"/>
      <c r="J60" s="62"/>
      <c r="K60" s="62">
        <f t="shared" ref="K60:K63" si="8">K20+K30+K40+K50</f>
        <v>0</v>
      </c>
      <c r="L60" s="62">
        <v>0</v>
      </c>
      <c r="M60" s="37"/>
      <c r="N60" s="37"/>
      <c r="O60" s="184"/>
    </row>
    <row r="61" spans="1:15" s="26" customFormat="1" ht="16.2" thickBot="1" x14ac:dyDescent="0.35">
      <c r="A61" s="184"/>
      <c r="B61" s="212"/>
      <c r="C61" s="214"/>
      <c r="D61" s="36">
        <v>2023</v>
      </c>
      <c r="E61" s="62">
        <f t="shared" si="7"/>
        <v>0</v>
      </c>
      <c r="F61" s="62">
        <f t="shared" si="7"/>
        <v>0</v>
      </c>
      <c r="G61" s="62">
        <f t="shared" si="7"/>
        <v>0</v>
      </c>
      <c r="H61" s="62">
        <f t="shared" si="7"/>
        <v>0</v>
      </c>
      <c r="I61" s="61"/>
      <c r="J61" s="62"/>
      <c r="K61" s="62">
        <f t="shared" si="8"/>
        <v>0</v>
      </c>
      <c r="L61" s="62">
        <v>0</v>
      </c>
      <c r="M61" s="37"/>
      <c r="N61" s="37"/>
      <c r="O61" s="184"/>
    </row>
    <row r="62" spans="1:15" s="26" customFormat="1" ht="16.2" thickBot="1" x14ac:dyDescent="0.35">
      <c r="A62" s="184"/>
      <c r="B62" s="212"/>
      <c r="C62" s="214"/>
      <c r="D62" s="36">
        <v>2024</v>
      </c>
      <c r="E62" s="62">
        <f t="shared" si="7"/>
        <v>0</v>
      </c>
      <c r="F62" s="62">
        <f t="shared" si="7"/>
        <v>0</v>
      </c>
      <c r="G62" s="62">
        <f t="shared" si="7"/>
        <v>0</v>
      </c>
      <c r="H62" s="62">
        <f t="shared" si="7"/>
        <v>0</v>
      </c>
      <c r="I62" s="61"/>
      <c r="J62" s="62"/>
      <c r="K62" s="62">
        <f t="shared" si="8"/>
        <v>0</v>
      </c>
      <c r="L62" s="62">
        <v>0</v>
      </c>
      <c r="M62" s="37"/>
      <c r="N62" s="37"/>
      <c r="O62" s="184"/>
    </row>
    <row r="63" spans="1:15" s="26" customFormat="1" ht="16.2" thickBot="1" x14ac:dyDescent="0.35">
      <c r="A63" s="184"/>
      <c r="B63" s="212"/>
      <c r="C63" s="214"/>
      <c r="D63" s="36">
        <v>2025</v>
      </c>
      <c r="E63" s="62">
        <f t="shared" si="7"/>
        <v>0</v>
      </c>
      <c r="F63" s="62">
        <f t="shared" si="7"/>
        <v>0</v>
      </c>
      <c r="G63" s="62">
        <f t="shared" si="7"/>
        <v>0</v>
      </c>
      <c r="H63" s="62">
        <f t="shared" si="7"/>
        <v>0</v>
      </c>
      <c r="I63" s="61"/>
      <c r="J63" s="62"/>
      <c r="K63" s="62">
        <f t="shared" si="8"/>
        <v>0</v>
      </c>
      <c r="L63" s="62">
        <v>0</v>
      </c>
      <c r="M63" s="37"/>
      <c r="N63" s="37"/>
      <c r="O63" s="184"/>
    </row>
    <row r="64" spans="1:15" s="26" customFormat="1" ht="15" customHeight="1" thickBot="1" x14ac:dyDescent="0.35">
      <c r="A64" s="183"/>
      <c r="B64" s="211" t="s">
        <v>55</v>
      </c>
      <c r="C64" s="179"/>
      <c r="D64" s="42" t="s">
        <v>53</v>
      </c>
      <c r="E64" s="64">
        <f t="shared" ref="E64:L64" si="9">SUM(E65:E73)</f>
        <v>270886.7</v>
      </c>
      <c r="F64" s="64">
        <f t="shared" si="9"/>
        <v>0</v>
      </c>
      <c r="G64" s="65">
        <f t="shared" si="9"/>
        <v>103947.40000000001</v>
      </c>
      <c r="H64" s="65">
        <f t="shared" si="9"/>
        <v>0</v>
      </c>
      <c r="I64" s="66"/>
      <c r="J64" s="64"/>
      <c r="K64" s="64">
        <f t="shared" si="9"/>
        <v>166939.29999999999</v>
      </c>
      <c r="L64" s="64">
        <f t="shared" si="9"/>
        <v>0</v>
      </c>
      <c r="M64" s="43"/>
      <c r="N64" s="43"/>
      <c r="O64" s="183"/>
    </row>
    <row r="65" spans="1:15" s="26" customFormat="1" ht="16.2" thickBot="1" x14ac:dyDescent="0.35">
      <c r="A65" s="184"/>
      <c r="B65" s="212"/>
      <c r="C65" s="214"/>
      <c r="D65" s="36">
        <v>2017</v>
      </c>
      <c r="E65" s="62">
        <f>E55</f>
        <v>47849</v>
      </c>
      <c r="F65" s="62">
        <f t="shared" ref="F65:K65" si="10">F55</f>
        <v>0</v>
      </c>
      <c r="G65" s="62">
        <f t="shared" si="10"/>
        <v>47849</v>
      </c>
      <c r="H65" s="62">
        <f t="shared" si="10"/>
        <v>0</v>
      </c>
      <c r="I65" s="62"/>
      <c r="J65" s="62"/>
      <c r="K65" s="62">
        <f t="shared" si="10"/>
        <v>0</v>
      </c>
      <c r="L65" s="62">
        <v>0</v>
      </c>
      <c r="M65" s="37"/>
      <c r="N65" s="37"/>
      <c r="O65" s="184"/>
    </row>
    <row r="66" spans="1:15" s="26" customFormat="1" ht="16.2" thickBot="1" x14ac:dyDescent="0.35">
      <c r="A66" s="184"/>
      <c r="B66" s="212"/>
      <c r="C66" s="214"/>
      <c r="D66" s="36">
        <v>2018</v>
      </c>
      <c r="E66" s="62">
        <f t="shared" ref="E66:H66" si="11">E56</f>
        <v>47849</v>
      </c>
      <c r="F66" s="62">
        <f t="shared" si="11"/>
        <v>0</v>
      </c>
      <c r="G66" s="62">
        <f t="shared" si="11"/>
        <v>11962.3</v>
      </c>
      <c r="H66" s="62">
        <f t="shared" si="11"/>
        <v>0</v>
      </c>
      <c r="I66" s="62"/>
      <c r="J66" s="62"/>
      <c r="K66" s="62">
        <f>SUM(K16+K26+K36)</f>
        <v>35886.699999999997</v>
      </c>
      <c r="L66" s="62">
        <v>0</v>
      </c>
      <c r="M66" s="37"/>
      <c r="N66" s="37"/>
      <c r="O66" s="184"/>
    </row>
    <row r="67" spans="1:15" s="26" customFormat="1" ht="16.2" thickBot="1" x14ac:dyDescent="0.35">
      <c r="A67" s="184"/>
      <c r="B67" s="212"/>
      <c r="C67" s="214"/>
      <c r="D67" s="36">
        <v>2019</v>
      </c>
      <c r="E67" s="62">
        <f t="shared" ref="E67:H67" si="12">E57</f>
        <v>67415.199999999997</v>
      </c>
      <c r="F67" s="62">
        <f t="shared" si="12"/>
        <v>0</v>
      </c>
      <c r="G67" s="62">
        <f t="shared" si="12"/>
        <v>17192.699999999997</v>
      </c>
      <c r="H67" s="62">
        <f t="shared" si="12"/>
        <v>0</v>
      </c>
      <c r="I67" s="62"/>
      <c r="J67" s="62"/>
      <c r="K67" s="62">
        <f>SUM(K17+K27+K37)</f>
        <v>50222.5</v>
      </c>
      <c r="L67" s="62">
        <v>0</v>
      </c>
      <c r="M67" s="37"/>
      <c r="N67" s="37"/>
      <c r="O67" s="184"/>
    </row>
    <row r="68" spans="1:15" s="26" customFormat="1" ht="16.2" thickBot="1" x14ac:dyDescent="0.35">
      <c r="A68" s="184"/>
      <c r="B68" s="212"/>
      <c r="C68" s="214"/>
      <c r="D68" s="36">
        <v>2020</v>
      </c>
      <c r="E68" s="62">
        <f t="shared" ref="E68:H68" si="13">E58</f>
        <v>64366.200000000004</v>
      </c>
      <c r="F68" s="62">
        <f t="shared" si="13"/>
        <v>0</v>
      </c>
      <c r="G68" s="62">
        <f t="shared" si="13"/>
        <v>16091.599999999999</v>
      </c>
      <c r="H68" s="62">
        <f t="shared" si="13"/>
        <v>0</v>
      </c>
      <c r="I68" s="62"/>
      <c r="J68" s="62"/>
      <c r="K68" s="62">
        <f t="shared" ref="K68" si="14">K58</f>
        <v>48274.600000000006</v>
      </c>
      <c r="L68" s="62">
        <v>0</v>
      </c>
      <c r="M68" s="37"/>
      <c r="N68" s="37"/>
      <c r="O68" s="184"/>
    </row>
    <row r="69" spans="1:15" s="26" customFormat="1" ht="16.2" thickBot="1" x14ac:dyDescent="0.35">
      <c r="A69" s="184"/>
      <c r="B69" s="212"/>
      <c r="C69" s="214"/>
      <c r="D69" s="38">
        <v>2021</v>
      </c>
      <c r="E69" s="62">
        <f t="shared" ref="E69:H69" si="15">E59</f>
        <v>43407.299999999996</v>
      </c>
      <c r="F69" s="62">
        <f t="shared" si="15"/>
        <v>0</v>
      </c>
      <c r="G69" s="62">
        <f t="shared" si="15"/>
        <v>10851.8</v>
      </c>
      <c r="H69" s="62">
        <f t="shared" si="15"/>
        <v>0</v>
      </c>
      <c r="I69" s="62"/>
      <c r="J69" s="62"/>
      <c r="K69" s="62">
        <f t="shared" ref="K69" si="16">K59</f>
        <v>32555.5</v>
      </c>
      <c r="L69" s="62">
        <v>0</v>
      </c>
      <c r="M69" s="37"/>
      <c r="N69" s="37"/>
      <c r="O69" s="184"/>
    </row>
    <row r="70" spans="1:15" s="26" customFormat="1" ht="16.2" thickBot="1" x14ac:dyDescent="0.35">
      <c r="A70" s="184"/>
      <c r="B70" s="212"/>
      <c r="C70" s="214"/>
      <c r="D70" s="36">
        <v>2022</v>
      </c>
      <c r="E70" s="62">
        <f t="shared" ref="E70:H70" si="17">E60</f>
        <v>0</v>
      </c>
      <c r="F70" s="62">
        <f t="shared" si="17"/>
        <v>0</v>
      </c>
      <c r="G70" s="62">
        <f t="shared" si="17"/>
        <v>0</v>
      </c>
      <c r="H70" s="62">
        <f t="shared" si="17"/>
        <v>0</v>
      </c>
      <c r="I70" s="62"/>
      <c r="J70" s="62"/>
      <c r="K70" s="62">
        <f t="shared" ref="K70" si="18">K60</f>
        <v>0</v>
      </c>
      <c r="L70" s="62">
        <v>0</v>
      </c>
      <c r="M70" s="37"/>
      <c r="N70" s="37"/>
      <c r="O70" s="184"/>
    </row>
    <row r="71" spans="1:15" s="26" customFormat="1" ht="16.2" thickBot="1" x14ac:dyDescent="0.35">
      <c r="A71" s="184"/>
      <c r="B71" s="212"/>
      <c r="C71" s="214"/>
      <c r="D71" s="36">
        <v>2023</v>
      </c>
      <c r="E71" s="62">
        <f t="shared" ref="E71:H71" si="19">E61</f>
        <v>0</v>
      </c>
      <c r="F71" s="62">
        <f t="shared" si="19"/>
        <v>0</v>
      </c>
      <c r="G71" s="62">
        <f t="shared" si="19"/>
        <v>0</v>
      </c>
      <c r="H71" s="62">
        <f t="shared" si="19"/>
        <v>0</v>
      </c>
      <c r="I71" s="62"/>
      <c r="J71" s="62"/>
      <c r="K71" s="62">
        <f t="shared" ref="K71" si="20">K61</f>
        <v>0</v>
      </c>
      <c r="L71" s="62">
        <v>0</v>
      </c>
      <c r="M71" s="37"/>
      <c r="N71" s="37"/>
      <c r="O71" s="184"/>
    </row>
    <row r="72" spans="1:15" s="26" customFormat="1" ht="16.2" thickBot="1" x14ac:dyDescent="0.35">
      <c r="A72" s="184"/>
      <c r="B72" s="212"/>
      <c r="C72" s="214"/>
      <c r="D72" s="36">
        <v>2024</v>
      </c>
      <c r="E72" s="62">
        <f t="shared" ref="E72:H72" si="21">E62</f>
        <v>0</v>
      </c>
      <c r="F72" s="62">
        <f t="shared" si="21"/>
        <v>0</v>
      </c>
      <c r="G72" s="62">
        <f t="shared" si="21"/>
        <v>0</v>
      </c>
      <c r="H72" s="62">
        <f t="shared" si="21"/>
        <v>0</v>
      </c>
      <c r="I72" s="62"/>
      <c r="J72" s="62"/>
      <c r="K72" s="62">
        <f t="shared" ref="K72" si="22">K62</f>
        <v>0</v>
      </c>
      <c r="L72" s="62">
        <v>0</v>
      </c>
      <c r="M72" s="37"/>
      <c r="N72" s="37"/>
      <c r="O72" s="184"/>
    </row>
    <row r="73" spans="1:15" s="26" customFormat="1" ht="16.2" thickBot="1" x14ac:dyDescent="0.35">
      <c r="A73" s="185"/>
      <c r="B73" s="213"/>
      <c r="C73" s="180"/>
      <c r="D73" s="36">
        <v>2025</v>
      </c>
      <c r="E73" s="62">
        <f t="shared" ref="E73:H73" si="23">E63</f>
        <v>0</v>
      </c>
      <c r="F73" s="62">
        <f t="shared" si="23"/>
        <v>0</v>
      </c>
      <c r="G73" s="62">
        <f t="shared" si="23"/>
        <v>0</v>
      </c>
      <c r="H73" s="62">
        <f t="shared" si="23"/>
        <v>0</v>
      </c>
      <c r="I73" s="62"/>
      <c r="J73" s="62"/>
      <c r="K73" s="62">
        <f t="shared" ref="K73" si="24">K63</f>
        <v>0</v>
      </c>
      <c r="L73" s="62">
        <v>0</v>
      </c>
      <c r="M73" s="37"/>
      <c r="N73" s="37"/>
      <c r="O73" s="185"/>
    </row>
    <row r="74" spans="1:15" s="26" customFormat="1" ht="15.6" x14ac:dyDescent="0.3">
      <c r="A74" s="39"/>
      <c r="B74" s="40"/>
      <c r="C74" s="40"/>
      <c r="D74" s="39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39"/>
    </row>
    <row r="75" spans="1:15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</sheetData>
  <mergeCells count="42">
    <mergeCell ref="A14:A23"/>
    <mergeCell ref="B14:B23"/>
    <mergeCell ref="A24:A33"/>
    <mergeCell ref="B24:B33"/>
    <mergeCell ref="A34:A43"/>
    <mergeCell ref="B34:B43"/>
    <mergeCell ref="O44:O53"/>
    <mergeCell ref="O54:O63"/>
    <mergeCell ref="A64:A73"/>
    <mergeCell ref="B64:B73"/>
    <mergeCell ref="A44:A53"/>
    <mergeCell ref="A54:A63"/>
    <mergeCell ref="C54:C63"/>
    <mergeCell ref="C64:C73"/>
    <mergeCell ref="C44:C53"/>
    <mergeCell ref="B44:B53"/>
    <mergeCell ref="O64:O73"/>
    <mergeCell ref="B54:B63"/>
    <mergeCell ref="C14:C23"/>
    <mergeCell ref="C24:C33"/>
    <mergeCell ref="C34:C43"/>
    <mergeCell ref="B11:O11"/>
    <mergeCell ref="O6:O9"/>
    <mergeCell ref="B12:O12"/>
    <mergeCell ref="B13:O13"/>
    <mergeCell ref="O14:O23"/>
    <mergeCell ref="B6:B9"/>
    <mergeCell ref="G6:N6"/>
    <mergeCell ref="O24:O33"/>
    <mergeCell ref="O34:O43"/>
    <mergeCell ref="A2:O2"/>
    <mergeCell ref="A3:O3"/>
    <mergeCell ref="A4:O4"/>
    <mergeCell ref="A5:O5"/>
    <mergeCell ref="G7:H8"/>
    <mergeCell ref="M7:N8"/>
    <mergeCell ref="C6:C9"/>
    <mergeCell ref="I7:J8"/>
    <mergeCell ref="E6:F8"/>
    <mergeCell ref="D6:D9"/>
    <mergeCell ref="A6:A9"/>
    <mergeCell ref="K7:L8"/>
  </mergeCells>
  <phoneticPr fontId="9" type="noConversion"/>
  <pageMargins left="0.7" right="0.7" top="0.75" bottom="0.75" header="0.3" footer="0.3"/>
  <pageSetup paperSize="9" scale="5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1"/>
  <sheetViews>
    <sheetView workbookViewId="0">
      <selection activeCell="A7" sqref="A7"/>
    </sheetView>
  </sheetViews>
  <sheetFormatPr defaultRowHeight="14.4" x14ac:dyDescent="0.3"/>
  <cols>
    <col min="1" max="1" width="3.88671875" customWidth="1"/>
    <col min="2" max="2" width="24" customWidth="1"/>
    <col min="3" max="3" width="6.88671875" customWidth="1"/>
    <col min="4" max="4" width="6.77734375" customWidth="1"/>
    <col min="5" max="5" width="6.44140625" customWidth="1"/>
    <col min="6" max="6" width="6.21875" customWidth="1"/>
    <col min="7" max="7" width="5.5546875" customWidth="1"/>
    <col min="8" max="8" width="5.44140625" customWidth="1"/>
    <col min="9" max="9" width="5.109375" customWidth="1"/>
    <col min="10" max="10" width="5.5546875" customWidth="1"/>
    <col min="11" max="12" width="5.21875" customWidth="1"/>
    <col min="13" max="13" width="6.44140625" customWidth="1"/>
    <col min="14" max="14" width="5.88671875" customWidth="1"/>
    <col min="15" max="16" width="6.44140625" customWidth="1"/>
    <col min="17" max="17" width="6" customWidth="1"/>
    <col min="18" max="21" width="5.5546875" customWidth="1"/>
    <col min="22" max="22" width="7.21875" customWidth="1"/>
    <col min="23" max="23" width="8.5546875" customWidth="1"/>
    <col min="24" max="24" width="8.44140625" customWidth="1"/>
    <col min="25" max="25" width="8.6640625" customWidth="1"/>
    <col min="26" max="26" width="7.33203125" customWidth="1"/>
    <col min="27" max="27" width="5.33203125" customWidth="1"/>
    <col min="28" max="28" width="5" customWidth="1"/>
    <col min="29" max="29" width="6.109375" customWidth="1"/>
    <col min="30" max="30" width="6.88671875" customWidth="1"/>
  </cols>
  <sheetData>
    <row r="1" spans="1:30" ht="15.6" x14ac:dyDescent="0.3">
      <c r="A1" s="99" t="s">
        <v>171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</row>
    <row r="2" spans="1:30" ht="15.6" x14ac:dyDescent="0.3">
      <c r="A2" s="99" t="s">
        <v>184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</row>
    <row r="3" spans="1:30" ht="15" thickBot="1" x14ac:dyDescent="0.35">
      <c r="A3" s="201" t="s">
        <v>153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201"/>
      <c r="AD3" s="201"/>
    </row>
    <row r="4" spans="1:30" x14ac:dyDescent="0.3">
      <c r="A4" s="216" t="s">
        <v>30</v>
      </c>
      <c r="B4" s="216" t="s">
        <v>172</v>
      </c>
      <c r="C4" s="216" t="s">
        <v>173</v>
      </c>
      <c r="D4" s="219" t="s">
        <v>174</v>
      </c>
      <c r="E4" s="219"/>
      <c r="F4" s="219"/>
      <c r="G4" s="219"/>
      <c r="H4" s="219"/>
      <c r="I4" s="219"/>
      <c r="J4" s="219"/>
      <c r="K4" s="219"/>
      <c r="L4" s="220"/>
      <c r="M4" s="219" t="s">
        <v>175</v>
      </c>
      <c r="N4" s="219"/>
      <c r="O4" s="219"/>
      <c r="P4" s="219"/>
      <c r="Q4" s="219"/>
      <c r="R4" s="219"/>
      <c r="S4" s="219"/>
      <c r="T4" s="219"/>
      <c r="U4" s="220"/>
      <c r="V4" s="219" t="s">
        <v>176</v>
      </c>
      <c r="W4" s="219"/>
      <c r="X4" s="219"/>
      <c r="Y4" s="219"/>
      <c r="Z4" s="219"/>
      <c r="AA4" s="219"/>
      <c r="AB4" s="219"/>
      <c r="AC4" s="219"/>
      <c r="AD4" s="220"/>
    </row>
    <row r="5" spans="1:30" ht="15" thickBot="1" x14ac:dyDescent="0.35">
      <c r="A5" s="217"/>
      <c r="B5" s="217"/>
      <c r="C5" s="217"/>
      <c r="D5" s="221"/>
      <c r="E5" s="221"/>
      <c r="F5" s="221"/>
      <c r="G5" s="221"/>
      <c r="H5" s="221"/>
      <c r="I5" s="221"/>
      <c r="J5" s="221"/>
      <c r="K5" s="221"/>
      <c r="L5" s="222"/>
      <c r="M5" s="221"/>
      <c r="N5" s="221"/>
      <c r="O5" s="221"/>
      <c r="P5" s="221"/>
      <c r="Q5" s="221"/>
      <c r="R5" s="221"/>
      <c r="S5" s="221"/>
      <c r="T5" s="221"/>
      <c r="U5" s="222"/>
      <c r="V5" s="221"/>
      <c r="W5" s="221"/>
      <c r="X5" s="221"/>
      <c r="Y5" s="221"/>
      <c r="Z5" s="221"/>
      <c r="AA5" s="221"/>
      <c r="AB5" s="221"/>
      <c r="AC5" s="221"/>
      <c r="AD5" s="222"/>
    </row>
    <row r="6" spans="1:30" ht="15" thickBot="1" x14ac:dyDescent="0.35">
      <c r="A6" s="218"/>
      <c r="B6" s="218"/>
      <c r="C6" s="218"/>
      <c r="D6" s="81">
        <v>2017</v>
      </c>
      <c r="E6" s="81">
        <v>2018</v>
      </c>
      <c r="F6" s="81">
        <v>2019</v>
      </c>
      <c r="G6" s="81">
        <v>2020</v>
      </c>
      <c r="H6" s="81">
        <v>2021</v>
      </c>
      <c r="I6" s="81">
        <v>2022</v>
      </c>
      <c r="J6" s="81">
        <v>2023</v>
      </c>
      <c r="K6" s="81">
        <v>2024</v>
      </c>
      <c r="L6" s="81">
        <v>2025</v>
      </c>
      <c r="M6" s="81">
        <v>2017</v>
      </c>
      <c r="N6" s="81">
        <v>2018</v>
      </c>
      <c r="O6" s="81">
        <v>2019</v>
      </c>
      <c r="P6" s="81">
        <v>2020</v>
      </c>
      <c r="Q6" s="81">
        <v>2021</v>
      </c>
      <c r="R6" s="81">
        <v>2022</v>
      </c>
      <c r="S6" s="81">
        <v>2023</v>
      </c>
      <c r="T6" s="81">
        <v>2024</v>
      </c>
      <c r="U6" s="81">
        <v>2025</v>
      </c>
      <c r="V6" s="81">
        <v>2017</v>
      </c>
      <c r="W6" s="81">
        <v>2018</v>
      </c>
      <c r="X6" s="81">
        <v>2019</v>
      </c>
      <c r="Y6" s="81">
        <v>2020</v>
      </c>
      <c r="Z6" s="81">
        <v>2021</v>
      </c>
      <c r="AA6" s="81">
        <v>2022</v>
      </c>
      <c r="AB6" s="81">
        <v>2023</v>
      </c>
      <c r="AC6" s="81">
        <v>2024</v>
      </c>
      <c r="AD6" s="81">
        <v>2025</v>
      </c>
    </row>
    <row r="7" spans="1:30" ht="30" customHeight="1" thickBot="1" x14ac:dyDescent="0.35">
      <c r="A7" s="82">
        <v>1</v>
      </c>
      <c r="B7" s="83" t="s">
        <v>177</v>
      </c>
      <c r="C7" s="81" t="s">
        <v>178</v>
      </c>
      <c r="D7" s="81">
        <v>4</v>
      </c>
      <c r="E7" s="81">
        <v>2</v>
      </c>
      <c r="F7" s="81">
        <v>4</v>
      </c>
      <c r="G7" s="81"/>
      <c r="H7" s="81"/>
      <c r="I7" s="81"/>
      <c r="J7" s="81"/>
      <c r="K7" s="81"/>
      <c r="L7" s="81"/>
      <c r="M7" s="81">
        <v>3973</v>
      </c>
      <c r="N7" s="81">
        <v>7946</v>
      </c>
      <c r="O7" s="81">
        <v>5286.77</v>
      </c>
      <c r="P7" s="81"/>
      <c r="Q7" s="81"/>
      <c r="R7" s="81"/>
      <c r="S7" s="81"/>
      <c r="T7" s="81"/>
      <c r="U7" s="81"/>
      <c r="V7" s="95">
        <v>15892</v>
      </c>
      <c r="W7" s="95">
        <v>15892</v>
      </c>
      <c r="X7" s="95">
        <v>21147.09</v>
      </c>
      <c r="Y7" s="95"/>
      <c r="Z7" s="95"/>
      <c r="AA7" s="95"/>
      <c r="AB7" s="95"/>
      <c r="AC7" s="95"/>
      <c r="AD7" s="95"/>
    </row>
    <row r="8" spans="1:30" ht="77.400000000000006" customHeight="1" thickBot="1" x14ac:dyDescent="0.35">
      <c r="A8" s="82">
        <v>2</v>
      </c>
      <c r="B8" s="83" t="s">
        <v>181</v>
      </c>
      <c r="C8" s="81" t="s">
        <v>178</v>
      </c>
      <c r="D8" s="81">
        <v>38</v>
      </c>
      <c r="E8" s="84">
        <v>38</v>
      </c>
      <c r="F8" s="84">
        <v>38</v>
      </c>
      <c r="G8" s="84">
        <v>59</v>
      </c>
      <c r="H8" s="84">
        <v>39</v>
      </c>
      <c r="I8" s="84"/>
      <c r="J8" s="84"/>
      <c r="K8" s="84"/>
      <c r="L8" s="84"/>
      <c r="M8" s="84">
        <v>840.97</v>
      </c>
      <c r="N8" s="84">
        <v>735.23699999999997</v>
      </c>
      <c r="O8" s="84">
        <v>967.92</v>
      </c>
      <c r="P8" s="84">
        <v>1060.32</v>
      </c>
      <c r="Q8" s="84">
        <v>959.18</v>
      </c>
      <c r="R8" s="84"/>
      <c r="S8" s="84"/>
      <c r="T8" s="84"/>
      <c r="U8" s="84"/>
      <c r="V8" s="96">
        <v>31957</v>
      </c>
      <c r="W8" s="96">
        <v>27939</v>
      </c>
      <c r="X8" s="96">
        <v>36781.120000000003</v>
      </c>
      <c r="Y8" s="96">
        <v>62559.06</v>
      </c>
      <c r="Z8" s="96">
        <v>37408.120000000003</v>
      </c>
      <c r="AA8" s="96"/>
      <c r="AB8" s="96"/>
      <c r="AC8" s="96"/>
      <c r="AD8" s="96"/>
    </row>
    <row r="9" spans="1:30" ht="40.200000000000003" thickBot="1" x14ac:dyDescent="0.35">
      <c r="A9" s="82">
        <v>3</v>
      </c>
      <c r="B9" s="83" t="s">
        <v>179</v>
      </c>
      <c r="C9" s="81" t="s">
        <v>178</v>
      </c>
      <c r="D9" s="81"/>
      <c r="E9" s="84">
        <v>10</v>
      </c>
      <c r="F9" s="84">
        <v>10</v>
      </c>
      <c r="G9" s="84">
        <v>2</v>
      </c>
      <c r="H9" s="84"/>
      <c r="I9" s="84"/>
      <c r="J9" s="84"/>
      <c r="K9" s="84"/>
      <c r="L9" s="84"/>
      <c r="M9" s="84"/>
      <c r="N9" s="84">
        <v>401.8</v>
      </c>
      <c r="O9" s="84">
        <v>903.52</v>
      </c>
      <c r="P9" s="84">
        <v>903.56</v>
      </c>
      <c r="Q9" s="84"/>
      <c r="R9" s="84"/>
      <c r="S9" s="84"/>
      <c r="T9" s="84"/>
      <c r="U9" s="84"/>
      <c r="V9" s="96"/>
      <c r="W9" s="96">
        <v>4018</v>
      </c>
      <c r="X9" s="96">
        <v>9487</v>
      </c>
      <c r="Y9" s="96">
        <v>1807.11</v>
      </c>
      <c r="Z9" s="96"/>
      <c r="AA9" s="96"/>
      <c r="AB9" s="96"/>
      <c r="AC9" s="96"/>
      <c r="AD9" s="96"/>
    </row>
    <row r="10" spans="1:30" ht="53.4" thickBot="1" x14ac:dyDescent="0.35">
      <c r="A10" s="82">
        <v>4</v>
      </c>
      <c r="B10" s="83" t="s">
        <v>180</v>
      </c>
      <c r="C10" s="81" t="s">
        <v>178</v>
      </c>
      <c r="D10" s="81"/>
      <c r="E10" s="84"/>
      <c r="F10" s="84"/>
      <c r="G10" s="84"/>
      <c r="H10" s="84">
        <v>3</v>
      </c>
      <c r="I10" s="84"/>
      <c r="J10" s="84"/>
      <c r="K10" s="84"/>
      <c r="L10" s="84"/>
      <c r="M10" s="84"/>
      <c r="N10" s="84"/>
      <c r="O10" s="84"/>
      <c r="P10" s="84"/>
      <c r="Q10" s="84">
        <v>1999.71</v>
      </c>
      <c r="R10" s="84"/>
      <c r="S10" s="84"/>
      <c r="T10" s="84"/>
      <c r="U10" s="84"/>
      <c r="V10" s="96"/>
      <c r="W10" s="96"/>
      <c r="X10" s="96"/>
      <c r="Y10" s="96"/>
      <c r="Z10" s="96">
        <v>5999.2</v>
      </c>
      <c r="AA10" s="96"/>
      <c r="AB10" s="96"/>
      <c r="AC10" s="96"/>
      <c r="AD10" s="96"/>
    </row>
    <row r="11" spans="1:30" x14ac:dyDescent="0.3">
      <c r="A11" s="85"/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97">
        <f>SUM(V7:V10)</f>
        <v>47849</v>
      </c>
      <c r="W11" s="97">
        <f t="shared" ref="W11:AD11" si="0">SUM(W7:W10)</f>
        <v>47849</v>
      </c>
      <c r="X11" s="97">
        <f t="shared" si="0"/>
        <v>67415.210000000006</v>
      </c>
      <c r="Y11" s="97">
        <f t="shared" si="0"/>
        <v>64366.17</v>
      </c>
      <c r="Z11" s="97">
        <f t="shared" si="0"/>
        <v>43407.32</v>
      </c>
      <c r="AA11" s="97">
        <f t="shared" si="0"/>
        <v>0</v>
      </c>
      <c r="AB11" s="97">
        <f t="shared" si="0"/>
        <v>0</v>
      </c>
      <c r="AC11" s="97">
        <f t="shared" si="0"/>
        <v>0</v>
      </c>
      <c r="AD11" s="97">
        <f t="shared" si="0"/>
        <v>0</v>
      </c>
    </row>
  </sheetData>
  <mergeCells count="9">
    <mergeCell ref="A1:AD1"/>
    <mergeCell ref="A2:AD2"/>
    <mergeCell ref="A3:AD3"/>
    <mergeCell ref="A4:A6"/>
    <mergeCell ref="B4:B6"/>
    <mergeCell ref="C4:C6"/>
    <mergeCell ref="D4:L5"/>
    <mergeCell ref="M4:U5"/>
    <mergeCell ref="V4:AD5"/>
  </mergeCells>
  <pageMargins left="0.7" right="0.7" top="0.75" bottom="0.75" header="0.3" footer="0.3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Паспорт подпрограммы</vt:lpstr>
      <vt:lpstr>Текстовая часть</vt:lpstr>
      <vt:lpstr>Показатели, цели, задачи</vt:lpstr>
      <vt:lpstr>Перечень мероприятий</vt:lpstr>
      <vt:lpstr>Экономический расчет расходов</vt:lpstr>
      <vt:lpstr>'Паспорт подпрограммы'!Область_печати</vt:lpstr>
      <vt:lpstr>'Перечень мероприятий'!Область_печати</vt:lpstr>
      <vt:lpstr>'Показатели, цели, задачи'!Область_печати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2020-12-14T02:51:06Z</dcterms:modified>
</cp:coreProperties>
</file>