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452" windowWidth="9720" windowHeight="7320" activeTab="0"/>
  </bookViews>
  <sheets>
    <sheet name="изъятие " sheetId="1" r:id="rId1"/>
  </sheets>
  <definedNames>
    <definedName name="_xlnm.Print_Area" localSheetId="0">'изъятие '!$A$1:$H$364</definedName>
  </definedNames>
  <calcPr fullCalcOnLoad="1"/>
</workbook>
</file>

<file path=xl/sharedStrings.xml><?xml version="1.0" encoding="utf-8"?>
<sst xmlns="http://schemas.openxmlformats.org/spreadsheetml/2006/main" count="682" uniqueCount="470">
  <si>
    <t>ПЕРЕЧЕНЬ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</si>
  <si>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</si>
  <si>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</si>
  <si>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</si>
  <si>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>Площадь занимаемых жилых помещений, кв.м.</t>
  </si>
  <si>
    <t>Число жителей, зарегистрированных в жилом помещении</t>
  </si>
  <si>
    <t>Итого по району:</t>
  </si>
  <si>
    <t>ЛЕНИНСКИЙ</t>
  </si>
  <si>
    <t>№ 943</t>
  </si>
  <si>
    <t xml:space="preserve">ОКТЯБРЬСКИЙ </t>
  </si>
  <si>
    <t>№ 1362</t>
  </si>
  <si>
    <t xml:space="preserve">СОВЕТСКИЙ </t>
  </si>
  <si>
    <t>№ 811</t>
  </si>
  <si>
    <t xml:space="preserve"> № 1188</t>
  </si>
  <si>
    <t xml:space="preserve"> № 1263</t>
  </si>
  <si>
    <t xml:space="preserve"> № 1309</t>
  </si>
  <si>
    <t xml:space="preserve"> № 1518</t>
  </si>
  <si>
    <t>№ 1854</t>
  </si>
  <si>
    <t xml:space="preserve"> № 1854</t>
  </si>
  <si>
    <t>№ 830</t>
  </si>
  <si>
    <t>Большая Подгорная ул., 120-11</t>
  </si>
  <si>
    <t>Бердская ул., 9-1</t>
  </si>
  <si>
    <t>Урожайный пер., 28-1</t>
  </si>
  <si>
    <t>Урожайный пер., 28-2</t>
  </si>
  <si>
    <t>Урожайный пер., 28-3</t>
  </si>
  <si>
    <t>Урожайный пер., 28-6</t>
  </si>
  <si>
    <t>Днепровский пер, 21-1</t>
  </si>
  <si>
    <t>Днепровский пер, 21-7</t>
  </si>
  <si>
    <t>Розы Люксембург ул., 49/2-15</t>
  </si>
  <si>
    <t>Дербышевский пер., 19-7</t>
  </si>
  <si>
    <t>Дербышевский пер., 19-8</t>
  </si>
  <si>
    <t>Обская ул., 50-6</t>
  </si>
  <si>
    <t>Белозерская ул., 10-4</t>
  </si>
  <si>
    <t>Белозерская ул., 10-4а</t>
  </si>
  <si>
    <t xml:space="preserve"> № 947</t>
  </si>
  <si>
    <t>№ 1940</t>
  </si>
  <si>
    <t xml:space="preserve"> № 992</t>
  </si>
  <si>
    <t>№ 1057</t>
  </si>
  <si>
    <t xml:space="preserve">Итого по городу: </t>
  </si>
  <si>
    <t>Сумма 
возмещения за изымаемые жилые помещения 
 тыс. рублей  *</t>
  </si>
  <si>
    <t>Количество собственников</t>
  </si>
  <si>
    <t>Льва Толстого ул., 46а-15</t>
  </si>
  <si>
    <t>Льва Толстого ул., 46а-19</t>
  </si>
  <si>
    <t>Татарская ул., 20-3</t>
  </si>
  <si>
    <t>Красноармейская ул., 37-3</t>
  </si>
  <si>
    <t>Красноармейская ул., 41-1</t>
  </si>
  <si>
    <t>Советская ул., 8в-5</t>
  </si>
  <si>
    <t>* - cумма возмещения за изымаемые жилые помещения указана на основании отчетов об оценке рыночной стоимости недвижимого имущества</t>
  </si>
  <si>
    <t>Татарская ул., 20-2</t>
  </si>
  <si>
    <t>Советская ул., 8в-6</t>
  </si>
  <si>
    <t>Советская ул., 8в-2</t>
  </si>
  <si>
    <t>Гагарина ул., 21-2</t>
  </si>
  <si>
    <t>№ 1213</t>
  </si>
  <si>
    <t>КИРОВСКИЙ</t>
  </si>
  <si>
    <t>Короленко ул., 20-1</t>
  </si>
  <si>
    <t>№ 1422</t>
  </si>
  <si>
    <t>Короленко ул., 20-2</t>
  </si>
  <si>
    <t>Кирова пр., 29/1-9</t>
  </si>
  <si>
    <t>№ 1967</t>
  </si>
  <si>
    <t>Студенческий городок, 7-1</t>
  </si>
  <si>
    <t xml:space="preserve"> № 714</t>
  </si>
  <si>
    <t>Дружбы ул., 56-2</t>
  </si>
  <si>
    <t>№ 1215</t>
  </si>
  <si>
    <t>Дружбы ул., 56-3</t>
  </si>
  <si>
    <t>Промышленный пер., 8-5</t>
  </si>
  <si>
    <t xml:space="preserve"> № 684</t>
  </si>
  <si>
    <t>Инструментальный пер., 36-8</t>
  </si>
  <si>
    <t xml:space="preserve"> № 883</t>
  </si>
  <si>
    <t>Максима Горького, 64-2</t>
  </si>
  <si>
    <t>№ 899</t>
  </si>
  <si>
    <t>Кузнецова ул., 33-2</t>
  </si>
  <si>
    <t>№ 777</t>
  </si>
  <si>
    <t>Московский тракт, 27/1-4</t>
  </si>
  <si>
    <t>№ 1266</t>
  </si>
  <si>
    <t>Бердская ул., 11-6</t>
  </si>
  <si>
    <t>№ 886</t>
  </si>
  <si>
    <t>Ванцетти пер., 18-6</t>
  </si>
  <si>
    <t>№ 1187</t>
  </si>
  <si>
    <t>Кедровая ул., 36-11</t>
  </si>
  <si>
    <t>№ 1733</t>
  </si>
  <si>
    <t>Войлочная заимка ул., 5-2</t>
  </si>
  <si>
    <t>Войлочная заимка ул., 5-1</t>
  </si>
  <si>
    <t>№ 810</t>
  </si>
  <si>
    <t>пер. Песочный,  41-4</t>
  </si>
  <si>
    <t>№ 1254</t>
  </si>
  <si>
    <t>Ново-Деповская 2-я ул., 25-5</t>
  </si>
  <si>
    <t>№ 841</t>
  </si>
  <si>
    <t xml:space="preserve"> № 1057</t>
  </si>
  <si>
    <t>Красноармейская ул., 41-2</t>
  </si>
  <si>
    <t>Гоголя ул., 39-9</t>
  </si>
  <si>
    <t>№ 1235</t>
  </si>
  <si>
    <t>Сибирская ул., 82-2</t>
  </si>
  <si>
    <t>№ 690</t>
  </si>
  <si>
    <t>Казахский пер., 9-2</t>
  </si>
  <si>
    <t>№ 1467</t>
  </si>
  <si>
    <t>Гоголя ул., 39-14</t>
  </si>
  <si>
    <t>№ 1236</t>
  </si>
  <si>
    <t>Кононова пер., 17-3</t>
  </si>
  <si>
    <t>№ 889</t>
  </si>
  <si>
    <t>Максима Горького, 2-2</t>
  </si>
  <si>
    <t>№ 1575</t>
  </si>
  <si>
    <t>Розы Люксембург, 48-3</t>
  </si>
  <si>
    <t>Кольцевой проезд, 19-13</t>
  </si>
  <si>
    <t>Большая Подгорная ул., 220-7</t>
  </si>
  <si>
    <t>Большая Подгорная ул., 220-5</t>
  </si>
  <si>
    <t>Большая Подгорная ул., 220-1</t>
  </si>
  <si>
    <t>Большая Подгорная ул., 220-4</t>
  </si>
  <si>
    <t>Большая Подгорная ул., 220-3</t>
  </si>
  <si>
    <t>Большая Подгорная ул., 220-8</t>
  </si>
  <si>
    <t>Большая Подгорная ул., 220-6</t>
  </si>
  <si>
    <t>Большая Подгорная ул., 207-6</t>
  </si>
  <si>
    <t>Большая Подгорная ул., 207-9</t>
  </si>
  <si>
    <t>Розы Люксембург ул., 97-7</t>
  </si>
  <si>
    <t>Розы Люксембург ул., 97-5</t>
  </si>
  <si>
    <t>Розы Люксембург ул., 48-6</t>
  </si>
  <si>
    <t>Розы Люксембург ул., 48-2</t>
  </si>
  <si>
    <t>Кедровая ул., 36-7</t>
  </si>
  <si>
    <t>Первомайская ул., 149-3</t>
  </si>
  <si>
    <t>Урожайный пер., 28-8</t>
  </si>
  <si>
    <t>Урожайный пер., 28-4</t>
  </si>
  <si>
    <t>Большая Подгорная ул., 161-6</t>
  </si>
  <si>
    <t>Смирнова ул., 19-5</t>
  </si>
  <si>
    <t>Бердская ул., 9а-2</t>
  </si>
  <si>
    <t>Кольцевой проезд, 13-1</t>
  </si>
  <si>
    <t>№ 2012</t>
  </si>
  <si>
    <t>№ 1264</t>
  </si>
  <si>
    <t>№ 1515</t>
  </si>
  <si>
    <t xml:space="preserve"> № 1778</t>
  </si>
  <si>
    <t>№ 1778</t>
  </si>
  <si>
    <t>№ 1988</t>
  </si>
  <si>
    <t>№ 1229</t>
  </si>
  <si>
    <t>№ 1263</t>
  </si>
  <si>
    <t xml:space="preserve"> № 1093</t>
  </si>
  <si>
    <t>№ 944</t>
  </si>
  <si>
    <t xml:space="preserve"> № 1732</t>
  </si>
  <si>
    <t xml:space="preserve"> № 1367</t>
  </si>
  <si>
    <t>Соляной пер., 2-2</t>
  </si>
  <si>
    <t>Соляная пл., 9-1</t>
  </si>
  <si>
    <t>Загорная ул., 24/1-3</t>
  </si>
  <si>
    <t>Свердлова ул., 6/1-5</t>
  </si>
  <si>
    <t xml:space="preserve"> № 687</t>
  </si>
  <si>
    <t xml:space="preserve"> № 867</t>
  </si>
  <si>
    <t>№ 1949</t>
  </si>
  <si>
    <t>№ 1181</t>
  </si>
  <si>
    <t>Гагарина ул., 21-3</t>
  </si>
  <si>
    <t>№ 947</t>
  </si>
  <si>
    <t>55,74**</t>
  </si>
  <si>
    <t>52,7**</t>
  </si>
  <si>
    <t>32,8**</t>
  </si>
  <si>
    <t>21,8**</t>
  </si>
  <si>
    <t>35**</t>
  </si>
  <si>
    <t>31,9**</t>
  </si>
  <si>
    <t xml:space="preserve">** - изъятию для муниципальных нужд подлежит доля жилого помещения на праве собственности </t>
  </si>
  <si>
    <t>Кузнецова ул., 33-6</t>
  </si>
  <si>
    <t>жилых помещений, расположенных в многоквартирных домах, признанных аварийными и подлежащими сносу (реконструкции), подлежащих изъятию для муниципальных нужд путем предоставления возмещения за изымаемые жилые помещения в случаях, предусмотренных в соглашениях с собственниками указанных жилых помещений, заключаемых в соответствии со статьей 32 Жилищного кодекса Российской Федерации</t>
  </si>
  <si>
    <t>Красноармейская ул., 84-7</t>
  </si>
  <si>
    <t>№ 884</t>
  </si>
  <si>
    <t>Обская ул., 54-5</t>
  </si>
  <si>
    <t>№ 1680</t>
  </si>
  <si>
    <t>Советская ул., 8в-3</t>
  </si>
  <si>
    <t>Сибирская ул., 82-1</t>
  </si>
  <si>
    <t>Сибирская ул., 82-10</t>
  </si>
  <si>
    <t>Сибирская ул., 82-13</t>
  </si>
  <si>
    <t>Сибирская ул., 82-15</t>
  </si>
  <si>
    <t>Промышленный пер., 6 -8</t>
  </si>
  <si>
    <t>Алтайская ул., 101 -2б</t>
  </si>
  <si>
    <t>№749</t>
  </si>
  <si>
    <t>№ 968</t>
  </si>
  <si>
    <t>№ 1053</t>
  </si>
  <si>
    <t>№ 1595</t>
  </si>
  <si>
    <t>№ 687</t>
  </si>
  <si>
    <t>№ 714</t>
  </si>
  <si>
    <t>№ 2003</t>
  </si>
  <si>
    <t>№ 869</t>
  </si>
  <si>
    <t>№ 747</t>
  </si>
  <si>
    <t>№ 900</t>
  </si>
  <si>
    <t>№ 748</t>
  </si>
  <si>
    <t>№780</t>
  </si>
  <si>
    <t>Сибирская ул., 82-11***</t>
  </si>
  <si>
    <t>*** выплата возмещения за счет средств Фонда и областного бюджета (без средств местного бюджета)</t>
  </si>
  <si>
    <t>Песочный пер., 41-7</t>
  </si>
  <si>
    <t>Лермонтова ул., 13/1-7</t>
  </si>
  <si>
    <t>№ 1282</t>
  </si>
  <si>
    <t>Белозерская ул., 10-1</t>
  </si>
  <si>
    <t>Гагарина ул., 33-9</t>
  </si>
  <si>
    <t>Гагарина ул., 33-10</t>
  </si>
  <si>
    <t>Гоголя ул., 39 -5</t>
  </si>
  <si>
    <t>Ангарская ул., 81-1</t>
  </si>
  <si>
    <t>Ангарская ул., 81-4</t>
  </si>
  <si>
    <t>Ангарская ул., 81-8</t>
  </si>
  <si>
    <t>Островского ул., 7-2</t>
  </si>
  <si>
    <t>Розы Люксембург ул., 92/1-5</t>
  </si>
  <si>
    <t>Розы Люксембург ул., 92/1-10</t>
  </si>
  <si>
    <t>Светлый пер., 26-1</t>
  </si>
  <si>
    <t>Яковлева ул.,  18-5</t>
  </si>
  <si>
    <t>Учительская ул.,  74 -1</t>
  </si>
  <si>
    <t>Учебная ул., 35-25</t>
  </si>
  <si>
    <t>Промышленный пер., 6 -5</t>
  </si>
  <si>
    <t>Промышленный пер., 6 - 5а</t>
  </si>
  <si>
    <t>Алтайская ул., 101 - 2</t>
  </si>
  <si>
    <t>Максима Горького ул., 11-6</t>
  </si>
  <si>
    <t>Сибирская ул., 86-19</t>
  </si>
  <si>
    <t>Учебная ул., 35 -17</t>
  </si>
  <si>
    <t>Пушкина пер., 12-8</t>
  </si>
  <si>
    <t>Учебная ул., 35 -10</t>
  </si>
  <si>
    <t>Вершинина ул., 56-1</t>
  </si>
  <si>
    <t>Пушкина пер., 12-5</t>
  </si>
  <si>
    <t>Розы Люксембург ул., 92/1-7</t>
  </si>
  <si>
    <t>Розы Люксембург ул., 92/1-1</t>
  </si>
  <si>
    <t>Розы Люксембург ул., 92/1-9</t>
  </si>
  <si>
    <t>Учебная ул., 35 -11</t>
  </si>
  <si>
    <t>Учебная ул., 35 -8</t>
  </si>
  <si>
    <t>Максима Горького ул., 11-5</t>
  </si>
  <si>
    <t>Розы Люксембург ул., 92/1-4</t>
  </si>
  <si>
    <t>Учебная ул., 35 -6</t>
  </si>
  <si>
    <t>Пушкина пер., 12-7</t>
  </si>
  <si>
    <t>Светлый пер.,  26-8</t>
  </si>
  <si>
    <t>Светлый пер., 28-6 (Учительская ул. 72-6)</t>
  </si>
  <si>
    <t>Светлый пер., 28-7 (Учительская ул. 72-7)</t>
  </si>
  <si>
    <t>Промышленный пер., 8-3</t>
  </si>
  <si>
    <t>Промышленный пер., 6 -1</t>
  </si>
  <si>
    <t>Максима Горького ул., 11-1</t>
  </si>
  <si>
    <t>Светлый пер., 26-2</t>
  </si>
  <si>
    <t>Вершинина ул., 58-4</t>
  </si>
  <si>
    <t>Алтайская ул., 101 -8</t>
  </si>
  <si>
    <t>Максима Горького ул., 11-7</t>
  </si>
  <si>
    <t>Вершинина ул., 58-3б</t>
  </si>
  <si>
    <t>Максима Горького ул., 11-2</t>
  </si>
  <si>
    <t>Алтайская ул., 101 -6</t>
  </si>
  <si>
    <t>Вершинина ул., 56-4</t>
  </si>
  <si>
    <t>Вершинина ул., 56-5</t>
  </si>
  <si>
    <t>Вершинина ул., 58-1</t>
  </si>
  <si>
    <t>Вершинина ул., 58-2</t>
  </si>
  <si>
    <t>Вершинина ул., 58-5</t>
  </si>
  <si>
    <t>Вершинина ул., 58-6</t>
  </si>
  <si>
    <t>Вершинина ул., 58-7</t>
  </si>
  <si>
    <t>Вершинина ул., 58-3а</t>
  </si>
  <si>
    <t>Вершинина ул., 60-8</t>
  </si>
  <si>
    <t>Вершинина ул., 60-9</t>
  </si>
  <si>
    <t>Вершинина ул., 60-12</t>
  </si>
  <si>
    <t>Гагарина ул., 21-1</t>
  </si>
  <si>
    <t>Гагарина ул., 21-12</t>
  </si>
  <si>
    <t>Гагарина ул., 21-14</t>
  </si>
  <si>
    <t>Гагарина ул., 21-5</t>
  </si>
  <si>
    <t>Гагарина ул., 21-6</t>
  </si>
  <si>
    <t>Максима Горького ул., 11-8</t>
  </si>
  <si>
    <t>Вершинина ул., 56-10</t>
  </si>
  <si>
    <t>Вершинина ул., 56-11</t>
  </si>
  <si>
    <t>Вершинина ул., 58-3</t>
  </si>
  <si>
    <t>Вершинина ул., 60-5</t>
  </si>
  <si>
    <t>Студенческий городок ул., 7-14</t>
  </si>
  <si>
    <t>Соляной пер., 2-4</t>
  </si>
  <si>
    <t>Студенческий городок ул., 7-16</t>
  </si>
  <si>
    <t>Вершинина ул., 56-6</t>
  </si>
  <si>
    <t>Вершинина ул., 56-12</t>
  </si>
  <si>
    <t>Вершинина ул., 56-8</t>
  </si>
  <si>
    <t>Студенческий городок ул., 7-3</t>
  </si>
  <si>
    <t>Вершинина ул., 60-10</t>
  </si>
  <si>
    <t>Советская ул., 106-14</t>
  </si>
  <si>
    <t>Промышленный пер., 4-8</t>
  </si>
  <si>
    <t>Ангарская ул., 81-2</t>
  </si>
  <si>
    <t>Ангарская ул., 81-6</t>
  </si>
  <si>
    <t>Промышленный пер., 4-4</t>
  </si>
  <si>
    <t>Вершинина ул., 60-2</t>
  </si>
  <si>
    <t>Дружбы ул., 62-5</t>
  </si>
  <si>
    <t>Вершинина ул., 56-7</t>
  </si>
  <si>
    <t>Вершинина ул., 56-3</t>
  </si>
  <si>
    <t>Промышленный пер., 4-3</t>
  </si>
  <si>
    <t>Вершинина ул., 60-7</t>
  </si>
  <si>
    <t>Вершинина ул., 60-3</t>
  </si>
  <si>
    <t>Промышленный пер., 6 -5в</t>
  </si>
  <si>
    <t>Алтайская ул., 101 -2а</t>
  </si>
  <si>
    <t>Дружбы ул., 56-4</t>
  </si>
  <si>
    <t>Дружбы ул., 62-3</t>
  </si>
  <si>
    <t>Промышленный пер., 4-6</t>
  </si>
  <si>
    <t>Осипенко Полины ул., 3-2</t>
  </si>
  <si>
    <t>Студенческий городок ул.,  7-13</t>
  </si>
  <si>
    <t>Соляная пл., 9-4</t>
  </si>
  <si>
    <t>Яковлева ул., 18 -2</t>
  </si>
  <si>
    <t>Промышленный пер., 4-2</t>
  </si>
  <si>
    <t>Дружбы ул., 62-2</t>
  </si>
  <si>
    <t>Светлый пер., 26-3</t>
  </si>
  <si>
    <t>Соляная пл., 9-3</t>
  </si>
  <si>
    <t>Студенческий городок ул., 7-2</t>
  </si>
  <si>
    <t>Промышленный пер., 4-5</t>
  </si>
  <si>
    <t>Вершинина ул., 56-9</t>
  </si>
  <si>
    <t>Вершинина ул., 58-10</t>
  </si>
  <si>
    <t>Вершинина ул., 58-11</t>
  </si>
  <si>
    <t>Вершинина ул., 60-4</t>
  </si>
  <si>
    <t>Вершинина ул., 60-6</t>
  </si>
  <si>
    <t>Вершинина ул., 60-11</t>
  </si>
  <si>
    <t>Дружбы ул., 56-5</t>
  </si>
  <si>
    <t>Дружбы ул., 56-6</t>
  </si>
  <si>
    <t>Дружбы ул., 56-8</t>
  </si>
  <si>
    <t>Дружбы ул., 58-8</t>
  </si>
  <si>
    <t>Дружбы ул., 62-4</t>
  </si>
  <si>
    <t>Дружбы ул., 62-7</t>
  </si>
  <si>
    <t>Кузнецова ул., 33-3</t>
  </si>
  <si>
    <t>Кулева ул., 25-5</t>
  </si>
  <si>
    <t>Кулева ул., 25-8</t>
  </si>
  <si>
    <t>Осипенко Полины ул., 3-6</t>
  </si>
  <si>
    <t>Промышленный пер., 2-5</t>
  </si>
  <si>
    <t>Промышленный пер., 6 -2</t>
  </si>
  <si>
    <t>Промышленный пер., 6 -7</t>
  </si>
  <si>
    <t>Советская ул., 106-22</t>
  </si>
  <si>
    <t>Студенческий городок ул., 7-4</t>
  </si>
  <si>
    <t>Студенческий городок ул., 7-10</t>
  </si>
  <si>
    <t>Студенческий городок ул., 7-15</t>
  </si>
  <si>
    <t>Пушкина пер., 12-1</t>
  </si>
  <si>
    <t>Пушкина пер., 12-2</t>
  </si>
  <si>
    <t>Мечникова ул., 14-3</t>
  </si>
  <si>
    <t>Яковлева ул., 18-1</t>
  </si>
  <si>
    <t>№ 995</t>
  </si>
  <si>
    <t>№ 1917</t>
  </si>
  <si>
    <t>№ 1681</t>
  </si>
  <si>
    <t>№ 717</t>
  </si>
  <si>
    <t>№ 797</t>
  </si>
  <si>
    <t>№ 1514</t>
  </si>
  <si>
    <t>№ 715</t>
  </si>
  <si>
    <t>№ 1033</t>
  </si>
  <si>
    <t>№ 782</t>
  </si>
  <si>
    <t>№ 1054</t>
  </si>
  <si>
    <t>№ 1596</t>
  </si>
  <si>
    <t>Соляной пер., 2-3</t>
  </si>
  <si>
    <t>№ 1214</t>
  </si>
  <si>
    <t>№ 778</t>
  </si>
  <si>
    <t>№ 1593</t>
  </si>
  <si>
    <t>№ 867</t>
  </si>
  <si>
    <t>Администрация Города Томска</t>
  </si>
  <si>
    <t>Льва Толстого ул., 46а-4</t>
  </si>
  <si>
    <t>Урожайный пер., 24а-11а</t>
  </si>
  <si>
    <t>36,75**</t>
  </si>
  <si>
    <t>Алтайская ул., 3/1-2</t>
  </si>
  <si>
    <t>15,95**</t>
  </si>
  <si>
    <t>Льва Толстого ул.,  46а-4</t>
  </si>
  <si>
    <t xml:space="preserve">Светлый пер., 28-8 </t>
  </si>
  <si>
    <t>№ 1245</t>
  </si>
  <si>
    <t>№ 716</t>
  </si>
  <si>
    <t>Карла Маркса ул., 29/1-11</t>
  </si>
  <si>
    <t>Кулева ул., 25-3</t>
  </si>
  <si>
    <t>Жуковского ул., 25-15</t>
  </si>
  <si>
    <t>Картасный пер., 5-4а</t>
  </si>
  <si>
    <t>Максима Горького ул., 64-4</t>
  </si>
  <si>
    <t>Бердская ул, 9-7</t>
  </si>
  <si>
    <t xml:space="preserve">Бердская ул, 9-5 </t>
  </si>
  <si>
    <t>Крымская ул., 130-11</t>
  </si>
  <si>
    <t>Крымская ул., 130- 13</t>
  </si>
  <si>
    <t>Белозерская ул.,10-2</t>
  </si>
  <si>
    <t>Белозерская ул.,10-3</t>
  </si>
  <si>
    <t>Белинского ул., 22-1</t>
  </si>
  <si>
    <t>Жуковского ул., 25- 4</t>
  </si>
  <si>
    <t>Лермонтова ул., 45-4</t>
  </si>
  <si>
    <t>Татарская ул., 20-11</t>
  </si>
  <si>
    <t>Максима Горького ул., 2-4</t>
  </si>
  <si>
    <t>Шегарский пер., 71-7</t>
  </si>
  <si>
    <t xml:space="preserve">Максима Горького ул., 2-1а </t>
  </si>
  <si>
    <t>Шегарский пер., 79-4</t>
  </si>
  <si>
    <t>Ванцетти пер., 18-7а</t>
  </si>
  <si>
    <t>№ 974</t>
  </si>
  <si>
    <t>№ 1188</t>
  </si>
  <si>
    <t>№ 832</t>
  </si>
  <si>
    <t>№ 640</t>
  </si>
  <si>
    <t>№ 1337</t>
  </si>
  <si>
    <t>№ 890</t>
  </si>
  <si>
    <t>№ 817</t>
  </si>
  <si>
    <t xml:space="preserve"> № 1940</t>
  </si>
  <si>
    <t>№ 978</t>
  </si>
  <si>
    <t>№ 1880</t>
  </si>
  <si>
    <t>Сухоозерный пер., 13-2</t>
  </si>
  <si>
    <t>Бердская ул., 11-1</t>
  </si>
  <si>
    <t>№ 1189</t>
  </si>
  <si>
    <t>№ 1656</t>
  </si>
  <si>
    <t>Блок - Пост ул., 1-12</t>
  </si>
  <si>
    <t>Свердлова ул., 6/1-4</t>
  </si>
  <si>
    <t>Московский тракт, 27/1-6</t>
  </si>
  <si>
    <t xml:space="preserve">Светлый пер., 26-7 </t>
  </si>
  <si>
    <t>Московский тракт, 27/1-2</t>
  </si>
  <si>
    <t>Сухоозерный пер., 13-1</t>
  </si>
  <si>
    <t xml:space="preserve">Сухоозерный пер., 13-8 </t>
  </si>
  <si>
    <t xml:space="preserve">Максима Горького ул., 2-4а </t>
  </si>
  <si>
    <t>Инструментальный пер., 36-6</t>
  </si>
  <si>
    <t>Розы Люксембург ул., 47-3</t>
  </si>
  <si>
    <t>Учительская ул., 74-5</t>
  </si>
  <si>
    <t>Итого по городу в рамках муниципальной программы</t>
  </si>
  <si>
    <t>Итого:</t>
  </si>
  <si>
    <t>№ 820</t>
  </si>
  <si>
    <t>№1181</t>
  </si>
  <si>
    <t>№ 1498</t>
  </si>
  <si>
    <t>№ 883</t>
  </si>
  <si>
    <t xml:space="preserve">Администрация Города Томска 
(в рамках  Региональной адресной программы по переселению  граждан из аварийного жилищного фонда Томской области на 2019-2024 годы, утвержденной распоряжением Администрации Томской области от 10.04.2019 № 233-ра) </t>
  </si>
  <si>
    <t>Вершинина ул., 58-8</t>
  </si>
  <si>
    <t>Московский тракт, 27/1-1</t>
  </si>
  <si>
    <t>Светлый пер., 28-2 (Учительская ул., 72-2)</t>
  </si>
  <si>
    <t>Крымская ул., 130-6</t>
  </si>
  <si>
    <t>Красноармейская ул., 77-8</t>
  </si>
  <si>
    <t>№ 1425</t>
  </si>
  <si>
    <t>№ 941</t>
  </si>
  <si>
    <t xml:space="preserve">Максима Горького ул., 2-1 </t>
  </si>
  <si>
    <t>Розы Люксембург ул., 56-1***</t>
  </si>
  <si>
    <t>Первомайская ул., 149-9***</t>
  </si>
  <si>
    <t>Блок-Пост ул., 1-14***</t>
  </si>
  <si>
    <t>Розы Люксембург ул., 56-5***</t>
  </si>
  <si>
    <t>Итого за счет средств местного бюджета</t>
  </si>
  <si>
    <t>Промышленный пер., 6-4</t>
  </si>
  <si>
    <t>Промышленный пер., 6-6</t>
  </si>
  <si>
    <t>Максима Горького ул., 2-2а***</t>
  </si>
  <si>
    <t>Короленко ул., 8-6***</t>
  </si>
  <si>
    <t>Блок - Пост ул., 1-15</t>
  </si>
  <si>
    <t>Гагарина ул., 33-4</t>
  </si>
  <si>
    <t>Гагарина ул., 33-14</t>
  </si>
  <si>
    <t>Гагарина ул., 33-1</t>
  </si>
  <si>
    <t>Гагарина ул., 33-5</t>
  </si>
  <si>
    <t>5-й Армии ул., 9а-7***</t>
  </si>
  <si>
    <t>Розы Люксембург ул., 72б-1***</t>
  </si>
  <si>
    <t>Крымская ул., 130-5</t>
  </si>
  <si>
    <t>Урожайный пер., 25-7***</t>
  </si>
  <si>
    <t>Ленина пр., 120-4</t>
  </si>
  <si>
    <t>Сухоозерный пер., 13-4</t>
  </si>
  <si>
    <t>Баумана пер., 17-2</t>
  </si>
  <si>
    <t>Мусы Джалиля ул., 28-1а</t>
  </si>
  <si>
    <t>Мусы Джалиля ул., 28-7</t>
  </si>
  <si>
    <t>Мусы Джалиля ул., 28-4</t>
  </si>
  <si>
    <t>Большая Подгорная ул., 179-7</t>
  </si>
  <si>
    <t>Светлый пер., 28-3 (Учительская ул. 72-3)</t>
  </si>
  <si>
    <t>Сухоозерный пер., 13-6</t>
  </si>
  <si>
    <t>№ 1346</t>
  </si>
  <si>
    <t>№ 1734</t>
  </si>
  <si>
    <t>№ 779</t>
  </si>
  <si>
    <t>№ 942</t>
  </si>
  <si>
    <t>№ 1260</t>
  </si>
  <si>
    <t>№ 1811</t>
  </si>
  <si>
    <t>№ 1230</t>
  </si>
  <si>
    <t>№ 1465</t>
  </si>
  <si>
    <t>Сибирская ул., 86-25</t>
  </si>
  <si>
    <t>Герцена ул., 37а-2</t>
  </si>
  <si>
    <t>№ 1812</t>
  </si>
  <si>
    <t>Днепровский пер., 21-2</t>
  </si>
  <si>
    <t>№ 1309</t>
  </si>
  <si>
    <t>Оплата государственной пошлины и возмещение понесенных убытков гражданами</t>
  </si>
  <si>
    <t xml:space="preserve">122241,70 &lt;****&gt; </t>
  </si>
  <si>
    <t>за счет средств бюджета муниципального образования «Город Томск»</t>
  </si>
  <si>
    <t xml:space="preserve">**** сумма возмещения указана из расчета средней стоимости 1 кв. м жилого помещения (мониторинг ООО «Бюро оценки «ТОККО») и площади жилого помещения / либо по решению суда, вступившему в законную силу </t>
  </si>
  <si>
    <t>Приложение 11 к подпрограмме «Расселение аварийного жилья» на  2017-2025 годы</t>
  </si>
  <si>
    <t>Соляной пер., 2-1</t>
  </si>
  <si>
    <t>Студгородок ул., 7-8</t>
  </si>
  <si>
    <t>Карла Маркса ул., 37-4</t>
  </si>
  <si>
    <t>Блок-Пост ул., 1-18</t>
  </si>
  <si>
    <t>Блок-Пост ул., 1-5</t>
  </si>
  <si>
    <t>Загорная ул., 60-10</t>
  </si>
  <si>
    <t>Розы Люксембург ул., 56-8</t>
  </si>
  <si>
    <t>Целинный пер, 24-10</t>
  </si>
  <si>
    <t>Кутузова ул., 1-2</t>
  </si>
  <si>
    <t>Октябрьская ул., 17/1-4</t>
  </si>
  <si>
    <t>Большая Подгорная, ул., 175-5</t>
  </si>
  <si>
    <t>Лермонтова ул., 45-3</t>
  </si>
  <si>
    <t>Первомайская ул., 149-1</t>
  </si>
  <si>
    <t>Дербышевского пер., 19-1</t>
  </si>
  <si>
    <t>Бердская ул., 9-9</t>
  </si>
  <si>
    <t>Большая Подгорная ул., 197-6</t>
  </si>
  <si>
    <t>Карла Маркса ул., 37-2</t>
  </si>
  <si>
    <t>5-й Армии ул., 9а-7</t>
  </si>
  <si>
    <t>Розы Люксембург ул., 47-6</t>
  </si>
  <si>
    <t>Учебная ул., 35-18</t>
  </si>
  <si>
    <t>Промышленный пер., 6-5б</t>
  </si>
  <si>
    <t>1052.</t>
  </si>
  <si>
    <t>817.</t>
  </si>
  <si>
    <t>1188.</t>
  </si>
  <si>
    <t xml:space="preserve">Софинансирование за счет бюджета муниципального образования «Город Томск» «Региональной адресной программы по переселению граждан  из аварийного жилищного фонда Томской области на 2019-2024 годы», утвержденной Распоряжением Администрации Томской области от 10.04.2019 №233-ра (предоставление возмещения собственникам жилых помещений, расположенных в многоквартирных аварийныз домах, перечень которых указан в Приложении № 1 к Региональной адресной программе) </t>
  </si>
  <si>
    <t>ИТОГО за счет средств местного бюджета</t>
  </si>
  <si>
    <t>Приложение 10 к постановлению администрации Города Томска от 31.03.2020 № 252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</si>
</sst>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mmm/yyyy"/>
  </numFmts>
  <fonts count="70">
    <font>
      <sz val="10"/>
      <name val="Arial"/>
      <family val="0"/>
    </font>
    <font>
      <sz val="10"/>
      <name val="Helv"/>
      <family val="0"/>
    </font>
    <font>
      <sz val="10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10"/>
      <color rgb="FF0000FF"/>
      <name val="Times New Roman"/>
      <family val="1"/>
    </font>
    <font>
      <sz val="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4" fillId="26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2" applyNumberFormat="0" applyAlignment="0" applyProtection="0"/>
    <xf numFmtId="0" fontId="51" fillId="34" borderId="3" applyNumberFormat="0" applyAlignment="0" applyProtection="0"/>
    <xf numFmtId="0" fontId="52" fillId="34" borderId="2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5" borderId="8" applyNumberFormat="0" applyAlignment="0" applyProtection="0"/>
    <xf numFmtId="0" fontId="58" fillId="0" borderId="0" applyNumberFormat="0" applyFill="0" applyBorder="0" applyAlignment="0" applyProtection="0"/>
    <xf numFmtId="0" fontId="59" fillId="36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60" fillId="37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0" fontId="62" fillId="0" borderId="10" applyNumberFormat="0" applyFill="0" applyAlignment="0" applyProtection="0"/>
    <xf numFmtId="0" fontId="1" fillId="0" borderId="0">
      <alignment/>
      <protection/>
    </xf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4" fillId="39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40" borderId="11" xfId="0" applyFont="1" applyFill="1" applyBorder="1" applyAlignment="1">
      <alignment horizontal="center" vertical="center"/>
    </xf>
    <xf numFmtId="1" fontId="2" fillId="40" borderId="11" xfId="0" applyNumberFormat="1" applyFont="1" applyFill="1" applyBorder="1" applyAlignment="1">
      <alignment horizontal="center" vertical="center" wrapText="1"/>
    </xf>
    <xf numFmtId="14" fontId="2" fillId="40" borderId="11" xfId="0" applyNumberFormat="1" applyFont="1" applyFill="1" applyBorder="1" applyAlignment="1">
      <alignment horizontal="center" vertical="center"/>
    </xf>
    <xf numFmtId="14" fontId="2" fillId="4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40" borderId="0" xfId="71" applyFont="1" applyFill="1" applyAlignment="1">
      <alignment vertical="center"/>
      <protection/>
    </xf>
    <xf numFmtId="0" fontId="2" fillId="40" borderId="11" xfId="0" applyFont="1" applyFill="1" applyBorder="1" applyAlignment="1">
      <alignment horizontal="left" vertical="center" wrapText="1"/>
    </xf>
    <xf numFmtId="0" fontId="2" fillId="40" borderId="1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4" fillId="4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6" fillId="0" borderId="0" xfId="0" applyFont="1" applyFill="1" applyBorder="1" applyAlignment="1">
      <alignment vertical="center"/>
    </xf>
    <xf numFmtId="0" fontId="67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0" fontId="67" fillId="40" borderId="0" xfId="0" applyFont="1" applyFill="1" applyBorder="1" applyAlignment="1">
      <alignment horizontal="center" vertical="center"/>
    </xf>
    <xf numFmtId="4" fontId="67" fillId="0" borderId="0" xfId="0" applyNumberFormat="1" applyFont="1" applyBorder="1" applyAlignment="1">
      <alignment horizontal="center" vertical="center"/>
    </xf>
    <xf numFmtId="0" fontId="2" fillId="40" borderId="11" xfId="72" applyFont="1" applyFill="1" applyBorder="1" applyAlignment="1">
      <alignment horizontal="left" vertical="center" wrapText="1"/>
      <protection/>
    </xf>
    <xf numFmtId="14" fontId="2" fillId="40" borderId="11" xfId="72" applyNumberFormat="1" applyFont="1" applyFill="1" applyBorder="1" applyAlignment="1">
      <alignment horizontal="center" vertical="center" wrapText="1"/>
      <protection/>
    </xf>
    <xf numFmtId="4" fontId="2" fillId="40" borderId="11" xfId="72" applyNumberFormat="1" applyFont="1" applyFill="1" applyBorder="1" applyAlignment="1">
      <alignment horizontal="center" vertical="center" wrapText="1"/>
      <protection/>
    </xf>
    <xf numFmtId="43" fontId="2" fillId="40" borderId="11" xfId="0" applyNumberFormat="1" applyFont="1" applyFill="1" applyBorder="1" applyAlignment="1">
      <alignment vertical="center"/>
    </xf>
    <xf numFmtId="4" fontId="2" fillId="40" borderId="11" xfId="0" applyNumberFormat="1" applyFont="1" applyFill="1" applyBorder="1" applyAlignment="1">
      <alignment horizontal="center" vertical="center"/>
    </xf>
    <xf numFmtId="0" fontId="4" fillId="40" borderId="11" xfId="72" applyFont="1" applyFill="1" applyBorder="1" applyAlignment="1">
      <alignment horizontal="center" vertical="center" wrapText="1"/>
      <protection/>
    </xf>
    <xf numFmtId="0" fontId="9" fillId="40" borderId="11" xfId="72" applyNumberFormat="1" applyFont="1" applyFill="1" applyBorder="1" applyAlignment="1">
      <alignment horizontal="center" vertical="center" wrapText="1"/>
      <protection/>
    </xf>
    <xf numFmtId="0" fontId="4" fillId="40" borderId="11" xfId="0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 vertical="center" wrapText="1"/>
    </xf>
    <xf numFmtId="0" fontId="2" fillId="40" borderId="11" xfId="72" applyNumberFormat="1" applyFont="1" applyFill="1" applyBorder="1" applyAlignment="1">
      <alignment horizontal="center" vertical="center" wrapText="1"/>
      <protection/>
    </xf>
    <xf numFmtId="4" fontId="2" fillId="40" borderId="11" xfId="0" applyNumberFormat="1" applyFont="1" applyFill="1" applyBorder="1" applyAlignment="1">
      <alignment horizontal="center" vertical="center" wrapText="1"/>
    </xf>
    <xf numFmtId="0" fontId="11" fillId="40" borderId="11" xfId="72" applyFont="1" applyFill="1" applyBorder="1" applyAlignment="1">
      <alignment horizontal="center" vertical="center" wrapText="1"/>
      <protection/>
    </xf>
    <xf numFmtId="4" fontId="11" fillId="40" borderId="11" xfId="72" applyNumberFormat="1" applyFont="1" applyFill="1" applyBorder="1" applyAlignment="1">
      <alignment horizontal="center" vertical="center" wrapText="1"/>
      <protection/>
    </xf>
    <xf numFmtId="0" fontId="2" fillId="40" borderId="11" xfId="0" applyNumberFormat="1" applyFont="1" applyFill="1" applyBorder="1" applyAlignment="1">
      <alignment horizontal="center" vertical="center" wrapText="1"/>
    </xf>
    <xf numFmtId="0" fontId="12" fillId="40" borderId="11" xfId="72" applyFont="1" applyFill="1" applyBorder="1" applyAlignment="1">
      <alignment horizontal="center" vertical="center" wrapText="1"/>
      <protection/>
    </xf>
    <xf numFmtId="0" fontId="2" fillId="40" borderId="11" xfId="0" applyNumberFormat="1" applyFont="1" applyFill="1" applyBorder="1" applyAlignment="1">
      <alignment horizontal="left" vertical="center"/>
    </xf>
    <xf numFmtId="0" fontId="7" fillId="40" borderId="11" xfId="0" applyNumberFormat="1" applyFont="1" applyFill="1" applyBorder="1" applyAlignment="1">
      <alignment horizontal="center" vertical="center" wrapText="1"/>
    </xf>
    <xf numFmtId="188" fontId="2" fillId="40" borderId="11" xfId="0" applyNumberFormat="1" applyFont="1" applyFill="1" applyBorder="1" applyAlignment="1">
      <alignment horizontal="center" vertical="center" wrapText="1"/>
    </xf>
    <xf numFmtId="14" fontId="2" fillId="40" borderId="0" xfId="0" applyNumberFormat="1" applyFont="1" applyFill="1" applyAlignment="1">
      <alignment horizontal="center" vertical="center"/>
    </xf>
    <xf numFmtId="3" fontId="2" fillId="40" borderId="11" xfId="0" applyNumberFormat="1" applyFont="1" applyFill="1" applyBorder="1" applyAlignment="1">
      <alignment horizontal="center" vertical="center" wrapText="1"/>
    </xf>
    <xf numFmtId="14" fontId="2" fillId="40" borderId="11" xfId="0" applyNumberFormat="1" applyFont="1" applyFill="1" applyBorder="1" applyAlignment="1">
      <alignment horizontal="center" vertical="center" wrapText="1" shrinkToFit="1"/>
    </xf>
    <xf numFmtId="193" fontId="2" fillId="40" borderId="11" xfId="0" applyNumberFormat="1" applyFont="1" applyFill="1" applyBorder="1" applyAlignment="1">
      <alignment horizontal="center" vertical="center" wrapText="1"/>
    </xf>
    <xf numFmtId="0" fontId="2" fillId="40" borderId="11" xfId="72" applyFont="1" applyFill="1" applyBorder="1" applyAlignment="1">
      <alignment horizontal="center" vertical="center" wrapText="1"/>
      <protection/>
    </xf>
    <xf numFmtId="0" fontId="2" fillId="40" borderId="11" xfId="79" applyFont="1" applyFill="1" applyBorder="1" applyAlignment="1">
      <alignment horizontal="center" vertical="center"/>
      <protection/>
    </xf>
    <xf numFmtId="0" fontId="2" fillId="40" borderId="11" xfId="0" applyFont="1" applyFill="1" applyBorder="1" applyAlignment="1">
      <alignment horizontal="center" vertical="center" wrapText="1"/>
    </xf>
    <xf numFmtId="0" fontId="0" fillId="40" borderId="0" xfId="0" applyFont="1" applyFill="1" applyAlignment="1">
      <alignment vertical="center"/>
    </xf>
    <xf numFmtId="0" fontId="2" fillId="0" borderId="13" xfId="70" applyFont="1" applyFill="1" applyBorder="1" applyAlignment="1">
      <alignment horizontal="left" vertical="center" wrapText="1"/>
      <protection/>
    </xf>
    <xf numFmtId="0" fontId="2" fillId="0" borderId="13" xfId="70" applyFont="1" applyFill="1" applyBorder="1" applyAlignment="1">
      <alignment horizontal="center" vertical="center" wrapText="1"/>
      <protection/>
    </xf>
    <xf numFmtId="0" fontId="2" fillId="40" borderId="11" xfId="72" applyFont="1" applyFill="1" applyBorder="1" applyAlignment="1">
      <alignment horizontal="center" vertical="center" wrapText="1"/>
      <protection/>
    </xf>
    <xf numFmtId="0" fontId="2" fillId="40" borderId="11" xfId="79" applyFont="1" applyFill="1" applyBorder="1" applyAlignment="1">
      <alignment horizontal="center" vertical="center"/>
      <protection/>
    </xf>
    <xf numFmtId="0" fontId="2" fillId="4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40" borderId="11" xfId="0" applyFont="1" applyFill="1" applyBorder="1" applyAlignment="1">
      <alignment horizontal="left" vertical="center" wrapText="1" shrinkToFit="1"/>
    </xf>
    <xf numFmtId="0" fontId="2" fillId="40" borderId="11" xfId="0" applyFont="1" applyFill="1" applyBorder="1" applyAlignment="1" applyProtection="1">
      <alignment horizontal="center" vertical="center" wrapText="1"/>
      <protection/>
    </xf>
    <xf numFmtId="0" fontId="2" fillId="40" borderId="11" xfId="79" applyFont="1" applyFill="1" applyBorder="1" applyAlignment="1">
      <alignment horizontal="center" vertical="center" wrapText="1"/>
      <protection/>
    </xf>
    <xf numFmtId="0" fontId="2" fillId="40" borderId="11" xfId="79" applyFont="1" applyFill="1" applyBorder="1" applyAlignment="1">
      <alignment horizontal="center"/>
      <protection/>
    </xf>
    <xf numFmtId="0" fontId="2" fillId="40" borderId="11" xfId="71" applyFont="1" applyFill="1" applyBorder="1" applyAlignment="1">
      <alignment horizontal="center" vertical="top"/>
      <protection/>
    </xf>
    <xf numFmtId="0" fontId="2" fillId="40" borderId="11" xfId="0" applyFont="1" applyFill="1" applyBorder="1" applyAlignment="1">
      <alignment horizontal="center"/>
    </xf>
    <xf numFmtId="2" fontId="2" fillId="40" borderId="11" xfId="79" applyNumberFormat="1" applyFont="1" applyFill="1" applyBorder="1" applyAlignment="1">
      <alignment horizontal="center"/>
      <protection/>
    </xf>
    <xf numFmtId="0" fontId="2" fillId="40" borderId="11" xfId="0" applyFont="1" applyFill="1" applyBorder="1" applyAlignment="1">
      <alignment horizontal="center" wrapText="1"/>
    </xf>
    <xf numFmtId="0" fontId="2" fillId="40" borderId="11" xfId="79" applyNumberFormat="1" applyFont="1" applyFill="1" applyBorder="1" applyAlignment="1">
      <alignment horizontal="center"/>
      <protection/>
    </xf>
    <xf numFmtId="0" fontId="1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40" borderId="11" xfId="72" applyFont="1" applyFill="1" applyBorder="1" applyAlignment="1">
      <alignment horizontal="center" vertical="center" wrapText="1"/>
      <protection/>
    </xf>
    <xf numFmtId="0" fontId="2" fillId="40" borderId="11" xfId="0" applyFont="1" applyFill="1" applyBorder="1" applyAlignment="1">
      <alignment horizontal="center" vertical="center" wrapText="1"/>
    </xf>
    <xf numFmtId="0" fontId="2" fillId="40" borderId="14" xfId="72" applyFont="1" applyFill="1" applyBorder="1" applyAlignment="1">
      <alignment horizontal="center" vertical="center" wrapText="1"/>
      <protection/>
    </xf>
    <xf numFmtId="0" fontId="2" fillId="40" borderId="11" xfId="72" applyFont="1" applyFill="1" applyBorder="1" applyAlignment="1">
      <alignment horizontal="center" vertical="center" wrapText="1"/>
      <protection/>
    </xf>
    <xf numFmtId="0" fontId="2" fillId="40" borderId="11" xfId="79" applyFont="1" applyFill="1" applyBorder="1" applyAlignment="1">
      <alignment horizontal="center" vertical="center"/>
      <protection/>
    </xf>
    <xf numFmtId="0" fontId="2" fillId="40" borderId="11" xfId="0" applyFont="1" applyFill="1" applyBorder="1" applyAlignment="1">
      <alignment horizontal="center" vertical="center" wrapText="1"/>
    </xf>
    <xf numFmtId="0" fontId="65" fillId="40" borderId="11" xfId="0" applyFont="1" applyFill="1" applyBorder="1" applyAlignment="1">
      <alignment horizontal="center" vertical="center" wrapText="1"/>
    </xf>
    <xf numFmtId="2" fontId="2" fillId="40" borderId="11" xfId="0" applyNumberFormat="1" applyFont="1" applyFill="1" applyBorder="1" applyAlignment="1">
      <alignment horizontal="center" vertical="center" wrapText="1"/>
    </xf>
    <xf numFmtId="0" fontId="65" fillId="40" borderId="11" xfId="0" applyFont="1" applyFill="1" applyBorder="1" applyAlignment="1">
      <alignment vertical="center" wrapText="1"/>
    </xf>
    <xf numFmtId="0" fontId="2" fillId="4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93" fontId="2" fillId="0" borderId="11" xfId="0" applyNumberFormat="1" applyFont="1" applyBorder="1" applyAlignment="1">
      <alignment horizontal="center" vertical="center" wrapText="1"/>
    </xf>
    <xf numFmtId="193" fontId="11" fillId="40" borderId="11" xfId="72" applyNumberFormat="1" applyFont="1" applyFill="1" applyBorder="1" applyAlignment="1">
      <alignment horizontal="center" vertical="center" wrapText="1"/>
      <protection/>
    </xf>
    <xf numFmtId="0" fontId="2" fillId="41" borderId="0" xfId="0" applyFont="1" applyFill="1" applyBorder="1" applyAlignment="1">
      <alignment horizontal="left" vertical="center" wrapText="1" shrinkToFit="1"/>
    </xf>
    <xf numFmtId="0" fontId="2" fillId="41" borderId="0" xfId="0" applyFont="1" applyFill="1" applyBorder="1" applyAlignment="1">
      <alignment horizontal="center"/>
    </xf>
    <xf numFmtId="0" fontId="2" fillId="41" borderId="0" xfId="0" applyFont="1" applyFill="1" applyBorder="1" applyAlignment="1">
      <alignment horizontal="center" vertical="center" wrapText="1"/>
    </xf>
    <xf numFmtId="4" fontId="4" fillId="40" borderId="11" xfId="0" applyNumberFormat="1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horizontal="left" vertical="top"/>
    </xf>
    <xf numFmtId="4" fontId="68" fillId="4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top" wrapText="1"/>
    </xf>
    <xf numFmtId="4" fontId="11" fillId="0" borderId="11" xfId="0" applyNumberFormat="1" applyFont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40" borderId="11" xfId="72" applyFont="1" applyFill="1" applyBorder="1" applyAlignment="1">
      <alignment horizontal="center" vertical="center" wrapText="1"/>
      <protection/>
    </xf>
    <xf numFmtId="0" fontId="2" fillId="40" borderId="11" xfId="0" applyFont="1" applyFill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" fontId="0" fillId="0" borderId="0" xfId="0" applyNumberFormat="1" applyFill="1" applyAlignment="1">
      <alignment vertical="center"/>
    </xf>
    <xf numFmtId="4" fontId="2" fillId="0" borderId="11" xfId="0" applyNumberFormat="1" applyFont="1" applyBorder="1" applyAlignment="1">
      <alignment horizontal="center" vertical="center" wrapText="1"/>
    </xf>
    <xf numFmtId="0" fontId="2" fillId="40" borderId="11" xfId="72" applyFont="1" applyFill="1" applyBorder="1" applyAlignment="1">
      <alignment horizontal="center" vertical="center" wrapText="1"/>
      <protection/>
    </xf>
    <xf numFmtId="0" fontId="2" fillId="40" borderId="11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2" fillId="4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0" fillId="0" borderId="17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40" borderId="14" xfId="72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" fontId="2" fillId="40" borderId="16" xfId="72" applyNumberFormat="1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4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40" borderId="14" xfId="72" applyNumberFormat="1" applyFont="1" applyFill="1" applyBorder="1" applyAlignment="1">
      <alignment horizontal="center" vertical="center" wrapText="1"/>
      <protection/>
    </xf>
    <xf numFmtId="0" fontId="2" fillId="4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2" fillId="40" borderId="16" xfId="79" applyNumberFormat="1" applyFont="1" applyFill="1" applyBorder="1" applyAlignment="1">
      <alignment vertical="center"/>
      <protection/>
    </xf>
    <xf numFmtId="0" fontId="2" fillId="40" borderId="17" xfId="0" applyFont="1" applyFill="1" applyBorder="1" applyAlignment="1">
      <alignment vertical="center"/>
    </xf>
    <xf numFmtId="0" fontId="0" fillId="40" borderId="17" xfId="0" applyFont="1" applyFill="1" applyBorder="1" applyAlignment="1">
      <alignment vertical="center"/>
    </xf>
    <xf numFmtId="0" fontId="0" fillId="40" borderId="18" xfId="0" applyFont="1" applyFill="1" applyBorder="1" applyAlignment="1">
      <alignment vertic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/>
    </xf>
    <xf numFmtId="0" fontId="10" fillId="40" borderId="12" xfId="0" applyNumberFormat="1" applyFont="1" applyFill="1" applyBorder="1" applyAlignment="1">
      <alignment horizontal="center" vertical="center" wrapText="1"/>
    </xf>
    <xf numFmtId="0" fontId="10" fillId="40" borderId="21" xfId="0" applyNumberFormat="1" applyFont="1" applyFill="1" applyBorder="1" applyAlignment="1">
      <alignment horizontal="center" vertical="center" wrapText="1"/>
    </xf>
    <xf numFmtId="187" fontId="4" fillId="40" borderId="11" xfId="83" applyFont="1" applyFill="1" applyBorder="1" applyAlignment="1">
      <alignment horizontal="center" vertical="center" textRotation="90" wrapText="1"/>
    </xf>
    <xf numFmtId="0" fontId="2" fillId="40" borderId="11" xfId="72" applyFont="1" applyFill="1" applyBorder="1" applyAlignment="1">
      <alignment horizontal="center" vertical="center" wrapText="1"/>
      <protection/>
    </xf>
    <xf numFmtId="0" fontId="0" fillId="40" borderId="11" xfId="0" applyFont="1" applyFill="1" applyBorder="1" applyAlignment="1">
      <alignment horizontal="center" vertical="center" wrapText="1"/>
    </xf>
    <xf numFmtId="0" fontId="2" fillId="40" borderId="0" xfId="71" applyFont="1" applyFill="1" applyAlignment="1">
      <alignment horizontal="right" vertical="center" wrapText="1"/>
      <protection/>
    </xf>
    <xf numFmtId="0" fontId="0" fillId="0" borderId="0" xfId="0" applyFont="1" applyAlignment="1">
      <alignment horizontal="right" vertical="center"/>
    </xf>
    <xf numFmtId="0" fontId="2" fillId="40" borderId="11" xfId="79" applyFont="1" applyFill="1" applyBorder="1" applyAlignment="1">
      <alignment horizontal="center" vertical="center"/>
      <protection/>
    </xf>
    <xf numFmtId="4" fontId="2" fillId="40" borderId="17" xfId="0" applyNumberFormat="1" applyFont="1" applyFill="1" applyBorder="1" applyAlignment="1">
      <alignment horizontal="center" vertical="center" wrapText="1"/>
    </xf>
    <xf numFmtId="0" fontId="0" fillId="40" borderId="17" xfId="0" applyFont="1" applyFill="1" applyBorder="1" applyAlignment="1">
      <alignment horizontal="center" vertical="center" wrapText="1"/>
    </xf>
    <xf numFmtId="0" fontId="0" fillId="40" borderId="18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4" fontId="0" fillId="40" borderId="17" xfId="0" applyNumberFormat="1" applyFont="1" applyFill="1" applyBorder="1" applyAlignment="1">
      <alignment horizontal="center" vertical="center" wrapText="1"/>
    </xf>
    <xf numFmtId="4" fontId="0" fillId="40" borderId="18" xfId="0" applyNumberFormat="1" applyFont="1" applyFill="1" applyBorder="1" applyAlignment="1">
      <alignment horizontal="center" vertical="center" wrapText="1"/>
    </xf>
    <xf numFmtId="0" fontId="4" fillId="40" borderId="11" xfId="72" applyFont="1" applyFill="1" applyBorder="1" applyAlignment="1">
      <alignment horizontal="center" vertical="center" textRotation="90" wrapText="1"/>
      <protection/>
    </xf>
    <xf numFmtId="0" fontId="4" fillId="0" borderId="22" xfId="0" applyFont="1" applyFill="1" applyBorder="1" applyAlignment="1">
      <alignment vertical="center"/>
    </xf>
    <xf numFmtId="0" fontId="0" fillId="40" borderId="0" xfId="0" applyFont="1" applyFill="1" applyAlignment="1">
      <alignment horizontal="right" vertical="center"/>
    </xf>
    <xf numFmtId="0" fontId="2" fillId="40" borderId="0" xfId="72" applyFont="1" applyFill="1" applyAlignment="1">
      <alignment horizontal="center" vertical="center" wrapText="1"/>
      <protection/>
    </xf>
    <xf numFmtId="0" fontId="0" fillId="40" borderId="0" xfId="71" applyFont="1" applyFill="1" applyAlignment="1">
      <alignment vertical="center" wrapText="1"/>
      <protection/>
    </xf>
    <xf numFmtId="0" fontId="8" fillId="40" borderId="0" xfId="72" applyFont="1" applyFill="1" applyBorder="1" applyAlignment="1">
      <alignment horizontal="center" vertical="center" wrapText="1"/>
      <protection/>
    </xf>
    <xf numFmtId="0" fontId="2" fillId="40" borderId="0" xfId="71" applyFont="1" applyFill="1" applyBorder="1" applyAlignment="1">
      <alignment vertical="center" wrapText="1"/>
      <protection/>
    </xf>
    <xf numFmtId="4" fontId="4" fillId="40" borderId="11" xfId="72" applyNumberFormat="1" applyFont="1" applyFill="1" applyBorder="1" applyAlignment="1">
      <alignment horizontal="center" vertical="center" textRotation="90" wrapText="1"/>
      <protection/>
    </xf>
    <xf numFmtId="0" fontId="0" fillId="40" borderId="11" xfId="0" applyFont="1" applyFill="1" applyBorder="1" applyAlignment="1">
      <alignment horizontal="center" vertical="center" textRotation="90" wrapText="1"/>
    </xf>
    <xf numFmtId="0" fontId="4" fillId="40" borderId="11" xfId="71" applyFont="1" applyFill="1" applyBorder="1" applyAlignment="1">
      <alignment horizontal="center" vertical="center" textRotation="90" wrapText="1"/>
      <protection/>
    </xf>
    <xf numFmtId="0" fontId="4" fillId="40" borderId="22" xfId="79" applyNumberFormat="1" applyFont="1" applyFill="1" applyBorder="1" applyAlignment="1">
      <alignment horizontal="left" vertical="center" wrapText="1"/>
      <protection/>
    </xf>
    <xf numFmtId="0" fontId="25" fillId="0" borderId="22" xfId="0" applyFont="1" applyBorder="1" applyAlignment="1">
      <alignment horizontal="left" vertical="center"/>
    </xf>
    <xf numFmtId="0" fontId="4" fillId="40" borderId="23" xfId="79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40" borderId="17" xfId="0" applyFont="1" applyFill="1" applyBorder="1" applyAlignment="1">
      <alignment horizontal="center" vertical="center"/>
    </xf>
    <xf numFmtId="0" fontId="0" fillId="40" borderId="17" xfId="0" applyFont="1" applyFill="1" applyBorder="1" applyAlignment="1">
      <alignment horizontal="center" vertical="center"/>
    </xf>
    <xf numFmtId="0" fontId="0" fillId="40" borderId="18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te 1" xfId="46"/>
    <cellStyle name="Status 1" xfId="47"/>
    <cellStyle name="Text 1" xfId="48"/>
    <cellStyle name="Warning 1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_Лист1" xfId="71"/>
    <cellStyle name="Обычный_первые дома Шатурному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Comma" xfId="81"/>
    <cellStyle name="Comma [0]" xfId="82"/>
    <cellStyle name="Финансовый_Лист1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7"/>
  <sheetViews>
    <sheetView tabSelected="1" view="pageBreakPreview" zoomScaleSheetLayoutView="100" zoomScalePageLayoutView="0" workbookViewId="0" topLeftCell="A1">
      <pane ySplit="9" topLeftCell="A343" activePane="bottomLeft" state="frozen"/>
      <selection pane="topLeft" activeCell="A1" sqref="A1"/>
      <selection pane="bottomLeft" activeCell="B1" sqref="B1:H1"/>
    </sheetView>
  </sheetViews>
  <sheetFormatPr defaultColWidth="9.140625" defaultRowHeight="12.75"/>
  <cols>
    <col min="1" max="1" width="4.28125" style="1" customWidth="1"/>
    <col min="2" max="2" width="41.7109375" style="1" customWidth="1"/>
    <col min="3" max="3" width="11.57421875" style="1" customWidth="1"/>
    <col min="4" max="4" width="8.28125" style="1" customWidth="1"/>
    <col min="5" max="5" width="6.28125" style="1" customWidth="1"/>
    <col min="6" max="6" width="7.140625" style="3" customWidth="1"/>
    <col min="7" max="7" width="8.28125" style="1" customWidth="1"/>
    <col min="8" max="8" width="11.8515625" style="1" customWidth="1"/>
    <col min="9" max="9" width="8.8515625" style="1" customWidth="1"/>
    <col min="10" max="10" width="9.140625" style="1" bestFit="1" customWidth="1"/>
    <col min="11" max="11" width="12.57421875" style="1" customWidth="1"/>
    <col min="12" max="12" width="8.8515625" style="1" customWidth="1"/>
    <col min="13" max="13" width="14.28125" style="1" customWidth="1"/>
    <col min="14" max="16384" width="8.8515625" style="1" customWidth="1"/>
  </cols>
  <sheetData>
    <row r="1" spans="1:8" ht="16.5" customHeight="1">
      <c r="A1" s="49"/>
      <c r="B1" s="163" t="s">
        <v>469</v>
      </c>
      <c r="C1" s="174"/>
      <c r="D1" s="174"/>
      <c r="E1" s="174"/>
      <c r="F1" s="174"/>
      <c r="G1" s="174"/>
      <c r="H1" s="174"/>
    </row>
    <row r="2" spans="1:8" ht="24.75" customHeight="1">
      <c r="A2" s="11"/>
      <c r="B2" s="163" t="s">
        <v>442</v>
      </c>
      <c r="C2" s="164"/>
      <c r="D2" s="164"/>
      <c r="E2" s="164"/>
      <c r="F2" s="164"/>
      <c r="G2" s="164"/>
      <c r="H2" s="164"/>
    </row>
    <row r="3" spans="1:8" ht="12.75">
      <c r="A3" s="175" t="s">
        <v>0</v>
      </c>
      <c r="B3" s="175"/>
      <c r="C3" s="175"/>
      <c r="D3" s="175"/>
      <c r="E3" s="175"/>
      <c r="F3" s="175"/>
      <c r="G3" s="175"/>
      <c r="H3" s="176"/>
    </row>
    <row r="4" spans="1:8" ht="54.75" customHeight="1">
      <c r="A4" s="175" t="s">
        <v>154</v>
      </c>
      <c r="B4" s="175"/>
      <c r="C4" s="175"/>
      <c r="D4" s="175"/>
      <c r="E4" s="175"/>
      <c r="F4" s="175"/>
      <c r="G4" s="175"/>
      <c r="H4" s="175"/>
    </row>
    <row r="5" spans="1:8" ht="12.75">
      <c r="A5" s="177" t="s">
        <v>440</v>
      </c>
      <c r="B5" s="177"/>
      <c r="C5" s="177"/>
      <c r="D5" s="177"/>
      <c r="E5" s="177"/>
      <c r="F5" s="177"/>
      <c r="G5" s="177"/>
      <c r="H5" s="178"/>
    </row>
    <row r="6" spans="1:8" ht="21" customHeight="1">
      <c r="A6" s="172" t="s">
        <v>1</v>
      </c>
      <c r="B6" s="172" t="s">
        <v>2</v>
      </c>
      <c r="C6" s="172" t="s">
        <v>3</v>
      </c>
      <c r="D6" s="172"/>
      <c r="E6" s="172" t="s">
        <v>40</v>
      </c>
      <c r="F6" s="160" t="s">
        <v>5</v>
      </c>
      <c r="G6" s="179" t="s">
        <v>4</v>
      </c>
      <c r="H6" s="181" t="s">
        <v>39</v>
      </c>
    </row>
    <row r="7" spans="1:8" ht="12.75">
      <c r="A7" s="172"/>
      <c r="B7" s="172"/>
      <c r="C7" s="172"/>
      <c r="D7" s="172"/>
      <c r="E7" s="180"/>
      <c r="F7" s="160"/>
      <c r="G7" s="180"/>
      <c r="H7" s="181"/>
    </row>
    <row r="8" spans="1:8" ht="23.25" customHeight="1">
      <c r="A8" s="172"/>
      <c r="B8" s="172"/>
      <c r="C8" s="172"/>
      <c r="D8" s="172"/>
      <c r="E8" s="180"/>
      <c r="F8" s="160"/>
      <c r="G8" s="180"/>
      <c r="H8" s="181"/>
    </row>
    <row r="9" spans="1:8" ht="45" customHeight="1">
      <c r="A9" s="172"/>
      <c r="B9" s="172"/>
      <c r="C9" s="172"/>
      <c r="D9" s="172"/>
      <c r="E9" s="180"/>
      <c r="F9" s="160"/>
      <c r="G9" s="180"/>
      <c r="H9" s="181"/>
    </row>
    <row r="10" spans="1:8" ht="12.75">
      <c r="A10" s="29">
        <v>1</v>
      </c>
      <c r="B10" s="29">
        <v>2</v>
      </c>
      <c r="C10" s="29">
        <v>3</v>
      </c>
      <c r="D10" s="29">
        <v>4</v>
      </c>
      <c r="E10" s="29"/>
      <c r="F10" s="29">
        <v>5</v>
      </c>
      <c r="G10" s="29">
        <v>6</v>
      </c>
      <c r="H10" s="29">
        <v>8</v>
      </c>
    </row>
    <row r="11" spans="1:8" ht="15">
      <c r="A11" s="148">
        <v>2018</v>
      </c>
      <c r="B11" s="158"/>
      <c r="C11" s="158"/>
      <c r="D11" s="158"/>
      <c r="E11" s="158"/>
      <c r="F11" s="158"/>
      <c r="G11" s="158"/>
      <c r="H11" s="159"/>
    </row>
    <row r="12" spans="1:12" ht="12.75">
      <c r="A12" s="161" t="s">
        <v>53</v>
      </c>
      <c r="B12" s="162"/>
      <c r="C12" s="162"/>
      <c r="D12" s="162"/>
      <c r="E12" s="162"/>
      <c r="F12" s="162"/>
      <c r="G12" s="162"/>
      <c r="H12" s="162"/>
      <c r="I12" s="2"/>
      <c r="J12" s="2"/>
      <c r="K12" s="2"/>
      <c r="L12" s="2"/>
    </row>
    <row r="13" spans="1:12" ht="12.75">
      <c r="A13" s="46">
        <v>1</v>
      </c>
      <c r="B13" s="24" t="s">
        <v>54</v>
      </c>
      <c r="C13" s="25">
        <v>42100</v>
      </c>
      <c r="D13" s="46" t="s">
        <v>55</v>
      </c>
      <c r="E13" s="46">
        <v>1</v>
      </c>
      <c r="F13" s="46">
        <v>3</v>
      </c>
      <c r="G13" s="46">
        <v>39.7</v>
      </c>
      <c r="H13" s="131">
        <v>22554.8</v>
      </c>
      <c r="I13" s="2"/>
      <c r="J13" s="2"/>
      <c r="K13" s="2"/>
      <c r="L13" s="2"/>
    </row>
    <row r="14" spans="1:12" ht="12.75">
      <c r="A14" s="46">
        <v>2</v>
      </c>
      <c r="B14" s="24" t="s">
        <v>56</v>
      </c>
      <c r="C14" s="25">
        <v>42100</v>
      </c>
      <c r="D14" s="46" t="s">
        <v>55</v>
      </c>
      <c r="E14" s="46">
        <v>1</v>
      </c>
      <c r="F14" s="46">
        <v>1</v>
      </c>
      <c r="G14" s="46">
        <v>41.5</v>
      </c>
      <c r="H14" s="170"/>
      <c r="I14" s="2"/>
      <c r="J14" s="2"/>
      <c r="K14" s="2"/>
      <c r="L14" s="2"/>
    </row>
    <row r="15" spans="1:12" ht="12" customHeight="1">
      <c r="A15" s="46">
        <v>3</v>
      </c>
      <c r="B15" s="24" t="s">
        <v>57</v>
      </c>
      <c r="C15" s="25">
        <v>42355</v>
      </c>
      <c r="D15" s="46" t="s">
        <v>58</v>
      </c>
      <c r="E15" s="46">
        <v>2</v>
      </c>
      <c r="F15" s="46">
        <v>2</v>
      </c>
      <c r="G15" s="46">
        <v>53.5</v>
      </c>
      <c r="H15" s="170"/>
      <c r="I15" s="15"/>
      <c r="J15" s="9"/>
      <c r="K15" s="2"/>
      <c r="L15" s="2"/>
    </row>
    <row r="16" spans="1:12" ht="12.75" customHeight="1">
      <c r="A16" s="46">
        <v>4</v>
      </c>
      <c r="B16" s="24" t="s">
        <v>59</v>
      </c>
      <c r="C16" s="25">
        <v>41005</v>
      </c>
      <c r="D16" s="46" t="s">
        <v>60</v>
      </c>
      <c r="E16" s="46">
        <v>1</v>
      </c>
      <c r="F16" s="46">
        <v>3</v>
      </c>
      <c r="G16" s="46">
        <v>27.5</v>
      </c>
      <c r="H16" s="170"/>
      <c r="I16" s="15"/>
      <c r="J16" s="9"/>
      <c r="K16" s="2"/>
      <c r="L16" s="2"/>
    </row>
    <row r="17" spans="1:12" ht="12.75" customHeight="1">
      <c r="A17" s="46">
        <v>5</v>
      </c>
      <c r="B17" s="24" t="s">
        <v>61</v>
      </c>
      <c r="C17" s="25">
        <v>41838</v>
      </c>
      <c r="D17" s="46" t="s">
        <v>62</v>
      </c>
      <c r="E17" s="46">
        <v>1</v>
      </c>
      <c r="F17" s="46">
        <v>3</v>
      </c>
      <c r="G17" s="46">
        <v>39.1</v>
      </c>
      <c r="H17" s="170"/>
      <c r="I17" s="157"/>
      <c r="J17" s="157"/>
      <c r="K17" s="2"/>
      <c r="L17" s="2"/>
    </row>
    <row r="18" spans="1:12" ht="12.75" customHeight="1">
      <c r="A18" s="46">
        <v>6</v>
      </c>
      <c r="B18" s="24" t="s">
        <v>63</v>
      </c>
      <c r="C18" s="25">
        <v>41838</v>
      </c>
      <c r="D18" s="46" t="s">
        <v>62</v>
      </c>
      <c r="E18" s="46">
        <v>1</v>
      </c>
      <c r="F18" s="46">
        <v>1</v>
      </c>
      <c r="G18" s="46">
        <v>48.9</v>
      </c>
      <c r="H18" s="170"/>
      <c r="I18" s="157"/>
      <c r="J18" s="157"/>
      <c r="K18" s="2"/>
      <c r="L18" s="2"/>
    </row>
    <row r="19" spans="1:12" ht="12.75">
      <c r="A19" s="46">
        <v>7</v>
      </c>
      <c r="B19" s="24" t="s">
        <v>64</v>
      </c>
      <c r="C19" s="25">
        <v>40963</v>
      </c>
      <c r="D19" s="46" t="s">
        <v>65</v>
      </c>
      <c r="E19" s="46">
        <v>3</v>
      </c>
      <c r="F19" s="46">
        <v>3</v>
      </c>
      <c r="G19" s="46">
        <v>54</v>
      </c>
      <c r="H19" s="170"/>
      <c r="I19" s="15"/>
      <c r="J19" s="9"/>
      <c r="K19" s="2"/>
      <c r="L19" s="2"/>
    </row>
    <row r="20" spans="1:12" ht="12.75" customHeight="1">
      <c r="A20" s="46">
        <v>8</v>
      </c>
      <c r="B20" s="24" t="s">
        <v>66</v>
      </c>
      <c r="C20" s="25">
        <v>41418</v>
      </c>
      <c r="D20" s="46" t="s">
        <v>67</v>
      </c>
      <c r="E20" s="46">
        <v>2</v>
      </c>
      <c r="F20" s="46">
        <v>4</v>
      </c>
      <c r="G20" s="46">
        <v>47.3</v>
      </c>
      <c r="H20" s="170"/>
      <c r="I20" s="157"/>
      <c r="J20" s="157"/>
      <c r="K20" s="2"/>
      <c r="L20" s="2"/>
    </row>
    <row r="21" spans="1:12" ht="12.75" customHeight="1">
      <c r="A21" s="46">
        <v>9</v>
      </c>
      <c r="B21" s="24" t="s">
        <v>68</v>
      </c>
      <c r="C21" s="25">
        <v>41445</v>
      </c>
      <c r="D21" s="46" t="s">
        <v>69</v>
      </c>
      <c r="E21" s="46">
        <v>2</v>
      </c>
      <c r="F21" s="46">
        <v>0</v>
      </c>
      <c r="G21" s="46">
        <v>32.4</v>
      </c>
      <c r="H21" s="170"/>
      <c r="I21" s="157"/>
      <c r="J21" s="157"/>
      <c r="K21" s="2"/>
      <c r="L21" s="2"/>
    </row>
    <row r="22" spans="1:12" ht="12.75" customHeight="1">
      <c r="A22" s="46">
        <v>10</v>
      </c>
      <c r="B22" s="24" t="s">
        <v>70</v>
      </c>
      <c r="C22" s="25">
        <v>41096</v>
      </c>
      <c r="D22" s="46" t="s">
        <v>71</v>
      </c>
      <c r="E22" s="46">
        <v>4</v>
      </c>
      <c r="F22" s="46">
        <v>4</v>
      </c>
      <c r="G22" s="46">
        <v>75</v>
      </c>
      <c r="H22" s="170"/>
      <c r="I22" s="157"/>
      <c r="J22" s="157"/>
      <c r="K22" s="2"/>
      <c r="L22" s="2"/>
    </row>
    <row r="23" spans="1:12" ht="12.75" customHeight="1">
      <c r="A23" s="46">
        <v>11</v>
      </c>
      <c r="B23" s="24" t="s">
        <v>72</v>
      </c>
      <c r="C23" s="25">
        <v>41922</v>
      </c>
      <c r="D23" s="46" t="s">
        <v>73</v>
      </c>
      <c r="E23" s="46">
        <v>1</v>
      </c>
      <c r="F23" s="46">
        <v>0</v>
      </c>
      <c r="G23" s="46">
        <v>10.6</v>
      </c>
      <c r="H23" s="171"/>
      <c r="I23" s="157"/>
      <c r="J23" s="157"/>
      <c r="K23" s="2"/>
      <c r="L23" s="2"/>
    </row>
    <row r="24" spans="1:12" ht="12.75">
      <c r="A24" s="46"/>
      <c r="B24" s="47" t="s">
        <v>6</v>
      </c>
      <c r="C24" s="46"/>
      <c r="D24" s="46"/>
      <c r="E24" s="46">
        <f>SUM(E13:E23)</f>
        <v>19</v>
      </c>
      <c r="F24" s="46">
        <f>SUM(F13:F23)</f>
        <v>24</v>
      </c>
      <c r="G24" s="46">
        <f>SUM(G13:G23)</f>
        <v>469.5</v>
      </c>
      <c r="H24" s="26">
        <f>H13</f>
        <v>22554.8</v>
      </c>
      <c r="I24" s="10"/>
      <c r="J24" s="10"/>
      <c r="K24" s="2"/>
      <c r="L24" s="2"/>
    </row>
    <row r="25" spans="1:12" ht="12.75" customHeight="1">
      <c r="A25" s="161" t="s">
        <v>7</v>
      </c>
      <c r="B25" s="162"/>
      <c r="C25" s="162"/>
      <c r="D25" s="162"/>
      <c r="E25" s="162"/>
      <c r="F25" s="162"/>
      <c r="G25" s="162"/>
      <c r="H25" s="162"/>
      <c r="I25" s="146"/>
      <c r="J25" s="147"/>
      <c r="K25" s="2"/>
      <c r="L25" s="2"/>
    </row>
    <row r="26" spans="1:12" ht="12.75" customHeight="1">
      <c r="A26" s="46">
        <v>1</v>
      </c>
      <c r="B26" s="12" t="s">
        <v>20</v>
      </c>
      <c r="C26" s="7">
        <v>41501</v>
      </c>
      <c r="D26" s="46" t="s">
        <v>8</v>
      </c>
      <c r="E26" s="46">
        <v>4</v>
      </c>
      <c r="F26" s="4">
        <v>4</v>
      </c>
      <c r="G26" s="4">
        <v>49.5</v>
      </c>
      <c r="H26" s="151">
        <f>18864+4804</f>
        <v>23668</v>
      </c>
      <c r="I26" s="146"/>
      <c r="J26" s="147"/>
      <c r="K26" s="2"/>
      <c r="L26" s="2"/>
    </row>
    <row r="27" spans="1:15" ht="12.75">
      <c r="A27" s="46">
        <v>2</v>
      </c>
      <c r="B27" s="12" t="s">
        <v>21</v>
      </c>
      <c r="C27" s="7">
        <v>41824</v>
      </c>
      <c r="D27" s="46" t="s">
        <v>13</v>
      </c>
      <c r="E27" s="46">
        <v>1</v>
      </c>
      <c r="F27" s="4">
        <v>4</v>
      </c>
      <c r="G27" s="4">
        <v>52</v>
      </c>
      <c r="H27" s="152"/>
      <c r="I27" s="157"/>
      <c r="J27" s="157"/>
      <c r="K27" s="2"/>
      <c r="L27" s="2"/>
      <c r="M27" s="2"/>
      <c r="N27" s="2"/>
      <c r="O27" s="2"/>
    </row>
    <row r="28" spans="1:15" ht="14.25" customHeight="1">
      <c r="A28" s="46">
        <v>3</v>
      </c>
      <c r="B28" s="12" t="s">
        <v>22</v>
      </c>
      <c r="C28" s="7">
        <v>41922</v>
      </c>
      <c r="D28" s="4" t="s">
        <v>14</v>
      </c>
      <c r="E28" s="4">
        <v>1</v>
      </c>
      <c r="F28" s="4">
        <v>2</v>
      </c>
      <c r="G28" s="4">
        <v>26.2</v>
      </c>
      <c r="H28" s="152"/>
      <c r="I28" s="157"/>
      <c r="J28" s="157"/>
      <c r="K28" s="2"/>
      <c r="L28" s="2"/>
      <c r="M28" s="2"/>
      <c r="N28" s="2"/>
      <c r="O28" s="2"/>
    </row>
    <row r="29" spans="1:15" ht="14.25" customHeight="1">
      <c r="A29" s="46">
        <v>4</v>
      </c>
      <c r="B29" s="12" t="s">
        <v>23</v>
      </c>
      <c r="C29" s="7">
        <v>41922</v>
      </c>
      <c r="D29" s="4" t="s">
        <v>14</v>
      </c>
      <c r="E29" s="4">
        <v>1</v>
      </c>
      <c r="F29" s="4">
        <v>3</v>
      </c>
      <c r="G29" s="4">
        <v>34.8</v>
      </c>
      <c r="H29" s="152"/>
      <c r="I29" s="145"/>
      <c r="J29" s="145"/>
      <c r="K29" s="2"/>
      <c r="L29" s="2"/>
      <c r="M29" s="2"/>
      <c r="N29" s="2"/>
      <c r="O29" s="2"/>
    </row>
    <row r="30" spans="1:15" ht="14.25" customHeight="1">
      <c r="A30" s="46">
        <v>5</v>
      </c>
      <c r="B30" s="12" t="s">
        <v>24</v>
      </c>
      <c r="C30" s="7">
        <v>41922</v>
      </c>
      <c r="D30" s="4" t="s">
        <v>14</v>
      </c>
      <c r="E30" s="4">
        <v>1</v>
      </c>
      <c r="F30" s="4">
        <v>7</v>
      </c>
      <c r="G30" s="4">
        <v>27.4</v>
      </c>
      <c r="H30" s="152"/>
      <c r="I30" s="145"/>
      <c r="J30" s="145"/>
      <c r="K30" s="2"/>
      <c r="L30" s="2"/>
      <c r="M30" s="2"/>
      <c r="N30" s="2"/>
      <c r="O30" s="2"/>
    </row>
    <row r="31" spans="1:15" ht="12.75" customHeight="1">
      <c r="A31" s="46">
        <v>6</v>
      </c>
      <c r="B31" s="12" t="s">
        <v>25</v>
      </c>
      <c r="C31" s="7">
        <v>41922</v>
      </c>
      <c r="D31" s="4" t="s">
        <v>14</v>
      </c>
      <c r="E31" s="4">
        <v>1</v>
      </c>
      <c r="F31" s="4">
        <v>0</v>
      </c>
      <c r="G31" s="4">
        <v>34.9</v>
      </c>
      <c r="H31" s="152"/>
      <c r="I31" s="157"/>
      <c r="J31" s="157"/>
      <c r="K31" s="2"/>
      <c r="L31" s="2"/>
      <c r="M31" s="2"/>
      <c r="N31" s="2"/>
      <c r="O31" s="2"/>
    </row>
    <row r="32" spans="1:15" ht="12.75" customHeight="1">
      <c r="A32" s="46">
        <v>7</v>
      </c>
      <c r="B32" s="12" t="s">
        <v>26</v>
      </c>
      <c r="C32" s="7">
        <v>41943</v>
      </c>
      <c r="D32" s="46" t="s">
        <v>15</v>
      </c>
      <c r="E32" s="46">
        <v>1</v>
      </c>
      <c r="F32" s="4">
        <v>0</v>
      </c>
      <c r="G32" s="4">
        <v>47.1</v>
      </c>
      <c r="H32" s="152"/>
      <c r="I32" s="157"/>
      <c r="J32" s="157"/>
      <c r="K32" s="2"/>
      <c r="L32" s="2"/>
      <c r="M32" s="2"/>
      <c r="N32" s="2"/>
      <c r="O32" s="2"/>
    </row>
    <row r="33" spans="1:15" ht="12.75">
      <c r="A33" s="46">
        <v>8</v>
      </c>
      <c r="B33" s="12" t="s">
        <v>27</v>
      </c>
      <c r="C33" s="7">
        <v>41943</v>
      </c>
      <c r="D33" s="46" t="s">
        <v>15</v>
      </c>
      <c r="E33" s="46">
        <v>1</v>
      </c>
      <c r="F33" s="4">
        <v>5</v>
      </c>
      <c r="G33" s="4">
        <v>48.6</v>
      </c>
      <c r="H33" s="152"/>
      <c r="I33" s="8"/>
      <c r="J33" s="8"/>
      <c r="K33" s="155"/>
      <c r="L33" s="14"/>
      <c r="M33" s="138"/>
      <c r="N33" s="2"/>
      <c r="O33" s="2"/>
    </row>
    <row r="34" spans="1:15" ht="12.75">
      <c r="A34" s="46">
        <v>9</v>
      </c>
      <c r="B34" s="12" t="s">
        <v>28</v>
      </c>
      <c r="C34" s="7">
        <v>42187</v>
      </c>
      <c r="D34" s="46" t="s">
        <v>16</v>
      </c>
      <c r="E34" s="46">
        <v>4</v>
      </c>
      <c r="F34" s="4">
        <v>9</v>
      </c>
      <c r="G34" s="4">
        <v>35</v>
      </c>
      <c r="H34" s="152"/>
      <c r="I34" s="8"/>
      <c r="J34" s="8"/>
      <c r="K34" s="156"/>
      <c r="L34" s="14"/>
      <c r="M34" s="139"/>
      <c r="N34" s="2"/>
      <c r="O34" s="2"/>
    </row>
    <row r="35" spans="1:15" ht="12.75">
      <c r="A35" s="46">
        <v>10</v>
      </c>
      <c r="B35" s="12" t="s">
        <v>29</v>
      </c>
      <c r="C35" s="7">
        <v>42535</v>
      </c>
      <c r="D35" s="46" t="s">
        <v>17</v>
      </c>
      <c r="E35" s="46">
        <v>1</v>
      </c>
      <c r="F35" s="4">
        <v>1</v>
      </c>
      <c r="G35" s="4">
        <v>31.3</v>
      </c>
      <c r="H35" s="152"/>
      <c r="I35" s="8"/>
      <c r="J35" s="16"/>
      <c r="K35" s="16"/>
      <c r="L35" s="17"/>
      <c r="M35" s="18"/>
      <c r="N35" s="2"/>
      <c r="O35" s="2"/>
    </row>
    <row r="36" spans="1:15" ht="12.75">
      <c r="A36" s="46">
        <v>11</v>
      </c>
      <c r="B36" s="12" t="s">
        <v>30</v>
      </c>
      <c r="C36" s="7">
        <v>42535</v>
      </c>
      <c r="D36" s="46" t="s">
        <v>18</v>
      </c>
      <c r="E36" s="46">
        <v>1</v>
      </c>
      <c r="F36" s="4">
        <v>1</v>
      </c>
      <c r="G36" s="4">
        <v>29.1</v>
      </c>
      <c r="H36" s="152"/>
      <c r="I36" s="8"/>
      <c r="J36" s="16"/>
      <c r="K36" s="149"/>
      <c r="L36" s="142"/>
      <c r="M36" s="144"/>
      <c r="N36" s="2"/>
      <c r="O36" s="2"/>
    </row>
    <row r="37" spans="1:15" ht="12.75">
      <c r="A37" s="46">
        <v>12</v>
      </c>
      <c r="B37" s="12" t="s">
        <v>31</v>
      </c>
      <c r="C37" s="7">
        <v>41236</v>
      </c>
      <c r="D37" s="46" t="s">
        <v>19</v>
      </c>
      <c r="E37" s="46">
        <v>1</v>
      </c>
      <c r="F37" s="4">
        <v>0</v>
      </c>
      <c r="G37" s="4">
        <v>39.1</v>
      </c>
      <c r="H37" s="152"/>
      <c r="I37" s="8"/>
      <c r="J37" s="16"/>
      <c r="K37" s="150"/>
      <c r="L37" s="143"/>
      <c r="M37" s="145"/>
      <c r="N37" s="2"/>
      <c r="O37" s="2"/>
    </row>
    <row r="38" spans="1:15" ht="12.75">
      <c r="A38" s="46">
        <v>13</v>
      </c>
      <c r="B38" s="12" t="s">
        <v>74</v>
      </c>
      <c r="C38" s="7">
        <v>41418</v>
      </c>
      <c r="D38" s="46" t="s">
        <v>75</v>
      </c>
      <c r="E38" s="46">
        <v>2</v>
      </c>
      <c r="F38" s="4">
        <v>4</v>
      </c>
      <c r="G38" s="4">
        <v>24.7</v>
      </c>
      <c r="H38" s="153"/>
      <c r="I38" s="2"/>
      <c r="J38" s="2"/>
      <c r="K38" s="2"/>
      <c r="L38" s="2"/>
      <c r="M38" s="2"/>
      <c r="N38" s="2"/>
      <c r="O38" s="2"/>
    </row>
    <row r="39" spans="1:15" ht="12.75">
      <c r="A39" s="46">
        <v>14</v>
      </c>
      <c r="B39" s="12" t="s">
        <v>76</v>
      </c>
      <c r="C39" s="7">
        <v>41824</v>
      </c>
      <c r="D39" s="46" t="s">
        <v>77</v>
      </c>
      <c r="E39" s="46">
        <v>2</v>
      </c>
      <c r="F39" s="4">
        <v>2</v>
      </c>
      <c r="G39" s="4">
        <v>25.5</v>
      </c>
      <c r="H39" s="153"/>
      <c r="I39" s="2"/>
      <c r="J39" s="2"/>
      <c r="K39" s="2"/>
      <c r="L39" s="2"/>
      <c r="M39" s="2"/>
      <c r="N39" s="2"/>
      <c r="O39" s="2"/>
    </row>
    <row r="40" spans="1:15" ht="12.75">
      <c r="A40" s="46">
        <v>15</v>
      </c>
      <c r="B40" s="12" t="s">
        <v>78</v>
      </c>
      <c r="C40" s="7">
        <v>42416</v>
      </c>
      <c r="D40" s="46" t="s">
        <v>79</v>
      </c>
      <c r="E40" s="46">
        <v>1</v>
      </c>
      <c r="F40" s="4">
        <v>0</v>
      </c>
      <c r="G40" s="4">
        <v>41.6</v>
      </c>
      <c r="H40" s="154"/>
      <c r="I40" s="2"/>
      <c r="J40" s="2"/>
      <c r="K40" s="2"/>
      <c r="L40" s="2"/>
      <c r="M40" s="2"/>
      <c r="N40" s="2"/>
      <c r="O40" s="2"/>
    </row>
    <row r="41" spans="1:15" ht="12.75">
      <c r="A41" s="47"/>
      <c r="B41" s="47" t="s">
        <v>6</v>
      </c>
      <c r="C41" s="165"/>
      <c r="D41" s="165"/>
      <c r="E41" s="47">
        <f>SUM(E26:E40)</f>
        <v>23</v>
      </c>
      <c r="F41" s="47">
        <f>SUM(F26:F40)</f>
        <v>42</v>
      </c>
      <c r="G41" s="47">
        <f>SUM(G26:G40)</f>
        <v>546.8000000000001</v>
      </c>
      <c r="H41" s="27">
        <f>H26</f>
        <v>23668</v>
      </c>
      <c r="I41" s="2"/>
      <c r="J41" s="2"/>
      <c r="K41" s="2"/>
      <c r="L41" s="2"/>
      <c r="M41" s="2"/>
      <c r="N41" s="2"/>
      <c r="O41" s="2"/>
    </row>
    <row r="42" spans="1:15" ht="12.75">
      <c r="A42" s="161" t="s">
        <v>9</v>
      </c>
      <c r="B42" s="169"/>
      <c r="C42" s="169"/>
      <c r="D42" s="169"/>
      <c r="E42" s="169"/>
      <c r="F42" s="169"/>
      <c r="G42" s="169"/>
      <c r="H42" s="169"/>
      <c r="I42" s="2"/>
      <c r="J42" s="2"/>
      <c r="K42" s="2"/>
      <c r="L42" s="2"/>
      <c r="M42" s="2"/>
      <c r="N42" s="2"/>
      <c r="O42" s="2"/>
    </row>
    <row r="43" spans="1:15" ht="12.75">
      <c r="A43" s="46">
        <v>1</v>
      </c>
      <c r="B43" s="12" t="s">
        <v>32</v>
      </c>
      <c r="C43" s="6">
        <v>42026</v>
      </c>
      <c r="D43" s="48" t="s">
        <v>10</v>
      </c>
      <c r="E43" s="48">
        <v>1</v>
      </c>
      <c r="F43" s="4">
        <v>1</v>
      </c>
      <c r="G43" s="4">
        <v>18.6</v>
      </c>
      <c r="H43" s="114">
        <f>2322.00187+9787.1</f>
        <v>12109.10187</v>
      </c>
      <c r="I43" s="2"/>
      <c r="J43" s="2"/>
      <c r="K43" s="2"/>
      <c r="L43" s="2"/>
      <c r="M43" s="2"/>
      <c r="N43" s="2"/>
      <c r="O43" s="2"/>
    </row>
    <row r="44" spans="1:8" ht="12.75">
      <c r="A44" s="46">
        <v>2</v>
      </c>
      <c r="B44" s="12" t="s">
        <v>33</v>
      </c>
      <c r="C44" s="6">
        <v>42026</v>
      </c>
      <c r="D44" s="48" t="s">
        <v>10</v>
      </c>
      <c r="E44" s="48">
        <v>1</v>
      </c>
      <c r="F44" s="4">
        <v>0</v>
      </c>
      <c r="G44" s="4">
        <v>20</v>
      </c>
      <c r="H44" s="187"/>
    </row>
    <row r="45" spans="1:15" ht="12.75">
      <c r="A45" s="46">
        <v>3</v>
      </c>
      <c r="B45" s="12" t="s">
        <v>81</v>
      </c>
      <c r="C45" s="6">
        <v>41162</v>
      </c>
      <c r="D45" s="48" t="s">
        <v>82</v>
      </c>
      <c r="E45" s="48">
        <v>1</v>
      </c>
      <c r="F45" s="4">
        <v>0</v>
      </c>
      <c r="G45" s="4">
        <v>36.9</v>
      </c>
      <c r="H45" s="188"/>
      <c r="I45" s="19"/>
      <c r="J45" s="19"/>
      <c r="K45" s="19"/>
      <c r="L45" s="19"/>
      <c r="M45" s="19"/>
      <c r="N45" s="19"/>
      <c r="O45" s="19"/>
    </row>
    <row r="46" spans="1:15" ht="12.75">
      <c r="A46" s="46">
        <v>4</v>
      </c>
      <c r="B46" s="12" t="s">
        <v>80</v>
      </c>
      <c r="C46" s="6">
        <v>41162</v>
      </c>
      <c r="D46" s="48" t="s">
        <v>82</v>
      </c>
      <c r="E46" s="48">
        <v>1</v>
      </c>
      <c r="F46" s="4">
        <v>0</v>
      </c>
      <c r="G46" s="4">
        <v>31.6</v>
      </c>
      <c r="H46" s="188"/>
      <c r="I46" s="19"/>
      <c r="J46" s="19"/>
      <c r="K46" s="19"/>
      <c r="L46" s="19"/>
      <c r="M46" s="19"/>
      <c r="N46" s="19"/>
      <c r="O46" s="19"/>
    </row>
    <row r="47" spans="1:15" ht="12.75">
      <c r="A47" s="46">
        <v>5</v>
      </c>
      <c r="B47" s="12" t="s">
        <v>83</v>
      </c>
      <c r="C47" s="6">
        <v>41919</v>
      </c>
      <c r="D47" s="48" t="s">
        <v>84</v>
      </c>
      <c r="E47" s="48">
        <v>1</v>
      </c>
      <c r="F47" s="4">
        <v>6</v>
      </c>
      <c r="G47" s="4">
        <v>39.7</v>
      </c>
      <c r="H47" s="188"/>
      <c r="I47" s="21"/>
      <c r="J47" s="20"/>
      <c r="K47" s="22"/>
      <c r="L47" s="22"/>
      <c r="M47" s="23"/>
      <c r="N47" s="20"/>
      <c r="O47" s="19"/>
    </row>
    <row r="48" spans="1:15" ht="12.75">
      <c r="A48" s="46">
        <v>6</v>
      </c>
      <c r="B48" s="12" t="s">
        <v>85</v>
      </c>
      <c r="C48" s="6">
        <v>41268</v>
      </c>
      <c r="D48" s="48" t="s">
        <v>86</v>
      </c>
      <c r="E48" s="48">
        <v>1</v>
      </c>
      <c r="F48" s="4">
        <v>2</v>
      </c>
      <c r="G48" s="4">
        <v>42.3</v>
      </c>
      <c r="H48" s="189"/>
      <c r="I48" s="21"/>
      <c r="J48" s="20"/>
      <c r="K48" s="22"/>
      <c r="L48" s="22"/>
      <c r="M48" s="23"/>
      <c r="N48" s="20"/>
      <c r="O48" s="19"/>
    </row>
    <row r="49" spans="1:15" ht="12.75">
      <c r="A49" s="46"/>
      <c r="B49" s="47" t="s">
        <v>6</v>
      </c>
      <c r="C49" s="48"/>
      <c r="D49" s="48"/>
      <c r="E49" s="48">
        <f>SUM(E43:E48)</f>
        <v>6</v>
      </c>
      <c r="F49" s="48">
        <f>SUM(F43:F48)</f>
        <v>9</v>
      </c>
      <c r="G49" s="48">
        <f>SUM(G43:G48)</f>
        <v>189.10000000000002</v>
      </c>
      <c r="H49" s="28">
        <f>H43</f>
        <v>12109.10187</v>
      </c>
      <c r="I49" s="21"/>
      <c r="J49" s="20"/>
      <c r="K49" s="22"/>
      <c r="L49" s="22"/>
      <c r="M49" s="23"/>
      <c r="N49" s="20"/>
      <c r="O49" s="19"/>
    </row>
    <row r="50" spans="1:15" ht="12.75" customHeight="1">
      <c r="A50" s="161" t="s">
        <v>11</v>
      </c>
      <c r="B50" s="161"/>
      <c r="C50" s="161"/>
      <c r="D50" s="161"/>
      <c r="E50" s="161"/>
      <c r="F50" s="161"/>
      <c r="G50" s="161"/>
      <c r="H50" s="161"/>
      <c r="I50" s="21"/>
      <c r="J50" s="21"/>
      <c r="K50" s="22"/>
      <c r="L50" s="21"/>
      <c r="M50" s="23"/>
      <c r="N50" s="20"/>
      <c r="O50" s="19"/>
    </row>
    <row r="51" spans="1:15" ht="12.75" customHeight="1">
      <c r="A51" s="46">
        <v>1</v>
      </c>
      <c r="B51" s="12" t="s">
        <v>41</v>
      </c>
      <c r="C51" s="7">
        <v>41501</v>
      </c>
      <c r="D51" s="46" t="s">
        <v>34</v>
      </c>
      <c r="E51" s="46">
        <v>3</v>
      </c>
      <c r="F51" s="48">
        <v>4</v>
      </c>
      <c r="G51" s="4">
        <v>19.4</v>
      </c>
      <c r="H51" s="166">
        <v>17203.8</v>
      </c>
      <c r="I51" s="19"/>
      <c r="J51" s="19"/>
      <c r="K51" s="19"/>
      <c r="L51" s="19"/>
      <c r="M51" s="19"/>
      <c r="N51" s="19"/>
      <c r="O51" s="19"/>
    </row>
    <row r="52" spans="1:15" ht="12.75" customHeight="1">
      <c r="A52" s="46">
        <v>2</v>
      </c>
      <c r="B52" s="12" t="s">
        <v>42</v>
      </c>
      <c r="C52" s="7">
        <v>41501</v>
      </c>
      <c r="D52" s="46" t="s">
        <v>34</v>
      </c>
      <c r="E52" s="46">
        <v>1</v>
      </c>
      <c r="F52" s="4">
        <v>1</v>
      </c>
      <c r="G52" s="4">
        <v>17.4</v>
      </c>
      <c r="H52" s="166"/>
      <c r="I52" s="19"/>
      <c r="J52" s="19"/>
      <c r="K52" s="19"/>
      <c r="L52" s="19"/>
      <c r="M52" s="19"/>
      <c r="N52" s="19"/>
      <c r="O52" s="19"/>
    </row>
    <row r="53" spans="1:8" ht="12.75" customHeight="1">
      <c r="A53" s="46">
        <v>3</v>
      </c>
      <c r="B53" s="13" t="s">
        <v>43</v>
      </c>
      <c r="C53" s="7">
        <v>42723</v>
      </c>
      <c r="D53" s="46" t="s">
        <v>35</v>
      </c>
      <c r="E53" s="46">
        <v>1</v>
      </c>
      <c r="F53" s="4">
        <v>3</v>
      </c>
      <c r="G53" s="4">
        <v>17.5</v>
      </c>
      <c r="H53" s="166"/>
    </row>
    <row r="54" spans="1:8" ht="12.75" customHeight="1">
      <c r="A54" s="46">
        <v>4</v>
      </c>
      <c r="B54" s="12" t="s">
        <v>44</v>
      </c>
      <c r="C54" s="7">
        <v>41544</v>
      </c>
      <c r="D54" s="46" t="s">
        <v>36</v>
      </c>
      <c r="E54" s="46">
        <v>3</v>
      </c>
      <c r="F54" s="4">
        <v>4</v>
      </c>
      <c r="G54" s="4">
        <v>12.6</v>
      </c>
      <c r="H54" s="166"/>
    </row>
    <row r="55" spans="1:8" ht="12.75" customHeight="1">
      <c r="A55" s="46">
        <v>5</v>
      </c>
      <c r="B55" s="12" t="s">
        <v>45</v>
      </c>
      <c r="C55" s="6">
        <v>41162</v>
      </c>
      <c r="D55" s="46" t="s">
        <v>12</v>
      </c>
      <c r="E55" s="46">
        <v>1</v>
      </c>
      <c r="F55" s="4">
        <v>3</v>
      </c>
      <c r="G55" s="4">
        <v>23.3</v>
      </c>
      <c r="H55" s="166"/>
    </row>
    <row r="56" spans="1:8" ht="12.75" customHeight="1">
      <c r="A56" s="46">
        <v>6</v>
      </c>
      <c r="B56" s="13" t="s">
        <v>46</v>
      </c>
      <c r="C56" s="7">
        <v>41586</v>
      </c>
      <c r="D56" s="46" t="s">
        <v>37</v>
      </c>
      <c r="E56" s="46">
        <v>1</v>
      </c>
      <c r="F56" s="5">
        <v>1</v>
      </c>
      <c r="G56" s="4">
        <v>41.1</v>
      </c>
      <c r="H56" s="166"/>
    </row>
    <row r="57" spans="1:8" ht="12.75" customHeight="1">
      <c r="A57" s="46">
        <v>7</v>
      </c>
      <c r="B57" s="13" t="s">
        <v>48</v>
      </c>
      <c r="C57" s="7">
        <v>42723</v>
      </c>
      <c r="D57" s="46" t="s">
        <v>35</v>
      </c>
      <c r="E57" s="46">
        <v>1</v>
      </c>
      <c r="F57" s="5">
        <v>1</v>
      </c>
      <c r="G57" s="4">
        <v>51.9</v>
      </c>
      <c r="H57" s="167"/>
    </row>
    <row r="58" spans="1:8" ht="12.75" customHeight="1">
      <c r="A58" s="46">
        <v>8</v>
      </c>
      <c r="B58" s="13" t="s">
        <v>49</v>
      </c>
      <c r="C58" s="7">
        <v>41586</v>
      </c>
      <c r="D58" s="46" t="s">
        <v>37</v>
      </c>
      <c r="E58" s="46">
        <v>1</v>
      </c>
      <c r="F58" s="5">
        <v>1</v>
      </c>
      <c r="G58" s="4">
        <v>42.6</v>
      </c>
      <c r="H58" s="167"/>
    </row>
    <row r="59" spans="1:8" ht="12.75" customHeight="1">
      <c r="A59" s="46">
        <v>9</v>
      </c>
      <c r="B59" s="13" t="s">
        <v>50</v>
      </c>
      <c r="C59" s="7">
        <v>41586</v>
      </c>
      <c r="D59" s="46" t="s">
        <v>37</v>
      </c>
      <c r="E59" s="46">
        <v>1</v>
      </c>
      <c r="F59" s="5">
        <v>1</v>
      </c>
      <c r="G59" s="4">
        <v>32.8</v>
      </c>
      <c r="H59" s="167"/>
    </row>
    <row r="60" spans="1:8" ht="12.75" customHeight="1">
      <c r="A60" s="46">
        <v>10</v>
      </c>
      <c r="B60" s="13" t="s">
        <v>51</v>
      </c>
      <c r="C60" s="7">
        <v>41747</v>
      </c>
      <c r="D60" s="46" t="s">
        <v>52</v>
      </c>
      <c r="E60" s="46">
        <v>2</v>
      </c>
      <c r="F60" s="5">
        <v>2</v>
      </c>
      <c r="G60" s="4">
        <v>23.6</v>
      </c>
      <c r="H60" s="168"/>
    </row>
    <row r="61" spans="1:8" ht="12.75" customHeight="1">
      <c r="A61" s="46"/>
      <c r="B61" s="47" t="s">
        <v>6</v>
      </c>
      <c r="C61" s="46"/>
      <c r="D61" s="46"/>
      <c r="E61" s="46">
        <f>SUM(E51:E60)</f>
        <v>15</v>
      </c>
      <c r="F61" s="46">
        <f>SUM(F51:F60)</f>
        <v>21</v>
      </c>
      <c r="G61" s="46">
        <f>SUM(G51:G60)</f>
        <v>282.2</v>
      </c>
      <c r="H61" s="26">
        <f>SUM(H51:H60)</f>
        <v>17203.8</v>
      </c>
    </row>
    <row r="62" spans="1:8" ht="12.75" customHeight="1">
      <c r="A62" s="38"/>
      <c r="B62" s="35" t="s">
        <v>38</v>
      </c>
      <c r="C62" s="35"/>
      <c r="D62" s="35"/>
      <c r="E62" s="35">
        <f>E24+E41+E49+E61</f>
        <v>63</v>
      </c>
      <c r="F62" s="35">
        <f>F24+F41+F49+F61</f>
        <v>96</v>
      </c>
      <c r="G62" s="35">
        <f>G24+G41+G49+G61</f>
        <v>1487.6000000000001</v>
      </c>
      <c r="H62" s="36">
        <f>H24+H41+H49+H61</f>
        <v>75535.70187</v>
      </c>
    </row>
    <row r="63" spans="1:8" ht="12.75" customHeight="1">
      <c r="A63" s="148">
        <v>2019</v>
      </c>
      <c r="B63" s="140"/>
      <c r="C63" s="140"/>
      <c r="D63" s="140"/>
      <c r="E63" s="140"/>
      <c r="F63" s="140"/>
      <c r="G63" s="140"/>
      <c r="H63" s="141"/>
    </row>
    <row r="64" spans="1:8" ht="12.75" customHeight="1">
      <c r="A64" s="124" t="s">
        <v>53</v>
      </c>
      <c r="B64" s="140"/>
      <c r="C64" s="140"/>
      <c r="D64" s="140"/>
      <c r="E64" s="140"/>
      <c r="F64" s="140"/>
      <c r="G64" s="140"/>
      <c r="H64" s="141"/>
    </row>
    <row r="65" spans="1:8" ht="12.75" customHeight="1">
      <c r="A65" s="33">
        <v>1</v>
      </c>
      <c r="B65" s="12" t="s">
        <v>153</v>
      </c>
      <c r="C65" s="44">
        <v>41096</v>
      </c>
      <c r="D65" s="37" t="s">
        <v>71</v>
      </c>
      <c r="E65" s="4">
        <v>1</v>
      </c>
      <c r="F65" s="54">
        <v>4</v>
      </c>
      <c r="G65" s="54">
        <v>45.9</v>
      </c>
      <c r="H65" s="114">
        <f>2361.6+928.8</f>
        <v>3290.3999999999996</v>
      </c>
    </row>
    <row r="66" spans="1:8" ht="12.75" customHeight="1">
      <c r="A66" s="33">
        <v>2</v>
      </c>
      <c r="B66" s="50" t="s">
        <v>155</v>
      </c>
      <c r="C66" s="44">
        <v>41418</v>
      </c>
      <c r="D66" s="37" t="s">
        <v>156</v>
      </c>
      <c r="E66" s="4">
        <v>1</v>
      </c>
      <c r="F66" s="54">
        <v>1</v>
      </c>
      <c r="G66" s="51">
        <v>11.2</v>
      </c>
      <c r="H66" s="116"/>
    </row>
    <row r="67" spans="1:8" ht="12.75" customHeight="1">
      <c r="A67" s="33"/>
      <c r="B67" s="53" t="s">
        <v>6</v>
      </c>
      <c r="C67" s="37"/>
      <c r="D67" s="37"/>
      <c r="E67" s="37">
        <f>E65+E66</f>
        <v>2</v>
      </c>
      <c r="F67" s="37">
        <f>F65+F66</f>
        <v>5</v>
      </c>
      <c r="G67" s="37">
        <f>G65+G66</f>
        <v>57.099999999999994</v>
      </c>
      <c r="H67" s="34">
        <f>H65</f>
        <v>3290.3999999999996</v>
      </c>
    </row>
    <row r="68" spans="1:8" ht="12.75" customHeight="1">
      <c r="A68" s="124" t="s">
        <v>7</v>
      </c>
      <c r="B68" s="140"/>
      <c r="C68" s="140"/>
      <c r="D68" s="140"/>
      <c r="E68" s="140"/>
      <c r="F68" s="140"/>
      <c r="G68" s="140"/>
      <c r="H68" s="141"/>
    </row>
    <row r="69" spans="1:8" ht="12.75" customHeight="1">
      <c r="A69" s="33">
        <v>1</v>
      </c>
      <c r="B69" s="13" t="s">
        <v>101</v>
      </c>
      <c r="C69" s="7">
        <v>42935</v>
      </c>
      <c r="D69" s="37" t="s">
        <v>124</v>
      </c>
      <c r="E69" s="31">
        <v>1</v>
      </c>
      <c r="F69" s="31">
        <v>1</v>
      </c>
      <c r="G69" s="54">
        <v>54.4</v>
      </c>
      <c r="H69" s="114">
        <v>52027.3</v>
      </c>
    </row>
    <row r="70" spans="1:8" ht="12.75" customHeight="1">
      <c r="A70" s="33">
        <v>2</v>
      </c>
      <c r="B70" s="13" t="s">
        <v>102</v>
      </c>
      <c r="C70" s="7">
        <v>41922</v>
      </c>
      <c r="D70" s="37" t="s">
        <v>125</v>
      </c>
      <c r="E70" s="31">
        <v>3</v>
      </c>
      <c r="F70" s="31">
        <v>5</v>
      </c>
      <c r="G70" s="54">
        <v>35.2</v>
      </c>
      <c r="H70" s="115"/>
    </row>
    <row r="71" spans="1:8" ht="12.75" customHeight="1">
      <c r="A71" s="33">
        <v>3</v>
      </c>
      <c r="B71" s="12" t="s">
        <v>103</v>
      </c>
      <c r="C71" s="7">
        <v>43283</v>
      </c>
      <c r="D71" s="37" t="s">
        <v>126</v>
      </c>
      <c r="E71" s="31">
        <v>1</v>
      </c>
      <c r="F71" s="31">
        <v>3</v>
      </c>
      <c r="G71" s="54">
        <v>48.9</v>
      </c>
      <c r="H71" s="115"/>
    </row>
    <row r="72" spans="1:8" ht="12.75" customHeight="1">
      <c r="A72" s="33">
        <v>4</v>
      </c>
      <c r="B72" s="12" t="s">
        <v>104</v>
      </c>
      <c r="C72" s="7">
        <v>43283</v>
      </c>
      <c r="D72" s="37" t="s">
        <v>126</v>
      </c>
      <c r="E72" s="54">
        <v>3</v>
      </c>
      <c r="F72" s="54">
        <v>4</v>
      </c>
      <c r="G72" s="54">
        <v>48.2</v>
      </c>
      <c r="H72" s="115"/>
    </row>
    <row r="73" spans="1:8" ht="12.75" customHeight="1">
      <c r="A73" s="33">
        <v>5</v>
      </c>
      <c r="B73" s="12" t="s">
        <v>105</v>
      </c>
      <c r="C73" s="7">
        <v>43283</v>
      </c>
      <c r="D73" s="37" t="s">
        <v>126</v>
      </c>
      <c r="E73" s="54">
        <v>3</v>
      </c>
      <c r="F73" s="54">
        <v>3</v>
      </c>
      <c r="G73" s="54">
        <v>47.4</v>
      </c>
      <c r="H73" s="115"/>
    </row>
    <row r="74" spans="1:8" ht="12.75" customHeight="1">
      <c r="A74" s="33">
        <v>6</v>
      </c>
      <c r="B74" s="12" t="s">
        <v>106</v>
      </c>
      <c r="C74" s="7">
        <v>43283</v>
      </c>
      <c r="D74" s="37" t="s">
        <v>126</v>
      </c>
      <c r="E74" s="54">
        <v>1</v>
      </c>
      <c r="F74" s="54">
        <v>1</v>
      </c>
      <c r="G74" s="54">
        <v>47</v>
      </c>
      <c r="H74" s="115"/>
    </row>
    <row r="75" spans="1:8" ht="12.75" customHeight="1">
      <c r="A75" s="33">
        <v>7</v>
      </c>
      <c r="B75" s="12" t="s">
        <v>107</v>
      </c>
      <c r="C75" s="7">
        <v>43283</v>
      </c>
      <c r="D75" s="37" t="s">
        <v>126</v>
      </c>
      <c r="E75" s="54">
        <v>3</v>
      </c>
      <c r="F75" s="54">
        <v>2</v>
      </c>
      <c r="G75" s="54">
        <v>49.2</v>
      </c>
      <c r="H75" s="115"/>
    </row>
    <row r="76" spans="1:8" ht="12.75" customHeight="1">
      <c r="A76" s="33">
        <v>8</v>
      </c>
      <c r="B76" s="12" t="s">
        <v>108</v>
      </c>
      <c r="C76" s="7">
        <v>43283</v>
      </c>
      <c r="D76" s="37" t="s">
        <v>126</v>
      </c>
      <c r="E76" s="4">
        <v>1</v>
      </c>
      <c r="F76" s="54">
        <v>3</v>
      </c>
      <c r="G76" s="54">
        <v>48.14</v>
      </c>
      <c r="H76" s="115"/>
    </row>
    <row r="77" spans="1:8" ht="12.75" customHeight="1">
      <c r="A77" s="33">
        <v>9</v>
      </c>
      <c r="B77" s="12" t="s">
        <v>109</v>
      </c>
      <c r="C77" s="7">
        <v>43283</v>
      </c>
      <c r="D77" s="37" t="s">
        <v>126</v>
      </c>
      <c r="E77" s="4">
        <v>3</v>
      </c>
      <c r="F77" s="54">
        <v>3</v>
      </c>
      <c r="G77" s="54">
        <v>63.7</v>
      </c>
      <c r="H77" s="115"/>
    </row>
    <row r="78" spans="1:8" ht="12.75" customHeight="1">
      <c r="A78" s="33">
        <v>10</v>
      </c>
      <c r="B78" s="12" t="s">
        <v>110</v>
      </c>
      <c r="C78" s="7">
        <v>42445</v>
      </c>
      <c r="D78" s="37" t="s">
        <v>127</v>
      </c>
      <c r="E78" s="54">
        <v>1</v>
      </c>
      <c r="F78" s="54">
        <v>1</v>
      </c>
      <c r="G78" s="34" t="s">
        <v>146</v>
      </c>
      <c r="H78" s="115"/>
    </row>
    <row r="79" spans="1:8" ht="12.75" customHeight="1">
      <c r="A79" s="33">
        <v>11</v>
      </c>
      <c r="B79" s="12" t="s">
        <v>111</v>
      </c>
      <c r="C79" s="7">
        <v>42445</v>
      </c>
      <c r="D79" s="37" t="s">
        <v>128</v>
      </c>
      <c r="E79" s="54">
        <v>5</v>
      </c>
      <c r="F79" s="54">
        <v>5</v>
      </c>
      <c r="G79" s="54" t="s">
        <v>147</v>
      </c>
      <c r="H79" s="115"/>
    </row>
    <row r="80" spans="1:8" ht="12.75" customHeight="1">
      <c r="A80" s="33">
        <v>12</v>
      </c>
      <c r="B80" s="12" t="s">
        <v>112</v>
      </c>
      <c r="C80" s="7">
        <v>42871</v>
      </c>
      <c r="D80" s="37" t="s">
        <v>129</v>
      </c>
      <c r="E80" s="54">
        <v>1</v>
      </c>
      <c r="F80" s="54">
        <v>1</v>
      </c>
      <c r="G80" s="54">
        <v>29.4</v>
      </c>
      <c r="H80" s="115"/>
    </row>
    <row r="81" spans="1:8" ht="12.75" customHeight="1">
      <c r="A81" s="33">
        <v>13</v>
      </c>
      <c r="B81" s="12" t="s">
        <v>113</v>
      </c>
      <c r="C81" s="7">
        <v>42871</v>
      </c>
      <c r="D81" s="37" t="s">
        <v>129</v>
      </c>
      <c r="E81" s="54">
        <v>1</v>
      </c>
      <c r="F81" s="54">
        <v>1</v>
      </c>
      <c r="G81" s="54">
        <v>29.4</v>
      </c>
      <c r="H81" s="115"/>
    </row>
    <row r="82" spans="1:8" ht="12.75" customHeight="1">
      <c r="A82" s="33">
        <v>14</v>
      </c>
      <c r="B82" s="24" t="s">
        <v>114</v>
      </c>
      <c r="C82" s="7">
        <v>42935</v>
      </c>
      <c r="D82" s="37" t="s">
        <v>124</v>
      </c>
      <c r="E82" s="52">
        <v>1</v>
      </c>
      <c r="F82" s="54">
        <v>1</v>
      </c>
      <c r="G82" s="52">
        <v>22</v>
      </c>
      <c r="H82" s="115"/>
    </row>
    <row r="83" spans="1:8" ht="12.75" customHeight="1">
      <c r="A83" s="33">
        <v>15</v>
      </c>
      <c r="B83" s="24" t="s">
        <v>115</v>
      </c>
      <c r="C83" s="7">
        <v>42935</v>
      </c>
      <c r="D83" s="37" t="s">
        <v>124</v>
      </c>
      <c r="E83" s="52">
        <v>1</v>
      </c>
      <c r="F83" s="54">
        <v>2</v>
      </c>
      <c r="G83" s="52">
        <v>34.2</v>
      </c>
      <c r="H83" s="115"/>
    </row>
    <row r="84" spans="1:8" ht="12.75" customHeight="1">
      <c r="A84" s="33">
        <v>16</v>
      </c>
      <c r="B84" s="12" t="s">
        <v>157</v>
      </c>
      <c r="C84" s="7">
        <v>42355</v>
      </c>
      <c r="D84" s="37" t="s">
        <v>158</v>
      </c>
      <c r="E84" s="54">
        <v>2</v>
      </c>
      <c r="F84" s="54">
        <v>2</v>
      </c>
      <c r="G84" s="54">
        <v>36.6</v>
      </c>
      <c r="H84" s="115"/>
    </row>
    <row r="85" spans="1:8" ht="12.75" customHeight="1">
      <c r="A85" s="33">
        <v>17</v>
      </c>
      <c r="B85" s="12" t="s">
        <v>116</v>
      </c>
      <c r="C85" s="7">
        <v>42416</v>
      </c>
      <c r="D85" s="37" t="s">
        <v>79</v>
      </c>
      <c r="E85" s="54">
        <v>3</v>
      </c>
      <c r="F85" s="54">
        <v>3</v>
      </c>
      <c r="G85" s="54">
        <v>27.7</v>
      </c>
      <c r="H85" s="115"/>
    </row>
    <row r="86" spans="1:8" ht="12.75" customHeight="1">
      <c r="A86" s="33">
        <v>18</v>
      </c>
      <c r="B86" s="12" t="s">
        <v>117</v>
      </c>
      <c r="C86" s="7">
        <v>41872</v>
      </c>
      <c r="D86" s="37" t="s">
        <v>130</v>
      </c>
      <c r="E86" s="54">
        <v>1</v>
      </c>
      <c r="F86" s="54">
        <v>1</v>
      </c>
      <c r="G86" s="54">
        <v>68.4</v>
      </c>
      <c r="H86" s="115"/>
    </row>
    <row r="87" spans="1:8" ht="12.75" customHeight="1">
      <c r="A87" s="33">
        <v>19</v>
      </c>
      <c r="B87" s="12" t="s">
        <v>118</v>
      </c>
      <c r="C87" s="7">
        <v>41922</v>
      </c>
      <c r="D87" s="37" t="s">
        <v>14</v>
      </c>
      <c r="E87" s="54">
        <v>1</v>
      </c>
      <c r="F87" s="54">
        <v>3</v>
      </c>
      <c r="G87" s="54">
        <v>36.5</v>
      </c>
      <c r="H87" s="115"/>
    </row>
    <row r="88" spans="1:8" ht="12.75" customHeight="1">
      <c r="A88" s="33">
        <v>20</v>
      </c>
      <c r="B88" s="12" t="s">
        <v>119</v>
      </c>
      <c r="C88" s="7">
        <v>41922</v>
      </c>
      <c r="D88" s="37" t="s">
        <v>131</v>
      </c>
      <c r="E88" s="4">
        <v>3</v>
      </c>
      <c r="F88" s="54">
        <v>3</v>
      </c>
      <c r="G88" s="54">
        <v>36.4</v>
      </c>
      <c r="H88" s="115"/>
    </row>
    <row r="89" spans="1:8" ht="12.75" customHeight="1">
      <c r="A89" s="33">
        <v>21</v>
      </c>
      <c r="B89" s="12" t="s">
        <v>120</v>
      </c>
      <c r="C89" s="7">
        <v>41929</v>
      </c>
      <c r="D89" s="37" t="s">
        <v>132</v>
      </c>
      <c r="E89" s="4">
        <v>1</v>
      </c>
      <c r="F89" s="54">
        <v>1</v>
      </c>
      <c r="G89" s="54">
        <v>42.9</v>
      </c>
      <c r="H89" s="115"/>
    </row>
    <row r="90" spans="1:8" ht="12.75" customHeight="1">
      <c r="A90" s="33">
        <v>22</v>
      </c>
      <c r="B90" s="13" t="s">
        <v>121</v>
      </c>
      <c r="C90" s="7">
        <v>41501</v>
      </c>
      <c r="D90" s="37" t="s">
        <v>133</v>
      </c>
      <c r="E90" s="54">
        <v>1</v>
      </c>
      <c r="F90" s="4">
        <v>5</v>
      </c>
      <c r="G90" s="54">
        <v>62.4</v>
      </c>
      <c r="H90" s="115"/>
    </row>
    <row r="91" spans="1:8" ht="12.75" customHeight="1">
      <c r="A91" s="33">
        <v>23</v>
      </c>
      <c r="B91" s="39" t="s">
        <v>122</v>
      </c>
      <c r="C91" s="7">
        <v>42416</v>
      </c>
      <c r="D91" s="37" t="s">
        <v>134</v>
      </c>
      <c r="E91" s="37">
        <v>1</v>
      </c>
      <c r="F91" s="37">
        <v>1</v>
      </c>
      <c r="G91" s="54">
        <v>53</v>
      </c>
      <c r="H91" s="115"/>
    </row>
    <row r="92" spans="1:8" ht="12.75" customHeight="1">
      <c r="A92" s="33">
        <v>24</v>
      </c>
      <c r="B92" s="39" t="s">
        <v>123</v>
      </c>
      <c r="C92" s="7">
        <v>42026</v>
      </c>
      <c r="D92" s="37" t="s">
        <v>135</v>
      </c>
      <c r="E92" s="37">
        <v>3</v>
      </c>
      <c r="F92" s="37">
        <v>0</v>
      </c>
      <c r="G92" s="54">
        <v>35.4</v>
      </c>
      <c r="H92" s="116"/>
    </row>
    <row r="93" spans="1:8" ht="12.75" customHeight="1">
      <c r="A93" s="30"/>
      <c r="B93" s="53" t="s">
        <v>6</v>
      </c>
      <c r="C93" s="40"/>
      <c r="D93" s="40"/>
      <c r="E93" s="37">
        <f>SUM(E69:E92)</f>
        <v>45</v>
      </c>
      <c r="F93" s="37">
        <f>SUM(F69:F92)</f>
        <v>55</v>
      </c>
      <c r="G93" s="37">
        <f>SUM(G69:G77)+SUM(G80:G92)+55.74+52.7</f>
        <v>1064.8799999999999</v>
      </c>
      <c r="H93" s="34">
        <f>H69</f>
        <v>52027.3</v>
      </c>
    </row>
    <row r="94" spans="1:8" ht="12.75" customHeight="1">
      <c r="A94" s="124" t="s">
        <v>9</v>
      </c>
      <c r="B94" s="140"/>
      <c r="C94" s="140"/>
      <c r="D94" s="140"/>
      <c r="E94" s="140"/>
      <c r="F94" s="140"/>
      <c r="G94" s="140"/>
      <c r="H94" s="141"/>
    </row>
    <row r="95" spans="1:8" ht="12.75" customHeight="1">
      <c r="A95" s="79">
        <v>1</v>
      </c>
      <c r="B95" s="12" t="s">
        <v>136</v>
      </c>
      <c r="C95" s="7">
        <v>40963</v>
      </c>
      <c r="D95" s="32" t="s">
        <v>140</v>
      </c>
      <c r="E95" s="82">
        <v>1</v>
      </c>
      <c r="F95" s="82">
        <v>2</v>
      </c>
      <c r="G95" s="34" t="s">
        <v>148</v>
      </c>
      <c r="H95" s="114">
        <v>11215.8</v>
      </c>
    </row>
    <row r="96" spans="1:8" ht="12.75" customHeight="1">
      <c r="A96" s="79">
        <v>2</v>
      </c>
      <c r="B96" s="12" t="s">
        <v>323</v>
      </c>
      <c r="C96" s="7">
        <v>40963</v>
      </c>
      <c r="D96" s="32" t="s">
        <v>140</v>
      </c>
      <c r="E96" s="82">
        <v>1</v>
      </c>
      <c r="F96" s="82">
        <v>1</v>
      </c>
      <c r="G96" s="82">
        <v>49.2</v>
      </c>
      <c r="H96" s="129"/>
    </row>
    <row r="97" spans="1:8" ht="12.75" customHeight="1">
      <c r="A97" s="79">
        <v>3</v>
      </c>
      <c r="B97" s="12" t="s">
        <v>137</v>
      </c>
      <c r="C97" s="7">
        <v>41362</v>
      </c>
      <c r="D97" s="32" t="s">
        <v>141</v>
      </c>
      <c r="E97" s="82">
        <v>1</v>
      </c>
      <c r="F97" s="82">
        <v>0</v>
      </c>
      <c r="G97" s="82" t="s">
        <v>149</v>
      </c>
      <c r="H97" s="129"/>
    </row>
    <row r="98" spans="1:8" ht="12.75" customHeight="1">
      <c r="A98" s="79">
        <v>4</v>
      </c>
      <c r="B98" s="12" t="s">
        <v>138</v>
      </c>
      <c r="C98" s="7">
        <v>42753</v>
      </c>
      <c r="D98" s="32" t="s">
        <v>142</v>
      </c>
      <c r="E98" s="82">
        <v>1</v>
      </c>
      <c r="F98" s="82">
        <v>2</v>
      </c>
      <c r="G98" s="82">
        <v>29.5</v>
      </c>
      <c r="H98" s="129"/>
    </row>
    <row r="99" spans="1:8" ht="12.75" customHeight="1">
      <c r="A99" s="79">
        <v>5</v>
      </c>
      <c r="B99" s="12" t="s">
        <v>139</v>
      </c>
      <c r="C99" s="7">
        <v>41759</v>
      </c>
      <c r="D99" s="32" t="s">
        <v>143</v>
      </c>
      <c r="E99" s="82">
        <v>1</v>
      </c>
      <c r="F99" s="82">
        <v>3</v>
      </c>
      <c r="G99" s="41" t="s">
        <v>150</v>
      </c>
      <c r="H99" s="129"/>
    </row>
    <row r="100" spans="1:8" ht="12.75" customHeight="1">
      <c r="A100" s="79">
        <v>6</v>
      </c>
      <c r="B100" s="102" t="s">
        <v>180</v>
      </c>
      <c r="C100" s="61">
        <v>41919</v>
      </c>
      <c r="D100" s="32" t="s">
        <v>84</v>
      </c>
      <c r="E100" s="57">
        <v>2</v>
      </c>
      <c r="F100" s="57">
        <v>2</v>
      </c>
      <c r="G100" s="57">
        <v>43.4</v>
      </c>
      <c r="H100" s="129"/>
    </row>
    <row r="101" spans="1:8" ht="12.75" customHeight="1">
      <c r="A101" s="79">
        <v>7</v>
      </c>
      <c r="B101" s="102" t="s">
        <v>181</v>
      </c>
      <c r="C101" s="61">
        <v>41922</v>
      </c>
      <c r="D101" s="32" t="s">
        <v>182</v>
      </c>
      <c r="E101" s="57">
        <v>5</v>
      </c>
      <c r="F101" s="57">
        <v>5</v>
      </c>
      <c r="G101" s="57">
        <v>19.2</v>
      </c>
      <c r="H101" s="130"/>
    </row>
    <row r="102" spans="1:8" ht="12.75" customHeight="1">
      <c r="A102" s="35"/>
      <c r="B102" s="81" t="s">
        <v>6</v>
      </c>
      <c r="C102" s="82"/>
      <c r="D102" s="82"/>
      <c r="E102" s="82">
        <f>SUM(E95:E101)</f>
        <v>12</v>
      </c>
      <c r="F102" s="82">
        <f>SUM(F95:F101)</f>
        <v>15</v>
      </c>
      <c r="G102" s="45">
        <f>32.8+49.2+21.8+29.5+35+43.4+19.2</f>
        <v>230.9</v>
      </c>
      <c r="H102" s="34">
        <f>H95</f>
        <v>11215.8</v>
      </c>
    </row>
    <row r="103" spans="1:8" ht="12.75" customHeight="1">
      <c r="A103" s="124" t="s">
        <v>11</v>
      </c>
      <c r="B103" s="190"/>
      <c r="C103" s="190"/>
      <c r="D103" s="190"/>
      <c r="E103" s="190"/>
      <c r="F103" s="190"/>
      <c r="G103" s="190"/>
      <c r="H103" s="191"/>
    </row>
    <row r="104" spans="1:8" ht="12.75" customHeight="1">
      <c r="A104" s="29">
        <v>1</v>
      </c>
      <c r="B104" s="24" t="s">
        <v>159</v>
      </c>
      <c r="C104" s="25">
        <v>41586</v>
      </c>
      <c r="D104" s="80" t="s">
        <v>87</v>
      </c>
      <c r="E104" s="80">
        <v>1</v>
      </c>
      <c r="F104" s="82">
        <v>1</v>
      </c>
      <c r="G104" s="80">
        <v>42.5</v>
      </c>
      <c r="H104" s="131">
        <v>19159.7</v>
      </c>
    </row>
    <row r="105" spans="1:8" ht="12.75" customHeight="1">
      <c r="A105" s="29">
        <v>2</v>
      </c>
      <c r="B105" s="24" t="s">
        <v>88</v>
      </c>
      <c r="C105" s="25">
        <v>41162</v>
      </c>
      <c r="D105" s="80" t="s">
        <v>12</v>
      </c>
      <c r="E105" s="80">
        <v>1</v>
      </c>
      <c r="F105" s="82">
        <v>1</v>
      </c>
      <c r="G105" s="80">
        <v>29.59</v>
      </c>
      <c r="H105" s="132"/>
    </row>
    <row r="106" spans="1:8" ht="12.75" customHeight="1">
      <c r="A106" s="29">
        <v>3</v>
      </c>
      <c r="B106" s="24" t="s">
        <v>89</v>
      </c>
      <c r="C106" s="25">
        <v>41872</v>
      </c>
      <c r="D106" s="80" t="s">
        <v>90</v>
      </c>
      <c r="E106" s="80">
        <v>1</v>
      </c>
      <c r="F106" s="82">
        <v>1</v>
      </c>
      <c r="G106" s="80">
        <v>30.1</v>
      </c>
      <c r="H106" s="132"/>
    </row>
    <row r="107" spans="1:8" ht="12.75" customHeight="1">
      <c r="A107" s="29">
        <v>4</v>
      </c>
      <c r="B107" s="24" t="s">
        <v>91</v>
      </c>
      <c r="C107" s="42">
        <v>40963</v>
      </c>
      <c r="D107" s="80" t="s">
        <v>92</v>
      </c>
      <c r="E107" s="80">
        <v>1</v>
      </c>
      <c r="F107" s="82">
        <v>4</v>
      </c>
      <c r="G107" s="80">
        <v>22</v>
      </c>
      <c r="H107" s="132"/>
    </row>
    <row r="108" spans="1:8" ht="12.75" customHeight="1">
      <c r="A108" s="29">
        <v>5</v>
      </c>
      <c r="B108" s="24" t="s">
        <v>93</v>
      </c>
      <c r="C108" s="25">
        <v>42153</v>
      </c>
      <c r="D108" s="80" t="s">
        <v>94</v>
      </c>
      <c r="E108" s="80">
        <v>1</v>
      </c>
      <c r="F108" s="82">
        <v>1</v>
      </c>
      <c r="G108" s="80">
        <v>31.3</v>
      </c>
      <c r="H108" s="132"/>
    </row>
    <row r="109" spans="1:8" ht="12.75" customHeight="1">
      <c r="A109" s="29">
        <v>6</v>
      </c>
      <c r="B109" s="24" t="s">
        <v>95</v>
      </c>
      <c r="C109" s="25">
        <v>41872</v>
      </c>
      <c r="D109" s="80" t="s">
        <v>96</v>
      </c>
      <c r="E109" s="80">
        <v>1</v>
      </c>
      <c r="F109" s="82">
        <v>1</v>
      </c>
      <c r="G109" s="80">
        <v>37.6</v>
      </c>
      <c r="H109" s="132"/>
    </row>
    <row r="110" spans="1:8" ht="12.75" customHeight="1">
      <c r="A110" s="29">
        <v>7</v>
      </c>
      <c r="B110" s="24" t="s">
        <v>97</v>
      </c>
      <c r="C110" s="25">
        <v>41418</v>
      </c>
      <c r="D110" s="80" t="s">
        <v>98</v>
      </c>
      <c r="E110" s="80">
        <v>2</v>
      </c>
      <c r="F110" s="82">
        <v>3</v>
      </c>
      <c r="G110" s="80">
        <v>43.6</v>
      </c>
      <c r="H110" s="132"/>
    </row>
    <row r="111" spans="1:8" ht="12.75" customHeight="1">
      <c r="A111" s="29">
        <v>8</v>
      </c>
      <c r="B111" s="24" t="s">
        <v>99</v>
      </c>
      <c r="C111" s="25">
        <v>42229</v>
      </c>
      <c r="D111" s="80" t="s">
        <v>100</v>
      </c>
      <c r="E111" s="80">
        <v>2</v>
      </c>
      <c r="F111" s="43">
        <v>2</v>
      </c>
      <c r="G111" s="80">
        <v>39.3</v>
      </c>
      <c r="H111" s="132"/>
    </row>
    <row r="112" spans="1:8" ht="12.75" customHeight="1">
      <c r="A112" s="29">
        <v>9</v>
      </c>
      <c r="B112" s="12" t="s">
        <v>329</v>
      </c>
      <c r="C112" s="7">
        <v>41501</v>
      </c>
      <c r="D112" s="80" t="s">
        <v>145</v>
      </c>
      <c r="E112" s="4">
        <v>1</v>
      </c>
      <c r="F112" s="4">
        <v>0</v>
      </c>
      <c r="G112" s="4" t="s">
        <v>151</v>
      </c>
      <c r="H112" s="132"/>
    </row>
    <row r="113" spans="1:8" ht="12.75" customHeight="1">
      <c r="A113" s="29">
        <v>10</v>
      </c>
      <c r="B113" s="13" t="s">
        <v>144</v>
      </c>
      <c r="C113" s="7">
        <v>41838</v>
      </c>
      <c r="D113" s="80" t="s">
        <v>52</v>
      </c>
      <c r="E113" s="4">
        <v>2</v>
      </c>
      <c r="F113" s="4">
        <v>3</v>
      </c>
      <c r="G113" s="82">
        <v>27.4</v>
      </c>
      <c r="H113" s="133"/>
    </row>
    <row r="114" spans="1:8" ht="12.75" customHeight="1">
      <c r="A114" s="29"/>
      <c r="B114" s="53" t="s">
        <v>6</v>
      </c>
      <c r="C114" s="52"/>
      <c r="D114" s="52"/>
      <c r="E114" s="52">
        <f>SUM(E104:E113)</f>
        <v>13</v>
      </c>
      <c r="F114" s="52">
        <f>SUM(F104:F113)</f>
        <v>17</v>
      </c>
      <c r="G114" s="52">
        <v>335.29</v>
      </c>
      <c r="H114" s="26">
        <f>SUM(H104:H111)</f>
        <v>19159.7</v>
      </c>
    </row>
    <row r="115" spans="1:8" ht="18" customHeight="1">
      <c r="A115" s="124" t="s">
        <v>328</v>
      </c>
      <c r="B115" s="134"/>
      <c r="C115" s="134"/>
      <c r="D115" s="134"/>
      <c r="E115" s="134"/>
      <c r="F115" s="134"/>
      <c r="G115" s="134"/>
      <c r="H115" s="135"/>
    </row>
    <row r="116" spans="1:8" ht="12.75" customHeight="1">
      <c r="A116" s="77">
        <v>1</v>
      </c>
      <c r="B116" s="12" t="s">
        <v>330</v>
      </c>
      <c r="C116" s="61">
        <v>41005</v>
      </c>
      <c r="D116" s="57" t="s">
        <v>337</v>
      </c>
      <c r="E116" s="78">
        <v>1</v>
      </c>
      <c r="F116" s="78">
        <v>1</v>
      </c>
      <c r="G116" s="78">
        <v>23.8</v>
      </c>
      <c r="H116" s="120">
        <v>75232.9</v>
      </c>
    </row>
    <row r="117" spans="1:8" ht="12.75" customHeight="1">
      <c r="A117" s="77">
        <v>2</v>
      </c>
      <c r="B117" s="85" t="s">
        <v>332</v>
      </c>
      <c r="C117" s="61">
        <v>41908</v>
      </c>
      <c r="D117" s="57" t="s">
        <v>336</v>
      </c>
      <c r="E117" s="83">
        <v>1</v>
      </c>
      <c r="F117" s="83">
        <v>3</v>
      </c>
      <c r="G117" s="87" t="s">
        <v>331</v>
      </c>
      <c r="H117" s="121"/>
    </row>
    <row r="118" spans="1:8" ht="12.75" customHeight="1">
      <c r="A118" s="77">
        <v>3</v>
      </c>
      <c r="B118" s="86" t="s">
        <v>334</v>
      </c>
      <c r="C118" s="7">
        <v>41501</v>
      </c>
      <c r="D118" s="77" t="s">
        <v>145</v>
      </c>
      <c r="E118" s="78">
        <v>1</v>
      </c>
      <c r="F118" s="78">
        <v>3</v>
      </c>
      <c r="G118" s="87" t="s">
        <v>333</v>
      </c>
      <c r="H118" s="121"/>
    </row>
    <row r="119" spans="1:8" ht="12.75" customHeight="1">
      <c r="A119" s="77">
        <v>4</v>
      </c>
      <c r="B119" s="86" t="s">
        <v>335</v>
      </c>
      <c r="C119" s="61">
        <v>41041</v>
      </c>
      <c r="D119" s="57" t="s">
        <v>174</v>
      </c>
      <c r="E119" s="78">
        <v>2</v>
      </c>
      <c r="F119" s="78">
        <v>2</v>
      </c>
      <c r="G119" s="78">
        <v>39.8</v>
      </c>
      <c r="H119" s="121"/>
    </row>
    <row r="120" spans="1:8" ht="12.75" customHeight="1">
      <c r="A120" s="77">
        <v>5</v>
      </c>
      <c r="B120" s="85" t="s">
        <v>338</v>
      </c>
      <c r="C120" s="89">
        <v>41544</v>
      </c>
      <c r="D120" s="88" t="s">
        <v>358</v>
      </c>
      <c r="E120" s="83">
        <v>1</v>
      </c>
      <c r="F120" s="83">
        <v>1</v>
      </c>
      <c r="G120" s="83">
        <v>41.1</v>
      </c>
      <c r="H120" s="121"/>
    </row>
    <row r="121" spans="1:8" ht="12.75" customHeight="1">
      <c r="A121" s="77">
        <v>6</v>
      </c>
      <c r="B121" s="86" t="s">
        <v>339</v>
      </c>
      <c r="C121" s="61">
        <v>41383</v>
      </c>
      <c r="D121" s="57" t="s">
        <v>173</v>
      </c>
      <c r="E121" s="78">
        <v>1</v>
      </c>
      <c r="F121" s="78">
        <v>2</v>
      </c>
      <c r="G121" s="78">
        <v>32.3</v>
      </c>
      <c r="H121" s="121"/>
    </row>
    <row r="122" spans="1:8" ht="12.75" customHeight="1">
      <c r="A122" s="77">
        <v>7</v>
      </c>
      <c r="B122" s="86" t="s">
        <v>340</v>
      </c>
      <c r="C122" s="61">
        <v>41236</v>
      </c>
      <c r="D122" s="57" t="s">
        <v>360</v>
      </c>
      <c r="E122" s="78">
        <v>1</v>
      </c>
      <c r="F122" s="78">
        <v>1</v>
      </c>
      <c r="G122" s="78">
        <v>26.7</v>
      </c>
      <c r="H122" s="121"/>
    </row>
    <row r="123" spans="1:8" ht="12.75" customHeight="1">
      <c r="A123" s="77">
        <v>8</v>
      </c>
      <c r="B123" s="86" t="s">
        <v>341</v>
      </c>
      <c r="C123" s="61">
        <v>40865</v>
      </c>
      <c r="D123" s="57" t="s">
        <v>361</v>
      </c>
      <c r="E123" s="78">
        <v>1</v>
      </c>
      <c r="F123" s="78">
        <v>1</v>
      </c>
      <c r="G123" s="78">
        <v>22</v>
      </c>
      <c r="H123" s="121"/>
    </row>
    <row r="124" spans="1:11" ht="12.75" customHeight="1">
      <c r="A124" s="77">
        <v>9</v>
      </c>
      <c r="B124" s="86" t="s">
        <v>342</v>
      </c>
      <c r="C124" s="61">
        <v>41445</v>
      </c>
      <c r="D124" s="57" t="s">
        <v>69</v>
      </c>
      <c r="E124" s="78">
        <v>1</v>
      </c>
      <c r="F124" s="78">
        <v>0</v>
      </c>
      <c r="G124" s="78">
        <v>30</v>
      </c>
      <c r="H124" s="121"/>
      <c r="K124" s="97"/>
    </row>
    <row r="125" spans="1:8" ht="12.75" customHeight="1">
      <c r="A125" s="77">
        <v>10</v>
      </c>
      <c r="B125" s="85" t="s">
        <v>343</v>
      </c>
      <c r="C125" s="61">
        <v>41824</v>
      </c>
      <c r="D125" s="57" t="s">
        <v>359</v>
      </c>
      <c r="E125" s="83">
        <v>1</v>
      </c>
      <c r="F125" s="83">
        <v>2</v>
      </c>
      <c r="G125" s="83">
        <v>51.8</v>
      </c>
      <c r="H125" s="121"/>
    </row>
    <row r="126" spans="1:8" ht="12.75" customHeight="1">
      <c r="A126" s="77">
        <v>11</v>
      </c>
      <c r="B126" s="86" t="s">
        <v>344</v>
      </c>
      <c r="C126" s="61">
        <v>41824</v>
      </c>
      <c r="D126" s="57" t="s">
        <v>359</v>
      </c>
      <c r="E126" s="78">
        <v>2</v>
      </c>
      <c r="F126" s="78">
        <v>0</v>
      </c>
      <c r="G126" s="78">
        <v>50.2</v>
      </c>
      <c r="H126" s="121"/>
    </row>
    <row r="127" spans="1:8" ht="12.75" customHeight="1">
      <c r="A127" s="77">
        <v>12</v>
      </c>
      <c r="B127" s="86" t="s">
        <v>345</v>
      </c>
      <c r="C127" s="61">
        <v>41996</v>
      </c>
      <c r="D127" s="57" t="s">
        <v>362</v>
      </c>
      <c r="E127" s="78">
        <v>1</v>
      </c>
      <c r="F127" s="78">
        <v>3</v>
      </c>
      <c r="G127" s="78">
        <v>26</v>
      </c>
      <c r="H127" s="121"/>
    </row>
    <row r="128" spans="1:8" ht="13.5" customHeight="1">
      <c r="A128" s="77">
        <v>13</v>
      </c>
      <c r="B128" s="86" t="s">
        <v>433</v>
      </c>
      <c r="C128" s="61">
        <v>41096</v>
      </c>
      <c r="D128" s="57" t="s">
        <v>320</v>
      </c>
      <c r="E128" s="78">
        <v>1</v>
      </c>
      <c r="F128" s="78">
        <v>0</v>
      </c>
      <c r="G128" s="78">
        <v>15</v>
      </c>
      <c r="H128" s="121"/>
    </row>
    <row r="129" spans="1:8" ht="12.75" customHeight="1">
      <c r="A129" s="77">
        <v>14</v>
      </c>
      <c r="B129" s="86" t="s">
        <v>346</v>
      </c>
      <c r="C129" s="61">
        <v>41996</v>
      </c>
      <c r="D129" s="57" t="s">
        <v>362</v>
      </c>
      <c r="E129" s="78">
        <v>3</v>
      </c>
      <c r="F129" s="78">
        <v>1</v>
      </c>
      <c r="G129" s="78">
        <v>36.8</v>
      </c>
      <c r="H129" s="121"/>
    </row>
    <row r="130" spans="1:8" ht="12.75" customHeight="1">
      <c r="A130" s="77">
        <v>15</v>
      </c>
      <c r="B130" s="86" t="s">
        <v>347</v>
      </c>
      <c r="C130" s="61">
        <v>42026</v>
      </c>
      <c r="D130" s="57" t="s">
        <v>10</v>
      </c>
      <c r="E130" s="78">
        <v>3</v>
      </c>
      <c r="F130" s="78">
        <v>4</v>
      </c>
      <c r="G130" s="84">
        <v>38.6</v>
      </c>
      <c r="H130" s="121"/>
    </row>
    <row r="131" spans="1:8" ht="12.75" customHeight="1">
      <c r="A131" s="77">
        <v>16</v>
      </c>
      <c r="B131" s="85" t="s">
        <v>348</v>
      </c>
      <c r="C131" s="61">
        <v>42026</v>
      </c>
      <c r="D131" s="57" t="s">
        <v>10</v>
      </c>
      <c r="E131" s="83">
        <v>1</v>
      </c>
      <c r="F131" s="83">
        <v>1</v>
      </c>
      <c r="G131" s="83">
        <v>39.7</v>
      </c>
      <c r="H131" s="121"/>
    </row>
    <row r="132" spans="1:8" ht="12.75" customHeight="1">
      <c r="A132" s="77">
        <v>17</v>
      </c>
      <c r="B132" s="86" t="s">
        <v>349</v>
      </c>
      <c r="C132" s="61">
        <v>41418</v>
      </c>
      <c r="D132" s="57" t="s">
        <v>363</v>
      </c>
      <c r="E132" s="78">
        <v>2</v>
      </c>
      <c r="F132" s="78">
        <v>3</v>
      </c>
      <c r="G132" s="78">
        <v>21.3</v>
      </c>
      <c r="H132" s="121"/>
    </row>
    <row r="133" spans="1:8" ht="12.75" customHeight="1">
      <c r="A133" s="77">
        <v>18</v>
      </c>
      <c r="B133" s="86" t="s">
        <v>350</v>
      </c>
      <c r="C133" s="61">
        <v>41236</v>
      </c>
      <c r="D133" s="57" t="s">
        <v>360</v>
      </c>
      <c r="E133" s="78">
        <v>1</v>
      </c>
      <c r="F133" s="78">
        <v>1</v>
      </c>
      <c r="G133" s="78">
        <v>31.9</v>
      </c>
      <c r="H133" s="121"/>
    </row>
    <row r="134" spans="1:8" ht="12.75" customHeight="1">
      <c r="A134" s="77">
        <v>19</v>
      </c>
      <c r="B134" s="86" t="s">
        <v>351</v>
      </c>
      <c r="C134" s="61">
        <v>41229</v>
      </c>
      <c r="D134" s="57" t="s">
        <v>364</v>
      </c>
      <c r="E134" s="78">
        <v>1</v>
      </c>
      <c r="F134" s="78">
        <v>6</v>
      </c>
      <c r="G134" s="78">
        <v>42.5</v>
      </c>
      <c r="H134" s="121"/>
    </row>
    <row r="135" spans="1:8" ht="12.75" customHeight="1">
      <c r="A135" s="77">
        <v>20</v>
      </c>
      <c r="B135" s="86" t="s">
        <v>397</v>
      </c>
      <c r="C135" s="61">
        <v>42229</v>
      </c>
      <c r="D135" s="57" t="s">
        <v>100</v>
      </c>
      <c r="E135" s="78">
        <v>2</v>
      </c>
      <c r="F135" s="78">
        <v>4</v>
      </c>
      <c r="G135" s="78">
        <v>42.3</v>
      </c>
      <c r="H135" s="121"/>
    </row>
    <row r="136" spans="1:8" ht="12.75" customHeight="1">
      <c r="A136" s="77">
        <v>21</v>
      </c>
      <c r="B136" s="12" t="s">
        <v>352</v>
      </c>
      <c r="C136" s="89">
        <v>42723</v>
      </c>
      <c r="D136" s="88" t="s">
        <v>365</v>
      </c>
      <c r="E136" s="78">
        <v>1</v>
      </c>
      <c r="F136" s="78">
        <v>3</v>
      </c>
      <c r="G136" s="78">
        <v>43.5</v>
      </c>
      <c r="H136" s="121"/>
    </row>
    <row r="137" spans="1:8" ht="12.75" customHeight="1">
      <c r="A137" s="77">
        <v>22</v>
      </c>
      <c r="B137" s="12" t="s">
        <v>375</v>
      </c>
      <c r="C137" s="61">
        <v>42187</v>
      </c>
      <c r="D137" s="57" t="s">
        <v>317</v>
      </c>
      <c r="E137" s="78">
        <v>5</v>
      </c>
      <c r="F137" s="78">
        <v>4</v>
      </c>
      <c r="G137" s="78">
        <v>38.7</v>
      </c>
      <c r="H137" s="121"/>
    </row>
    <row r="138" spans="1:8" ht="12.75" customHeight="1">
      <c r="A138" s="77">
        <v>23</v>
      </c>
      <c r="B138" s="12" t="s">
        <v>353</v>
      </c>
      <c r="C138" s="61">
        <v>42229</v>
      </c>
      <c r="D138" s="57" t="s">
        <v>100</v>
      </c>
      <c r="E138" s="78">
        <v>1</v>
      </c>
      <c r="F138" s="78">
        <v>2</v>
      </c>
      <c r="G138" s="78">
        <v>24.6</v>
      </c>
      <c r="H138" s="121"/>
    </row>
    <row r="139" spans="1:8" ht="12.75" customHeight="1">
      <c r="A139" s="77">
        <v>24</v>
      </c>
      <c r="B139" s="12" t="s">
        <v>354</v>
      </c>
      <c r="C139" s="61">
        <v>41544</v>
      </c>
      <c r="D139" s="57" t="s">
        <v>366</v>
      </c>
      <c r="E139" s="78">
        <v>1</v>
      </c>
      <c r="F139" s="78">
        <v>2</v>
      </c>
      <c r="G139" s="78">
        <v>50.6</v>
      </c>
      <c r="H139" s="121"/>
    </row>
    <row r="140" spans="1:8" ht="12.75" customHeight="1">
      <c r="A140" s="77">
        <v>25</v>
      </c>
      <c r="B140" s="12" t="s">
        <v>355</v>
      </c>
      <c r="C140" s="61">
        <v>42229</v>
      </c>
      <c r="D140" s="57" t="s">
        <v>100</v>
      </c>
      <c r="E140" s="78">
        <v>3</v>
      </c>
      <c r="F140" s="78">
        <v>5</v>
      </c>
      <c r="G140" s="78">
        <v>27.1</v>
      </c>
      <c r="H140" s="121"/>
    </row>
    <row r="141" spans="1:8" ht="12.75" customHeight="1">
      <c r="A141" s="77">
        <v>26</v>
      </c>
      <c r="B141" s="12" t="s">
        <v>356</v>
      </c>
      <c r="C141" s="61">
        <v>42591</v>
      </c>
      <c r="D141" s="57" t="s">
        <v>367</v>
      </c>
      <c r="E141" s="78">
        <v>1</v>
      </c>
      <c r="F141" s="78">
        <v>3</v>
      </c>
      <c r="G141" s="78">
        <v>45.1</v>
      </c>
      <c r="H141" s="121"/>
    </row>
    <row r="142" spans="1:8" ht="12.75" customHeight="1">
      <c r="A142" s="77">
        <v>27</v>
      </c>
      <c r="B142" s="12" t="s">
        <v>357</v>
      </c>
      <c r="C142" s="61">
        <v>41824</v>
      </c>
      <c r="D142" s="57" t="s">
        <v>370</v>
      </c>
      <c r="E142" s="78">
        <v>1</v>
      </c>
      <c r="F142" s="78">
        <v>1</v>
      </c>
      <c r="G142" s="78">
        <v>36.3</v>
      </c>
      <c r="H142" s="121"/>
    </row>
    <row r="143" spans="1:8" ht="12.75" customHeight="1">
      <c r="A143" s="77">
        <v>28</v>
      </c>
      <c r="B143" s="12" t="s">
        <v>368</v>
      </c>
      <c r="C143" s="61">
        <v>42304</v>
      </c>
      <c r="D143" s="57" t="s">
        <v>371</v>
      </c>
      <c r="E143" s="78">
        <v>1</v>
      </c>
      <c r="F143" s="78">
        <v>3</v>
      </c>
      <c r="G143" s="78">
        <v>17.5</v>
      </c>
      <c r="H143" s="121"/>
    </row>
    <row r="144" spans="1:8" ht="12.75" customHeight="1">
      <c r="A144" s="77">
        <v>29</v>
      </c>
      <c r="B144" s="12" t="s">
        <v>376</v>
      </c>
      <c r="C144" s="61">
        <v>41922</v>
      </c>
      <c r="D144" s="57" t="s">
        <v>73</v>
      </c>
      <c r="E144" s="78">
        <v>1</v>
      </c>
      <c r="F144" s="78">
        <v>2</v>
      </c>
      <c r="G144" s="78">
        <v>51</v>
      </c>
      <c r="H144" s="121"/>
    </row>
    <row r="145" spans="1:8" ht="12" customHeight="1">
      <c r="A145" s="77">
        <v>30</v>
      </c>
      <c r="B145" s="12" t="s">
        <v>369</v>
      </c>
      <c r="C145" s="7">
        <v>41418</v>
      </c>
      <c r="D145" s="77" t="s">
        <v>75</v>
      </c>
      <c r="E145" s="78">
        <v>1</v>
      </c>
      <c r="F145" s="78">
        <v>2</v>
      </c>
      <c r="G145" s="78">
        <v>24.7</v>
      </c>
      <c r="H145" s="121"/>
    </row>
    <row r="146" spans="1:8" ht="12.75" customHeight="1">
      <c r="A146" s="77">
        <v>31</v>
      </c>
      <c r="B146" s="12" t="s">
        <v>372</v>
      </c>
      <c r="C146" s="61">
        <v>41229</v>
      </c>
      <c r="D146" s="57" t="s">
        <v>385</v>
      </c>
      <c r="E146" s="78">
        <v>1</v>
      </c>
      <c r="F146" s="78">
        <v>1</v>
      </c>
      <c r="G146" s="78">
        <v>28.3</v>
      </c>
      <c r="H146" s="121"/>
    </row>
    <row r="147" spans="1:8" ht="12.75" customHeight="1">
      <c r="A147" s="77">
        <v>32</v>
      </c>
      <c r="B147" s="12" t="s">
        <v>373</v>
      </c>
      <c r="C147" s="61">
        <v>41759</v>
      </c>
      <c r="D147" s="57" t="s">
        <v>386</v>
      </c>
      <c r="E147" s="78">
        <v>1</v>
      </c>
      <c r="F147" s="78">
        <v>1</v>
      </c>
      <c r="G147" s="78">
        <v>18.6</v>
      </c>
      <c r="H147" s="121"/>
    </row>
    <row r="148" spans="1:8" ht="12.75" customHeight="1">
      <c r="A148" s="77">
        <v>33</v>
      </c>
      <c r="B148" s="12" t="s">
        <v>374</v>
      </c>
      <c r="C148" s="61">
        <v>41922</v>
      </c>
      <c r="D148" s="57" t="s">
        <v>73</v>
      </c>
      <c r="E148" s="78">
        <v>1</v>
      </c>
      <c r="F148" s="78">
        <v>3</v>
      </c>
      <c r="G148" s="78">
        <v>61.4</v>
      </c>
      <c r="H148" s="121"/>
    </row>
    <row r="149" spans="1:8" ht="12.75" customHeight="1">
      <c r="A149" s="77">
        <v>34</v>
      </c>
      <c r="B149" s="12" t="s">
        <v>377</v>
      </c>
      <c r="C149" s="61">
        <v>42304</v>
      </c>
      <c r="D149" s="57" t="s">
        <v>371</v>
      </c>
      <c r="E149" s="78">
        <v>1</v>
      </c>
      <c r="F149" s="78">
        <v>2</v>
      </c>
      <c r="G149" s="78">
        <v>35.8</v>
      </c>
      <c r="H149" s="121"/>
    </row>
    <row r="150" spans="1:8" ht="12.75" customHeight="1">
      <c r="A150" s="77">
        <v>35</v>
      </c>
      <c r="B150" s="12" t="s">
        <v>380</v>
      </c>
      <c r="C150" s="61">
        <v>41418</v>
      </c>
      <c r="D150" s="57" t="s">
        <v>388</v>
      </c>
      <c r="E150" s="78">
        <v>1</v>
      </c>
      <c r="F150" s="78">
        <v>1</v>
      </c>
      <c r="G150" s="78">
        <v>16.6</v>
      </c>
      <c r="H150" s="121"/>
    </row>
    <row r="151" spans="1:8" ht="12.75" customHeight="1">
      <c r="A151" s="77">
        <v>36</v>
      </c>
      <c r="B151" s="12" t="s">
        <v>382</v>
      </c>
      <c r="C151" s="61">
        <v>41445</v>
      </c>
      <c r="D151" s="57" t="s">
        <v>175</v>
      </c>
      <c r="E151" s="78">
        <v>1</v>
      </c>
      <c r="F151" s="78">
        <v>4</v>
      </c>
      <c r="G151" s="78">
        <v>37.3</v>
      </c>
      <c r="H151" s="121"/>
    </row>
    <row r="152" spans="1:8" ht="12.75" customHeight="1">
      <c r="A152" s="103">
        <v>37</v>
      </c>
      <c r="B152" s="12" t="s">
        <v>434</v>
      </c>
      <c r="C152" s="106">
        <v>42473</v>
      </c>
      <c r="D152" s="56" t="s">
        <v>435</v>
      </c>
      <c r="E152" s="104">
        <v>1</v>
      </c>
      <c r="F152" s="104">
        <v>1</v>
      </c>
      <c r="G152" s="104">
        <v>45.8</v>
      </c>
      <c r="H152" s="122"/>
    </row>
    <row r="153" spans="1:8" ht="12.75" customHeight="1">
      <c r="A153" s="103">
        <v>38</v>
      </c>
      <c r="B153" s="12" t="s">
        <v>436</v>
      </c>
      <c r="C153" s="61">
        <v>41943</v>
      </c>
      <c r="D153" s="56" t="s">
        <v>437</v>
      </c>
      <c r="E153" s="104">
        <v>1</v>
      </c>
      <c r="F153" s="104">
        <v>5</v>
      </c>
      <c r="G153" s="107">
        <v>30.1</v>
      </c>
      <c r="H153" s="123"/>
    </row>
    <row r="154" spans="1:8" ht="12.75" customHeight="1">
      <c r="A154" s="124" t="s">
        <v>438</v>
      </c>
      <c r="B154" s="125"/>
      <c r="C154" s="125"/>
      <c r="D154" s="125"/>
      <c r="E154" s="125"/>
      <c r="F154" s="126"/>
      <c r="G154" s="104">
        <f>6.3+12.3+19.8+0.3+0.3</f>
        <v>39</v>
      </c>
      <c r="H154" s="105">
        <v>226.8</v>
      </c>
    </row>
    <row r="155" spans="1:8" ht="12.75" customHeight="1">
      <c r="A155" s="77"/>
      <c r="B155" s="57" t="s">
        <v>384</v>
      </c>
      <c r="C155" s="57"/>
      <c r="D155" s="57"/>
      <c r="E155" s="57">
        <f>SUM(E116:E153)</f>
        <v>52</v>
      </c>
      <c r="F155" s="57">
        <f>SUM(F116:F153)</f>
        <v>84</v>
      </c>
      <c r="G155" s="57">
        <f>SUM(G116:G153)</f>
        <v>1244.7999999999997</v>
      </c>
      <c r="H155" s="90">
        <v>75459.7</v>
      </c>
    </row>
    <row r="156" spans="1:10" ht="24.75" customHeight="1">
      <c r="A156" s="29"/>
      <c r="B156" s="35" t="s">
        <v>383</v>
      </c>
      <c r="C156" s="77"/>
      <c r="D156" s="77"/>
      <c r="E156" s="35">
        <f>E67+E93+E102+E114+E155</f>
        <v>124</v>
      </c>
      <c r="F156" s="35">
        <f>F67+F93+F102+F114+F155</f>
        <v>176</v>
      </c>
      <c r="G156" s="35">
        <f>G67+G93+G102+G114+G155</f>
        <v>2932.9699999999993</v>
      </c>
      <c r="H156" s="91">
        <f>H67+H93+H102+H114+H155</f>
        <v>161152.9</v>
      </c>
      <c r="J156" s="108"/>
    </row>
    <row r="157" spans="1:8" s="2" customFormat="1" ht="39" customHeight="1">
      <c r="A157" s="136" t="s">
        <v>389</v>
      </c>
      <c r="B157" s="137"/>
      <c r="C157" s="137"/>
      <c r="D157" s="137"/>
      <c r="E157" s="137"/>
      <c r="F157" s="137"/>
      <c r="G157" s="137"/>
      <c r="H157" s="137"/>
    </row>
    <row r="158" spans="1:8" s="2" customFormat="1" ht="13.5" customHeight="1">
      <c r="A158" s="76">
        <v>1</v>
      </c>
      <c r="B158" s="64" t="s">
        <v>183</v>
      </c>
      <c r="C158" s="61">
        <v>42026</v>
      </c>
      <c r="D158" s="57" t="s">
        <v>10</v>
      </c>
      <c r="E158" s="75">
        <v>1</v>
      </c>
      <c r="F158" s="104">
        <v>1</v>
      </c>
      <c r="G158" s="104">
        <v>40.1</v>
      </c>
      <c r="H158" s="117" t="s">
        <v>439</v>
      </c>
    </row>
    <row r="159" spans="1:8" s="2" customFormat="1" ht="13.5" customHeight="1">
      <c r="A159" s="76">
        <v>2</v>
      </c>
      <c r="B159" s="64" t="s">
        <v>184</v>
      </c>
      <c r="C159" s="61">
        <v>41544</v>
      </c>
      <c r="D159" s="75" t="s">
        <v>312</v>
      </c>
      <c r="E159" s="75">
        <v>1</v>
      </c>
      <c r="F159" s="104">
        <v>1</v>
      </c>
      <c r="G159" s="104">
        <v>12.4</v>
      </c>
      <c r="H159" s="118"/>
    </row>
    <row r="160" spans="1:8" s="2" customFormat="1" ht="13.5" customHeight="1">
      <c r="A160" s="76">
        <v>3</v>
      </c>
      <c r="B160" s="12" t="s">
        <v>162</v>
      </c>
      <c r="C160" s="61">
        <v>40963</v>
      </c>
      <c r="D160" s="57" t="s">
        <v>92</v>
      </c>
      <c r="E160" s="75">
        <v>2</v>
      </c>
      <c r="F160" s="65">
        <v>4</v>
      </c>
      <c r="G160" s="104">
        <v>30.4</v>
      </c>
      <c r="H160" s="118"/>
    </row>
    <row r="161" spans="1:8" s="2" customFormat="1" ht="13.5" customHeight="1">
      <c r="A161" s="76">
        <v>4</v>
      </c>
      <c r="B161" s="64" t="s">
        <v>185</v>
      </c>
      <c r="C161" s="61">
        <v>41544</v>
      </c>
      <c r="D161" s="75" t="s">
        <v>312</v>
      </c>
      <c r="E161" s="75">
        <v>1</v>
      </c>
      <c r="F161" s="104">
        <v>0</v>
      </c>
      <c r="G161" s="104">
        <v>8.1</v>
      </c>
      <c r="H161" s="118"/>
    </row>
    <row r="162" spans="1:8" s="2" customFormat="1" ht="13.5" customHeight="1">
      <c r="A162" s="76">
        <v>5</v>
      </c>
      <c r="B162" s="74" t="s">
        <v>178</v>
      </c>
      <c r="C162" s="61">
        <v>40963</v>
      </c>
      <c r="D162" s="57" t="s">
        <v>92</v>
      </c>
      <c r="E162" s="75">
        <v>1</v>
      </c>
      <c r="F162" s="37">
        <v>0</v>
      </c>
      <c r="G162" s="75">
        <v>22</v>
      </c>
      <c r="H162" s="118"/>
    </row>
    <row r="163" spans="1:8" s="2" customFormat="1" ht="13.5" customHeight="1">
      <c r="A163" s="76">
        <v>6</v>
      </c>
      <c r="B163" s="64" t="s">
        <v>186</v>
      </c>
      <c r="C163" s="60">
        <v>41872</v>
      </c>
      <c r="D163" s="59" t="s">
        <v>90</v>
      </c>
      <c r="E163" s="75">
        <v>1</v>
      </c>
      <c r="F163" s="104">
        <v>3</v>
      </c>
      <c r="G163" s="104">
        <v>42.1</v>
      </c>
      <c r="H163" s="118"/>
    </row>
    <row r="164" spans="1:8" s="2" customFormat="1" ht="13.5" customHeight="1">
      <c r="A164" s="76">
        <v>7</v>
      </c>
      <c r="B164" s="64" t="s">
        <v>192</v>
      </c>
      <c r="C164" s="60">
        <v>41138</v>
      </c>
      <c r="D164" s="59" t="s">
        <v>316</v>
      </c>
      <c r="E164" s="75">
        <v>1</v>
      </c>
      <c r="F164" s="104">
        <v>2</v>
      </c>
      <c r="G164" s="104">
        <v>44</v>
      </c>
      <c r="H164" s="118"/>
    </row>
    <row r="165" spans="1:8" s="2" customFormat="1" ht="13.5" customHeight="1">
      <c r="A165" s="76">
        <v>8</v>
      </c>
      <c r="B165" s="12" t="s">
        <v>189</v>
      </c>
      <c r="C165" s="60">
        <v>42689</v>
      </c>
      <c r="D165" s="59" t="s">
        <v>313</v>
      </c>
      <c r="E165" s="75">
        <v>1</v>
      </c>
      <c r="F165" s="104">
        <v>1</v>
      </c>
      <c r="G165" s="104">
        <v>38.8</v>
      </c>
      <c r="H165" s="118"/>
    </row>
    <row r="166" spans="1:8" s="2" customFormat="1" ht="13.5" customHeight="1">
      <c r="A166" s="76">
        <v>9</v>
      </c>
      <c r="B166" s="12" t="s">
        <v>190</v>
      </c>
      <c r="C166" s="60">
        <v>42355</v>
      </c>
      <c r="D166" s="59" t="s">
        <v>314</v>
      </c>
      <c r="E166" s="75">
        <v>1</v>
      </c>
      <c r="F166" s="104">
        <v>1</v>
      </c>
      <c r="G166" s="104">
        <v>42.4</v>
      </c>
      <c r="H166" s="118"/>
    </row>
    <row r="167" spans="1:8" s="2" customFormat="1" ht="13.5" customHeight="1">
      <c r="A167" s="76">
        <v>10</v>
      </c>
      <c r="B167" s="64" t="s">
        <v>191</v>
      </c>
      <c r="C167" s="60">
        <v>41138</v>
      </c>
      <c r="D167" s="59" t="s">
        <v>316</v>
      </c>
      <c r="E167" s="75">
        <v>2</v>
      </c>
      <c r="F167" s="104">
        <v>4</v>
      </c>
      <c r="G167" s="104">
        <v>42.7</v>
      </c>
      <c r="H167" s="118"/>
    </row>
    <row r="168" spans="1:8" s="2" customFormat="1" ht="13.5" customHeight="1">
      <c r="A168" s="76">
        <v>11</v>
      </c>
      <c r="B168" s="12" t="s">
        <v>194</v>
      </c>
      <c r="C168" s="62">
        <v>41041</v>
      </c>
      <c r="D168" s="58" t="s">
        <v>176</v>
      </c>
      <c r="E168" s="75">
        <v>1</v>
      </c>
      <c r="F168" s="104">
        <v>4</v>
      </c>
      <c r="G168" s="104">
        <v>28.2</v>
      </c>
      <c r="H168" s="118"/>
    </row>
    <row r="169" spans="1:8" s="2" customFormat="1" ht="13.5" customHeight="1">
      <c r="A169" s="76">
        <v>12</v>
      </c>
      <c r="B169" s="64" t="s">
        <v>195</v>
      </c>
      <c r="C169" s="60">
        <v>41445</v>
      </c>
      <c r="D169" s="55" t="s">
        <v>175</v>
      </c>
      <c r="E169" s="75">
        <v>2</v>
      </c>
      <c r="F169" s="104">
        <v>4</v>
      </c>
      <c r="G169" s="104">
        <v>40</v>
      </c>
      <c r="H169" s="118"/>
    </row>
    <row r="170" spans="1:8" s="2" customFormat="1" ht="13.5" customHeight="1">
      <c r="A170" s="76">
        <v>13</v>
      </c>
      <c r="B170" s="12" t="s">
        <v>188</v>
      </c>
      <c r="C170" s="60">
        <v>42689</v>
      </c>
      <c r="D170" s="59" t="s">
        <v>313</v>
      </c>
      <c r="E170" s="75">
        <v>2</v>
      </c>
      <c r="F170" s="104">
        <v>4</v>
      </c>
      <c r="G170" s="104">
        <v>37.7</v>
      </c>
      <c r="H170" s="118"/>
    </row>
    <row r="171" spans="1:8" s="2" customFormat="1" ht="13.5" customHeight="1">
      <c r="A171" s="76">
        <v>14</v>
      </c>
      <c r="B171" s="12" t="s">
        <v>197</v>
      </c>
      <c r="C171" s="61">
        <v>41586</v>
      </c>
      <c r="D171" s="57" t="s">
        <v>168</v>
      </c>
      <c r="E171" s="75">
        <v>2</v>
      </c>
      <c r="F171" s="37">
        <v>4</v>
      </c>
      <c r="G171" s="67">
        <v>10.4</v>
      </c>
      <c r="H171" s="118"/>
    </row>
    <row r="172" spans="1:8" s="2" customFormat="1" ht="13.5" customHeight="1">
      <c r="A172" s="76">
        <v>15</v>
      </c>
      <c r="B172" s="12" t="s">
        <v>198</v>
      </c>
      <c r="C172" s="61">
        <v>41586</v>
      </c>
      <c r="D172" s="57" t="s">
        <v>168</v>
      </c>
      <c r="E172" s="75">
        <v>2</v>
      </c>
      <c r="F172" s="37">
        <v>2</v>
      </c>
      <c r="G172" s="67">
        <v>16.3</v>
      </c>
      <c r="H172" s="118"/>
    </row>
    <row r="173" spans="1:8" s="2" customFormat="1" ht="13.5" customHeight="1">
      <c r="A173" s="76">
        <v>16</v>
      </c>
      <c r="B173" s="12" t="s">
        <v>200</v>
      </c>
      <c r="C173" s="61">
        <v>41586</v>
      </c>
      <c r="D173" s="59" t="s">
        <v>319</v>
      </c>
      <c r="E173" s="75">
        <v>1</v>
      </c>
      <c r="F173" s="65">
        <v>2</v>
      </c>
      <c r="G173" s="68">
        <v>33</v>
      </c>
      <c r="H173" s="118"/>
    </row>
    <row r="174" spans="1:8" s="2" customFormat="1" ht="13.5" customHeight="1">
      <c r="A174" s="76">
        <v>17</v>
      </c>
      <c r="B174" s="12" t="s">
        <v>193</v>
      </c>
      <c r="C174" s="61">
        <v>42187</v>
      </c>
      <c r="D174" s="59" t="s">
        <v>317</v>
      </c>
      <c r="E174" s="75">
        <v>1</v>
      </c>
      <c r="F174" s="104">
        <v>3</v>
      </c>
      <c r="G174" s="104">
        <v>37.6</v>
      </c>
      <c r="H174" s="118"/>
    </row>
    <row r="175" spans="1:8" s="2" customFormat="1" ht="13.5" customHeight="1">
      <c r="A175" s="76">
        <v>18</v>
      </c>
      <c r="B175" s="12" t="s">
        <v>187</v>
      </c>
      <c r="C175" s="60">
        <v>42689</v>
      </c>
      <c r="D175" s="59" t="s">
        <v>313</v>
      </c>
      <c r="E175" s="75">
        <v>1</v>
      </c>
      <c r="F175" s="104">
        <v>2</v>
      </c>
      <c r="G175" s="104">
        <v>38.6</v>
      </c>
      <c r="H175" s="118"/>
    </row>
    <row r="176" spans="1:8" s="2" customFormat="1" ht="13.5" customHeight="1">
      <c r="A176" s="76">
        <v>19</v>
      </c>
      <c r="B176" s="12" t="s">
        <v>211</v>
      </c>
      <c r="C176" s="61">
        <v>41005</v>
      </c>
      <c r="D176" s="59" t="s">
        <v>318</v>
      </c>
      <c r="E176" s="75">
        <v>1</v>
      </c>
      <c r="F176" s="37">
        <v>1</v>
      </c>
      <c r="G176" s="104">
        <v>31.7</v>
      </c>
      <c r="H176" s="118"/>
    </row>
    <row r="177" spans="1:8" s="2" customFormat="1" ht="13.5" customHeight="1">
      <c r="A177" s="76">
        <v>20</v>
      </c>
      <c r="B177" s="64" t="s">
        <v>213</v>
      </c>
      <c r="C177" s="61">
        <v>41138</v>
      </c>
      <c r="D177" s="59" t="s">
        <v>316</v>
      </c>
      <c r="E177" s="75">
        <v>1</v>
      </c>
      <c r="F177" s="104">
        <v>3</v>
      </c>
      <c r="G177" s="104">
        <v>34.6</v>
      </c>
      <c r="H177" s="118"/>
    </row>
    <row r="178" spans="1:8" s="2" customFormat="1" ht="13.5" customHeight="1">
      <c r="A178" s="76">
        <v>21</v>
      </c>
      <c r="B178" s="12" t="s">
        <v>212</v>
      </c>
      <c r="C178" s="61">
        <v>41586</v>
      </c>
      <c r="D178" s="59" t="s">
        <v>319</v>
      </c>
      <c r="E178" s="75">
        <v>1</v>
      </c>
      <c r="F178" s="65">
        <v>1</v>
      </c>
      <c r="G178" s="68">
        <v>34.1</v>
      </c>
      <c r="H178" s="118"/>
    </row>
    <row r="179" spans="1:8" s="2" customFormat="1" ht="15.75" customHeight="1">
      <c r="A179" s="76">
        <v>22</v>
      </c>
      <c r="B179" s="64" t="s">
        <v>209</v>
      </c>
      <c r="C179" s="61">
        <v>41138</v>
      </c>
      <c r="D179" s="59" t="s">
        <v>316</v>
      </c>
      <c r="E179" s="75">
        <v>1</v>
      </c>
      <c r="F179" s="104">
        <v>1</v>
      </c>
      <c r="G179" s="69">
        <v>32.8</v>
      </c>
      <c r="H179" s="118"/>
    </row>
    <row r="180" spans="1:8" s="2" customFormat="1" ht="13.5" customHeight="1">
      <c r="A180" s="76">
        <v>23</v>
      </c>
      <c r="B180" s="12" t="s">
        <v>210</v>
      </c>
      <c r="C180" s="61">
        <v>41005</v>
      </c>
      <c r="D180" s="59" t="s">
        <v>318</v>
      </c>
      <c r="E180" s="75">
        <v>1</v>
      </c>
      <c r="F180" s="37">
        <v>1</v>
      </c>
      <c r="G180" s="104">
        <v>33.9</v>
      </c>
      <c r="H180" s="118"/>
    </row>
    <row r="181" spans="1:8" s="2" customFormat="1" ht="13.5" customHeight="1">
      <c r="A181" s="76">
        <v>24</v>
      </c>
      <c r="B181" s="12" t="s">
        <v>202</v>
      </c>
      <c r="C181" s="61">
        <v>41005</v>
      </c>
      <c r="D181" s="59" t="s">
        <v>318</v>
      </c>
      <c r="E181" s="75">
        <v>4</v>
      </c>
      <c r="F181" s="37">
        <v>4</v>
      </c>
      <c r="G181" s="104">
        <v>33.6</v>
      </c>
      <c r="H181" s="118"/>
    </row>
    <row r="182" spans="1:8" s="2" customFormat="1" ht="12.75" customHeight="1">
      <c r="A182" s="76">
        <v>25</v>
      </c>
      <c r="B182" s="12" t="s">
        <v>203</v>
      </c>
      <c r="C182" s="61">
        <v>41005</v>
      </c>
      <c r="D182" s="59" t="s">
        <v>315</v>
      </c>
      <c r="E182" s="75">
        <v>4</v>
      </c>
      <c r="F182" s="104">
        <v>1</v>
      </c>
      <c r="G182" s="66">
        <v>43.5</v>
      </c>
      <c r="H182" s="118"/>
    </row>
    <row r="183" spans="1:8" s="2" customFormat="1" ht="13.5" customHeight="1">
      <c r="A183" s="76">
        <v>26</v>
      </c>
      <c r="B183" s="12" t="s">
        <v>136</v>
      </c>
      <c r="C183" s="61">
        <v>40963</v>
      </c>
      <c r="D183" s="59" t="s">
        <v>170</v>
      </c>
      <c r="E183" s="75">
        <v>2</v>
      </c>
      <c r="F183" s="104">
        <v>0</v>
      </c>
      <c r="G183" s="66">
        <v>51.2</v>
      </c>
      <c r="H183" s="118"/>
    </row>
    <row r="184" spans="1:8" s="2" customFormat="1" ht="13.5" customHeight="1">
      <c r="A184" s="76">
        <v>27</v>
      </c>
      <c r="B184" s="12" t="s">
        <v>204</v>
      </c>
      <c r="C184" s="61">
        <v>41005</v>
      </c>
      <c r="D184" s="59" t="s">
        <v>318</v>
      </c>
      <c r="E184" s="75">
        <v>6</v>
      </c>
      <c r="F184" s="37">
        <v>6</v>
      </c>
      <c r="G184" s="104">
        <v>17.1</v>
      </c>
      <c r="H184" s="118"/>
    </row>
    <row r="185" spans="1:8" s="2" customFormat="1" ht="12.75">
      <c r="A185" s="76">
        <v>28</v>
      </c>
      <c r="B185" s="12" t="s">
        <v>205</v>
      </c>
      <c r="C185" s="61">
        <v>41586</v>
      </c>
      <c r="D185" s="57" t="s">
        <v>321</v>
      </c>
      <c r="E185" s="75">
        <v>3</v>
      </c>
      <c r="F185" s="37">
        <v>3</v>
      </c>
      <c r="G185" s="67">
        <v>48.1</v>
      </c>
      <c r="H185" s="118"/>
    </row>
    <row r="186" spans="1:8" s="2" customFormat="1" ht="12.75">
      <c r="A186" s="76">
        <v>29</v>
      </c>
      <c r="B186" s="12" t="s">
        <v>206</v>
      </c>
      <c r="C186" s="61">
        <v>41005</v>
      </c>
      <c r="D186" s="59" t="s">
        <v>315</v>
      </c>
      <c r="E186" s="75">
        <v>4</v>
      </c>
      <c r="F186" s="104">
        <v>4</v>
      </c>
      <c r="G186" s="66">
        <v>43.9</v>
      </c>
      <c r="H186" s="118"/>
    </row>
    <row r="187" spans="1:8" s="2" customFormat="1" ht="13.5" customHeight="1">
      <c r="A187" s="76">
        <v>30</v>
      </c>
      <c r="B187" s="64" t="s">
        <v>207</v>
      </c>
      <c r="C187" s="61">
        <v>41138</v>
      </c>
      <c r="D187" s="59" t="s">
        <v>316</v>
      </c>
      <c r="E187" s="75">
        <v>3</v>
      </c>
      <c r="F187" s="104">
        <v>3</v>
      </c>
      <c r="G187" s="69">
        <v>42.5</v>
      </c>
      <c r="H187" s="118"/>
    </row>
    <row r="188" spans="1:8" s="2" customFormat="1" ht="13.5" customHeight="1">
      <c r="A188" s="76">
        <v>31</v>
      </c>
      <c r="B188" s="64" t="s">
        <v>208</v>
      </c>
      <c r="C188" s="61">
        <v>41138</v>
      </c>
      <c r="D188" s="59" t="s">
        <v>316</v>
      </c>
      <c r="E188" s="75">
        <v>4</v>
      </c>
      <c r="F188" s="104">
        <v>5</v>
      </c>
      <c r="G188" s="104">
        <v>39.9</v>
      </c>
      <c r="H188" s="118"/>
    </row>
    <row r="189" spans="1:8" s="2" customFormat="1" ht="13.5" customHeight="1">
      <c r="A189" s="76">
        <v>32</v>
      </c>
      <c r="B189" s="12" t="s">
        <v>214</v>
      </c>
      <c r="C189" s="61">
        <v>41005</v>
      </c>
      <c r="D189" s="59" t="s">
        <v>318</v>
      </c>
      <c r="E189" s="75">
        <v>3</v>
      </c>
      <c r="F189" s="37">
        <v>3</v>
      </c>
      <c r="G189" s="104">
        <v>33.6</v>
      </c>
      <c r="H189" s="118"/>
    </row>
    <row r="190" spans="1:8" s="2" customFormat="1" ht="13.5" customHeight="1">
      <c r="A190" s="76">
        <v>33</v>
      </c>
      <c r="B190" s="12" t="s">
        <v>199</v>
      </c>
      <c r="C190" s="61">
        <v>41041</v>
      </c>
      <c r="D190" s="59" t="s">
        <v>166</v>
      </c>
      <c r="E190" s="75">
        <v>3</v>
      </c>
      <c r="F190" s="65">
        <v>3</v>
      </c>
      <c r="G190" s="68">
        <v>19.3</v>
      </c>
      <c r="H190" s="118"/>
    </row>
    <row r="191" spans="1:8" s="2" customFormat="1" ht="13.5" customHeight="1">
      <c r="A191" s="76">
        <v>34</v>
      </c>
      <c r="B191" s="12" t="s">
        <v>201</v>
      </c>
      <c r="C191" s="61">
        <v>41096</v>
      </c>
      <c r="D191" s="57" t="s">
        <v>320</v>
      </c>
      <c r="E191" s="75">
        <v>4</v>
      </c>
      <c r="F191" s="65">
        <v>4</v>
      </c>
      <c r="G191" s="68">
        <v>15.2</v>
      </c>
      <c r="H191" s="118"/>
    </row>
    <row r="192" spans="1:8" s="2" customFormat="1" ht="13.5" customHeight="1">
      <c r="A192" s="76">
        <v>35</v>
      </c>
      <c r="B192" s="12" t="s">
        <v>196</v>
      </c>
      <c r="C192" s="61">
        <v>41005</v>
      </c>
      <c r="D192" s="59" t="s">
        <v>318</v>
      </c>
      <c r="E192" s="75">
        <v>4</v>
      </c>
      <c r="F192" s="37">
        <v>3</v>
      </c>
      <c r="G192" s="104">
        <v>35</v>
      </c>
      <c r="H192" s="118"/>
    </row>
    <row r="193" spans="1:8" s="2" customFormat="1" ht="13.5" customHeight="1">
      <c r="A193" s="76">
        <v>36</v>
      </c>
      <c r="B193" s="12" t="s">
        <v>308</v>
      </c>
      <c r="C193" s="60">
        <v>41005</v>
      </c>
      <c r="D193" s="59" t="s">
        <v>315</v>
      </c>
      <c r="E193" s="75">
        <v>1</v>
      </c>
      <c r="F193" s="104">
        <v>1</v>
      </c>
      <c r="G193" s="66">
        <v>43</v>
      </c>
      <c r="H193" s="118"/>
    </row>
    <row r="194" spans="1:8" s="2" customFormat="1" ht="13.5" customHeight="1">
      <c r="A194" s="76">
        <v>37</v>
      </c>
      <c r="B194" s="12" t="s">
        <v>309</v>
      </c>
      <c r="C194" s="60">
        <v>41005</v>
      </c>
      <c r="D194" s="59" t="s">
        <v>315</v>
      </c>
      <c r="E194" s="75">
        <v>1</v>
      </c>
      <c r="F194" s="104">
        <v>2</v>
      </c>
      <c r="G194" s="66">
        <v>55.9</v>
      </c>
      <c r="H194" s="118"/>
    </row>
    <row r="195" spans="1:8" s="2" customFormat="1" ht="13.5" customHeight="1">
      <c r="A195" s="76">
        <v>38</v>
      </c>
      <c r="B195" s="12" t="s">
        <v>254</v>
      </c>
      <c r="C195" s="61">
        <v>41586</v>
      </c>
      <c r="D195" s="57" t="s">
        <v>321</v>
      </c>
      <c r="E195" s="75">
        <v>1</v>
      </c>
      <c r="F195" s="37">
        <v>1</v>
      </c>
      <c r="G195" s="67">
        <v>47</v>
      </c>
      <c r="H195" s="118"/>
    </row>
    <row r="196" spans="1:8" s="2" customFormat="1" ht="13.5" customHeight="1">
      <c r="A196" s="76">
        <v>39</v>
      </c>
      <c r="B196" s="12" t="s">
        <v>225</v>
      </c>
      <c r="C196" s="61">
        <v>41586</v>
      </c>
      <c r="D196" s="59" t="s">
        <v>319</v>
      </c>
      <c r="E196" s="75">
        <v>2</v>
      </c>
      <c r="F196" s="65">
        <v>2</v>
      </c>
      <c r="G196" s="68">
        <v>16.8</v>
      </c>
      <c r="H196" s="118"/>
    </row>
    <row r="197" spans="1:8" s="2" customFormat="1" ht="13.5" customHeight="1">
      <c r="A197" s="76">
        <v>40</v>
      </c>
      <c r="B197" s="12" t="s">
        <v>227</v>
      </c>
      <c r="C197" s="61">
        <v>41586</v>
      </c>
      <c r="D197" s="59" t="s">
        <v>319</v>
      </c>
      <c r="E197" s="75">
        <v>1</v>
      </c>
      <c r="F197" s="65">
        <v>2</v>
      </c>
      <c r="G197" s="68">
        <v>30.2</v>
      </c>
      <c r="H197" s="118"/>
    </row>
    <row r="198" spans="1:8" s="2" customFormat="1" ht="13.5" customHeight="1">
      <c r="A198" s="76">
        <v>41</v>
      </c>
      <c r="B198" s="12" t="s">
        <v>253</v>
      </c>
      <c r="C198" s="61">
        <v>41586</v>
      </c>
      <c r="D198" s="57" t="s">
        <v>321</v>
      </c>
      <c r="E198" s="75">
        <v>1</v>
      </c>
      <c r="F198" s="37">
        <v>1</v>
      </c>
      <c r="G198" s="67">
        <v>50.1</v>
      </c>
      <c r="H198" s="118"/>
    </row>
    <row r="199" spans="1:8" s="2" customFormat="1" ht="13.5" customHeight="1">
      <c r="A199" s="76">
        <v>42</v>
      </c>
      <c r="B199" s="12" t="s">
        <v>243</v>
      </c>
      <c r="C199" s="61">
        <v>41838</v>
      </c>
      <c r="D199" s="57" t="s">
        <v>52</v>
      </c>
      <c r="E199" s="75">
        <v>1</v>
      </c>
      <c r="F199" s="65">
        <v>0</v>
      </c>
      <c r="G199" s="65">
        <v>20.8</v>
      </c>
      <c r="H199" s="118"/>
    </row>
    <row r="200" spans="1:8" s="2" customFormat="1" ht="13.5" customHeight="1">
      <c r="A200" s="76">
        <v>43</v>
      </c>
      <c r="B200" s="12" t="s">
        <v>231</v>
      </c>
      <c r="C200" s="60">
        <v>42229</v>
      </c>
      <c r="D200" s="59" t="s">
        <v>169</v>
      </c>
      <c r="E200" s="75">
        <v>2</v>
      </c>
      <c r="F200" s="37">
        <v>2</v>
      </c>
      <c r="G200" s="70">
        <v>44.9</v>
      </c>
      <c r="H200" s="118"/>
    </row>
    <row r="201" spans="1:8" s="2" customFormat="1" ht="13.5" customHeight="1">
      <c r="A201" s="76">
        <v>44</v>
      </c>
      <c r="B201" s="12" t="s">
        <v>246</v>
      </c>
      <c r="C201" s="61">
        <v>41586</v>
      </c>
      <c r="D201" s="57" t="s">
        <v>321</v>
      </c>
      <c r="E201" s="75">
        <v>1</v>
      </c>
      <c r="F201" s="37">
        <v>1</v>
      </c>
      <c r="G201" s="67">
        <v>46.4</v>
      </c>
      <c r="H201" s="118"/>
    </row>
    <row r="202" spans="1:8" s="2" customFormat="1" ht="13.5" customHeight="1">
      <c r="A202" s="76">
        <v>45</v>
      </c>
      <c r="B202" s="12" t="s">
        <v>276</v>
      </c>
      <c r="C202" s="60">
        <v>41005</v>
      </c>
      <c r="D202" s="59" t="s">
        <v>171</v>
      </c>
      <c r="E202" s="75">
        <v>1</v>
      </c>
      <c r="F202" s="37">
        <v>1</v>
      </c>
      <c r="G202" s="69">
        <v>25.1</v>
      </c>
      <c r="H202" s="118"/>
    </row>
    <row r="203" spans="1:8" s="2" customFormat="1" ht="13.5" customHeight="1">
      <c r="A203" s="76">
        <v>46</v>
      </c>
      <c r="B203" s="12" t="s">
        <v>229</v>
      </c>
      <c r="C203" s="61">
        <v>41586</v>
      </c>
      <c r="D203" s="57" t="s">
        <v>321</v>
      </c>
      <c r="E203" s="75">
        <v>1</v>
      </c>
      <c r="F203" s="37">
        <v>1</v>
      </c>
      <c r="G203" s="67">
        <v>47.7</v>
      </c>
      <c r="H203" s="118"/>
    </row>
    <row r="204" spans="1:8" s="2" customFormat="1" ht="13.5" customHeight="1">
      <c r="A204" s="76">
        <v>47</v>
      </c>
      <c r="B204" s="12" t="s">
        <v>277</v>
      </c>
      <c r="C204" s="61">
        <v>41362</v>
      </c>
      <c r="D204" s="57" t="s">
        <v>327</v>
      </c>
      <c r="E204" s="75">
        <v>1</v>
      </c>
      <c r="F204" s="37">
        <v>0</v>
      </c>
      <c r="G204" s="69">
        <v>25</v>
      </c>
      <c r="H204" s="118"/>
    </row>
    <row r="205" spans="1:8" s="2" customFormat="1" ht="13.5" customHeight="1">
      <c r="A205" s="76">
        <v>48</v>
      </c>
      <c r="B205" s="12" t="s">
        <v>278</v>
      </c>
      <c r="C205" s="62">
        <v>41041</v>
      </c>
      <c r="D205" s="58" t="s">
        <v>176</v>
      </c>
      <c r="E205" s="75">
        <v>1</v>
      </c>
      <c r="F205" s="104">
        <v>2</v>
      </c>
      <c r="G205" s="69">
        <f>16.1</f>
        <v>16.1</v>
      </c>
      <c r="H205" s="118"/>
    </row>
    <row r="206" spans="1:8" s="2" customFormat="1" ht="13.5" customHeight="1">
      <c r="A206" s="76">
        <v>49</v>
      </c>
      <c r="B206" s="12" t="s">
        <v>264</v>
      </c>
      <c r="C206" s="61">
        <v>41838</v>
      </c>
      <c r="D206" s="57" t="s">
        <v>324</v>
      </c>
      <c r="E206" s="75">
        <v>1</v>
      </c>
      <c r="F206" s="37">
        <v>1</v>
      </c>
      <c r="G206" s="70">
        <v>39.3</v>
      </c>
      <c r="H206" s="118"/>
    </row>
    <row r="207" spans="1:8" s="2" customFormat="1" ht="13.5" customHeight="1">
      <c r="A207" s="76">
        <v>50</v>
      </c>
      <c r="B207" s="12" t="s">
        <v>259</v>
      </c>
      <c r="C207" s="61">
        <v>41544</v>
      </c>
      <c r="D207" s="57" t="s">
        <v>167</v>
      </c>
      <c r="E207" s="75">
        <v>1</v>
      </c>
      <c r="F207" s="37">
        <v>1</v>
      </c>
      <c r="G207" s="67">
        <v>63.3</v>
      </c>
      <c r="H207" s="118"/>
    </row>
    <row r="208" spans="1:8" s="2" customFormat="1" ht="13.5" customHeight="1">
      <c r="A208" s="76">
        <v>51</v>
      </c>
      <c r="B208" s="12" t="s">
        <v>282</v>
      </c>
      <c r="C208" s="61">
        <v>41362</v>
      </c>
      <c r="D208" s="57" t="s">
        <v>327</v>
      </c>
      <c r="E208" s="75">
        <v>1</v>
      </c>
      <c r="F208" s="37">
        <v>0</v>
      </c>
      <c r="G208" s="69">
        <v>21.9</v>
      </c>
      <c r="H208" s="118"/>
    </row>
    <row r="209" spans="1:8" s="2" customFormat="1" ht="13.5" customHeight="1">
      <c r="A209" s="76">
        <v>52</v>
      </c>
      <c r="B209" s="12" t="s">
        <v>237</v>
      </c>
      <c r="C209" s="61">
        <v>42229</v>
      </c>
      <c r="D209" s="57" t="s">
        <v>322</v>
      </c>
      <c r="E209" s="75">
        <v>1</v>
      </c>
      <c r="F209" s="37">
        <v>1</v>
      </c>
      <c r="G209" s="70">
        <v>37.5</v>
      </c>
      <c r="H209" s="118"/>
    </row>
    <row r="210" spans="1:8" s="2" customFormat="1" ht="13.5" customHeight="1">
      <c r="A210" s="76">
        <v>53</v>
      </c>
      <c r="B210" s="12" t="s">
        <v>311</v>
      </c>
      <c r="C210" s="62">
        <v>41041</v>
      </c>
      <c r="D210" s="58" t="s">
        <v>176</v>
      </c>
      <c r="E210" s="75">
        <v>1</v>
      </c>
      <c r="F210" s="104">
        <v>4</v>
      </c>
      <c r="G210" s="69">
        <v>35.1</v>
      </c>
      <c r="H210" s="118"/>
    </row>
    <row r="211" spans="1:8" s="2" customFormat="1" ht="12.75" customHeight="1">
      <c r="A211" s="76">
        <v>54</v>
      </c>
      <c r="B211" s="12" t="s">
        <v>230</v>
      </c>
      <c r="C211" s="61">
        <v>41586</v>
      </c>
      <c r="D211" s="57" t="s">
        <v>321</v>
      </c>
      <c r="E211" s="75">
        <v>2</v>
      </c>
      <c r="F211" s="37">
        <v>2</v>
      </c>
      <c r="G211" s="67">
        <v>36.9</v>
      </c>
      <c r="H211" s="118"/>
    </row>
    <row r="212" spans="1:8" s="2" customFormat="1" ht="13.5" customHeight="1">
      <c r="A212" s="76">
        <v>55</v>
      </c>
      <c r="B212" s="12" t="s">
        <v>245</v>
      </c>
      <c r="C212" s="61">
        <v>41586</v>
      </c>
      <c r="D212" s="59" t="s">
        <v>319</v>
      </c>
      <c r="E212" s="75">
        <v>1</v>
      </c>
      <c r="F212" s="65">
        <v>1</v>
      </c>
      <c r="G212" s="68">
        <v>16.6</v>
      </c>
      <c r="H212" s="118"/>
    </row>
    <row r="213" spans="1:8" s="2" customFormat="1" ht="13.5" customHeight="1">
      <c r="A213" s="76">
        <v>56</v>
      </c>
      <c r="B213" s="12" t="s">
        <v>263</v>
      </c>
      <c r="C213" s="61">
        <v>42229</v>
      </c>
      <c r="D213" s="57" t="s">
        <v>322</v>
      </c>
      <c r="E213" s="75">
        <v>1</v>
      </c>
      <c r="F213" s="37">
        <v>1</v>
      </c>
      <c r="G213" s="70">
        <v>37.7</v>
      </c>
      <c r="H213" s="118"/>
    </row>
    <row r="214" spans="1:8" s="2" customFormat="1" ht="13.5" customHeight="1">
      <c r="A214" s="76">
        <v>57</v>
      </c>
      <c r="B214" s="12" t="s">
        <v>247</v>
      </c>
      <c r="C214" s="61">
        <v>41586</v>
      </c>
      <c r="D214" s="57" t="s">
        <v>321</v>
      </c>
      <c r="E214" s="75">
        <v>1</v>
      </c>
      <c r="F214" s="37">
        <v>1</v>
      </c>
      <c r="G214" s="67">
        <v>37.6</v>
      </c>
      <c r="H214" s="118"/>
    </row>
    <row r="215" spans="1:8" s="2" customFormat="1" ht="14.25" customHeight="1">
      <c r="A215" s="76">
        <v>58</v>
      </c>
      <c r="B215" s="12" t="s">
        <v>251</v>
      </c>
      <c r="C215" s="61">
        <v>40963</v>
      </c>
      <c r="D215" s="57" t="s">
        <v>170</v>
      </c>
      <c r="E215" s="75">
        <v>1</v>
      </c>
      <c r="F215" s="104">
        <v>7</v>
      </c>
      <c r="G215" s="67">
        <v>14.5</v>
      </c>
      <c r="H215" s="118"/>
    </row>
    <row r="216" spans="1:8" s="2" customFormat="1" ht="13.5" customHeight="1">
      <c r="A216" s="76">
        <v>59</v>
      </c>
      <c r="B216" s="12" t="s">
        <v>249</v>
      </c>
      <c r="C216" s="61">
        <v>42229</v>
      </c>
      <c r="D216" s="57" t="s">
        <v>322</v>
      </c>
      <c r="E216" s="75">
        <v>1</v>
      </c>
      <c r="F216" s="37">
        <v>1</v>
      </c>
      <c r="G216" s="70">
        <v>38.2</v>
      </c>
      <c r="H216" s="118"/>
    </row>
    <row r="217" spans="1:8" s="2" customFormat="1" ht="13.5" customHeight="1">
      <c r="A217" s="76">
        <v>60</v>
      </c>
      <c r="B217" s="12" t="s">
        <v>242</v>
      </c>
      <c r="C217" s="61">
        <v>41838</v>
      </c>
      <c r="D217" s="57" t="s">
        <v>52</v>
      </c>
      <c r="E217" s="75">
        <v>1</v>
      </c>
      <c r="F217" s="65">
        <v>2</v>
      </c>
      <c r="G217" s="65">
        <v>13.7</v>
      </c>
      <c r="H217" s="118"/>
    </row>
    <row r="218" spans="1:8" s="2" customFormat="1" ht="13.5" customHeight="1">
      <c r="A218" s="76">
        <v>61</v>
      </c>
      <c r="B218" s="12" t="s">
        <v>233</v>
      </c>
      <c r="C218" s="60">
        <v>42229</v>
      </c>
      <c r="D218" s="59" t="s">
        <v>169</v>
      </c>
      <c r="E218" s="75">
        <v>1</v>
      </c>
      <c r="F218" s="37">
        <v>1</v>
      </c>
      <c r="G218" s="70">
        <v>36.2</v>
      </c>
      <c r="H218" s="118"/>
    </row>
    <row r="219" spans="1:8" s="2" customFormat="1" ht="13.5" customHeight="1">
      <c r="A219" s="76">
        <v>62</v>
      </c>
      <c r="B219" s="12" t="s">
        <v>238</v>
      </c>
      <c r="C219" s="61">
        <v>42229</v>
      </c>
      <c r="D219" s="57" t="s">
        <v>322</v>
      </c>
      <c r="E219" s="75">
        <v>1</v>
      </c>
      <c r="F219" s="37">
        <v>1</v>
      </c>
      <c r="G219" s="70">
        <v>46.7</v>
      </c>
      <c r="H219" s="118"/>
    </row>
    <row r="220" spans="1:8" s="2" customFormat="1" ht="13.5" customHeight="1">
      <c r="A220" s="76">
        <v>63</v>
      </c>
      <c r="B220" s="12" t="s">
        <v>404</v>
      </c>
      <c r="C220" s="61">
        <v>41586</v>
      </c>
      <c r="D220" s="57" t="s">
        <v>168</v>
      </c>
      <c r="E220" s="75">
        <v>2</v>
      </c>
      <c r="F220" s="37">
        <v>2</v>
      </c>
      <c r="G220" s="67">
        <v>42.4</v>
      </c>
      <c r="H220" s="118"/>
    </row>
    <row r="221" spans="1:8" s="2" customFormat="1" ht="13.5" customHeight="1">
      <c r="A221" s="76">
        <v>64</v>
      </c>
      <c r="B221" s="12" t="s">
        <v>403</v>
      </c>
      <c r="C221" s="61">
        <v>41586</v>
      </c>
      <c r="D221" s="57" t="s">
        <v>168</v>
      </c>
      <c r="E221" s="75">
        <v>4</v>
      </c>
      <c r="F221" s="37">
        <v>4</v>
      </c>
      <c r="G221" s="67">
        <v>54.3</v>
      </c>
      <c r="H221" s="118"/>
    </row>
    <row r="222" spans="1:8" s="2" customFormat="1" ht="13.5" customHeight="1">
      <c r="A222" s="76">
        <v>65</v>
      </c>
      <c r="B222" s="12" t="s">
        <v>236</v>
      </c>
      <c r="C222" s="60">
        <v>42229</v>
      </c>
      <c r="D222" s="59" t="s">
        <v>169</v>
      </c>
      <c r="E222" s="75">
        <v>1</v>
      </c>
      <c r="F222" s="37">
        <v>1</v>
      </c>
      <c r="G222" s="70">
        <v>13.4</v>
      </c>
      <c r="H222" s="118"/>
    </row>
    <row r="223" spans="1:8" s="2" customFormat="1" ht="13.5" customHeight="1">
      <c r="A223" s="76">
        <v>66</v>
      </c>
      <c r="B223" s="12" t="s">
        <v>248</v>
      </c>
      <c r="C223" s="61">
        <v>42229</v>
      </c>
      <c r="D223" s="57" t="s">
        <v>169</v>
      </c>
      <c r="E223" s="75">
        <v>1</v>
      </c>
      <c r="F223" s="37">
        <v>1</v>
      </c>
      <c r="G223" s="70">
        <v>10.5</v>
      </c>
      <c r="H223" s="118"/>
    </row>
    <row r="224" spans="1:8" s="2" customFormat="1" ht="13.5" customHeight="1">
      <c r="A224" s="76">
        <v>67</v>
      </c>
      <c r="B224" s="12" t="s">
        <v>239</v>
      </c>
      <c r="C224" s="61">
        <v>42229</v>
      </c>
      <c r="D224" s="57" t="s">
        <v>322</v>
      </c>
      <c r="E224" s="75">
        <v>1</v>
      </c>
      <c r="F224" s="37">
        <v>1</v>
      </c>
      <c r="G224" s="70">
        <v>48.3</v>
      </c>
      <c r="H224" s="118"/>
    </row>
    <row r="225" spans="1:8" s="2" customFormat="1" ht="13.5" customHeight="1">
      <c r="A225" s="76">
        <v>68</v>
      </c>
      <c r="B225" s="12" t="s">
        <v>215</v>
      </c>
      <c r="C225" s="61">
        <v>41005</v>
      </c>
      <c r="D225" s="59" t="s">
        <v>315</v>
      </c>
      <c r="E225" s="75">
        <v>3</v>
      </c>
      <c r="F225" s="104">
        <v>3</v>
      </c>
      <c r="G225" s="66">
        <v>43.6</v>
      </c>
      <c r="H225" s="118"/>
    </row>
    <row r="226" spans="1:8" s="2" customFormat="1" ht="13.5" customHeight="1">
      <c r="A226" s="76">
        <v>69</v>
      </c>
      <c r="B226" s="12" t="s">
        <v>271</v>
      </c>
      <c r="C226" s="60">
        <v>41041</v>
      </c>
      <c r="D226" s="59" t="s">
        <v>166</v>
      </c>
      <c r="E226" s="75">
        <v>1</v>
      </c>
      <c r="F226" s="65">
        <v>0</v>
      </c>
      <c r="G226" s="68">
        <v>10.2</v>
      </c>
      <c r="H226" s="118"/>
    </row>
    <row r="227" spans="1:8" s="2" customFormat="1" ht="13.5" customHeight="1">
      <c r="A227" s="76">
        <v>70</v>
      </c>
      <c r="B227" s="12" t="s">
        <v>241</v>
      </c>
      <c r="C227" s="61">
        <v>41838</v>
      </c>
      <c r="D227" s="57" t="s">
        <v>52</v>
      </c>
      <c r="E227" s="75">
        <v>1</v>
      </c>
      <c r="F227" s="65">
        <v>3</v>
      </c>
      <c r="G227" s="65">
        <v>24.9</v>
      </c>
      <c r="H227" s="118"/>
    </row>
    <row r="228" spans="1:8" s="2" customFormat="1" ht="12.75" customHeight="1">
      <c r="A228" s="76">
        <v>71</v>
      </c>
      <c r="B228" s="12" t="s">
        <v>258</v>
      </c>
      <c r="C228" s="61">
        <v>42901</v>
      </c>
      <c r="D228" s="57" t="s">
        <v>172</v>
      </c>
      <c r="E228" s="75">
        <v>3</v>
      </c>
      <c r="F228" s="37">
        <v>2</v>
      </c>
      <c r="G228" s="69">
        <v>39.9</v>
      </c>
      <c r="H228" s="118"/>
    </row>
    <row r="229" spans="1:8" s="2" customFormat="1" ht="13.5" customHeight="1">
      <c r="A229" s="76">
        <v>72</v>
      </c>
      <c r="B229" s="12" t="s">
        <v>274</v>
      </c>
      <c r="C229" s="61">
        <v>41544</v>
      </c>
      <c r="D229" s="57" t="s">
        <v>167</v>
      </c>
      <c r="E229" s="75">
        <v>5</v>
      </c>
      <c r="F229" s="37">
        <v>5</v>
      </c>
      <c r="G229" s="67">
        <v>65.4</v>
      </c>
      <c r="H229" s="118"/>
    </row>
    <row r="230" spans="1:8" s="2" customFormat="1" ht="13.5" customHeight="1">
      <c r="A230" s="76">
        <v>73</v>
      </c>
      <c r="B230" s="12" t="s">
        <v>235</v>
      </c>
      <c r="C230" s="60">
        <v>42229</v>
      </c>
      <c r="D230" s="59" t="s">
        <v>169</v>
      </c>
      <c r="E230" s="75">
        <v>3</v>
      </c>
      <c r="F230" s="37">
        <v>4</v>
      </c>
      <c r="G230" s="70">
        <v>44.7</v>
      </c>
      <c r="H230" s="118"/>
    </row>
    <row r="231" spans="1:8" s="2" customFormat="1" ht="13.5" customHeight="1">
      <c r="A231" s="76">
        <v>74</v>
      </c>
      <c r="B231" s="12" t="s">
        <v>390</v>
      </c>
      <c r="C231" s="61">
        <v>42229</v>
      </c>
      <c r="D231" s="57" t="s">
        <v>169</v>
      </c>
      <c r="E231" s="75">
        <v>1</v>
      </c>
      <c r="F231" s="37">
        <v>1</v>
      </c>
      <c r="G231" s="70">
        <v>34.2</v>
      </c>
      <c r="H231" s="118"/>
    </row>
    <row r="232" spans="1:8" s="2" customFormat="1" ht="13.5" customHeight="1">
      <c r="A232" s="76">
        <v>75</v>
      </c>
      <c r="B232" s="12" t="s">
        <v>280</v>
      </c>
      <c r="C232" s="61">
        <v>41838</v>
      </c>
      <c r="D232" s="57" t="s">
        <v>324</v>
      </c>
      <c r="E232" s="75">
        <v>3</v>
      </c>
      <c r="F232" s="37">
        <v>3</v>
      </c>
      <c r="G232" s="70">
        <v>40.2</v>
      </c>
      <c r="H232" s="118"/>
    </row>
    <row r="233" spans="1:8" s="2" customFormat="1" ht="13.5" customHeight="1">
      <c r="A233" s="76">
        <v>76</v>
      </c>
      <c r="B233" s="12" t="s">
        <v>268</v>
      </c>
      <c r="C233" s="61">
        <v>42229</v>
      </c>
      <c r="D233" s="57" t="s">
        <v>322</v>
      </c>
      <c r="E233" s="75">
        <v>2</v>
      </c>
      <c r="F233" s="37">
        <v>2</v>
      </c>
      <c r="G233" s="70">
        <v>45</v>
      </c>
      <c r="H233" s="118"/>
    </row>
    <row r="234" spans="1:8" s="2" customFormat="1" ht="13.5" customHeight="1">
      <c r="A234" s="76">
        <v>77</v>
      </c>
      <c r="B234" s="12" t="s">
        <v>272</v>
      </c>
      <c r="C234" s="60">
        <v>41838</v>
      </c>
      <c r="D234" s="59" t="s">
        <v>62</v>
      </c>
      <c r="E234" s="75">
        <v>1</v>
      </c>
      <c r="F234" s="37">
        <v>1</v>
      </c>
      <c r="G234" s="70">
        <v>38.7</v>
      </c>
      <c r="H234" s="118"/>
    </row>
    <row r="235" spans="1:8" s="2" customFormat="1" ht="13.5" customHeight="1">
      <c r="A235" s="76">
        <v>78</v>
      </c>
      <c r="B235" s="12" t="s">
        <v>220</v>
      </c>
      <c r="C235" s="61">
        <v>41586</v>
      </c>
      <c r="D235" s="57" t="s">
        <v>168</v>
      </c>
      <c r="E235" s="75">
        <v>1</v>
      </c>
      <c r="F235" s="37">
        <v>1</v>
      </c>
      <c r="G235" s="67">
        <v>42</v>
      </c>
      <c r="H235" s="118"/>
    </row>
    <row r="236" spans="1:8" s="2" customFormat="1" ht="12.75" customHeight="1">
      <c r="A236" s="76">
        <v>79</v>
      </c>
      <c r="B236" s="12" t="s">
        <v>297</v>
      </c>
      <c r="C236" s="25">
        <v>41096</v>
      </c>
      <c r="D236" s="103" t="s">
        <v>71</v>
      </c>
      <c r="E236" s="75">
        <v>2</v>
      </c>
      <c r="F236" s="37">
        <v>0</v>
      </c>
      <c r="G236" s="69">
        <v>57.8</v>
      </c>
      <c r="H236" s="118"/>
    </row>
    <row r="237" spans="1:8" s="2" customFormat="1" ht="13.5" customHeight="1">
      <c r="A237" s="76">
        <v>80</v>
      </c>
      <c r="B237" s="12" t="s">
        <v>224</v>
      </c>
      <c r="C237" s="60">
        <v>41041</v>
      </c>
      <c r="D237" s="59" t="s">
        <v>166</v>
      </c>
      <c r="E237" s="75">
        <v>1</v>
      </c>
      <c r="F237" s="65">
        <v>4</v>
      </c>
      <c r="G237" s="68">
        <v>40.3</v>
      </c>
      <c r="H237" s="118"/>
    </row>
    <row r="238" spans="1:8" s="2" customFormat="1" ht="13.5" customHeight="1">
      <c r="A238" s="76">
        <v>81</v>
      </c>
      <c r="B238" s="64" t="s">
        <v>217</v>
      </c>
      <c r="C238" s="60">
        <v>41041</v>
      </c>
      <c r="D238" s="59" t="s">
        <v>174</v>
      </c>
      <c r="E238" s="75">
        <v>1</v>
      </c>
      <c r="F238" s="104">
        <v>5</v>
      </c>
      <c r="G238" s="104">
        <v>41.6</v>
      </c>
      <c r="H238" s="118"/>
    </row>
    <row r="239" spans="1:8" s="2" customFormat="1" ht="13.5" customHeight="1">
      <c r="A239" s="76">
        <v>82</v>
      </c>
      <c r="B239" s="12" t="s">
        <v>216</v>
      </c>
      <c r="C239" s="61">
        <v>42187</v>
      </c>
      <c r="D239" s="59" t="s">
        <v>317</v>
      </c>
      <c r="E239" s="75">
        <v>1</v>
      </c>
      <c r="F239" s="104">
        <v>1</v>
      </c>
      <c r="G239" s="104">
        <v>39.8</v>
      </c>
      <c r="H239" s="118"/>
    </row>
    <row r="240" spans="1:8" s="2" customFormat="1" ht="13.5" customHeight="1">
      <c r="A240" s="76">
        <v>83</v>
      </c>
      <c r="B240" s="12" t="s">
        <v>240</v>
      </c>
      <c r="C240" s="61">
        <v>41838</v>
      </c>
      <c r="D240" s="57" t="s">
        <v>52</v>
      </c>
      <c r="E240" s="75">
        <v>1</v>
      </c>
      <c r="F240" s="65">
        <v>4</v>
      </c>
      <c r="G240" s="65">
        <v>19.5</v>
      </c>
      <c r="H240" s="118"/>
    </row>
    <row r="241" spans="1:8" s="2" customFormat="1" ht="13.5" customHeight="1">
      <c r="A241" s="76">
        <v>84</v>
      </c>
      <c r="B241" s="12" t="s">
        <v>165</v>
      </c>
      <c r="C241" s="60">
        <v>41041</v>
      </c>
      <c r="D241" s="59" t="s">
        <v>166</v>
      </c>
      <c r="E241" s="75">
        <v>1</v>
      </c>
      <c r="F241" s="65">
        <v>1</v>
      </c>
      <c r="G241" s="68">
        <v>15.9</v>
      </c>
      <c r="H241" s="118"/>
    </row>
    <row r="242" spans="1:8" s="2" customFormat="1" ht="13.5" customHeight="1">
      <c r="A242" s="76">
        <v>85</v>
      </c>
      <c r="B242" s="12" t="s">
        <v>228</v>
      </c>
      <c r="C242" s="60">
        <v>41041</v>
      </c>
      <c r="D242" s="59" t="s">
        <v>166</v>
      </c>
      <c r="E242" s="75">
        <v>3</v>
      </c>
      <c r="F242" s="65">
        <v>3</v>
      </c>
      <c r="G242" s="68">
        <v>50.8</v>
      </c>
      <c r="H242" s="118"/>
    </row>
    <row r="243" spans="1:8" s="2" customFormat="1" ht="13.5" customHeight="1">
      <c r="A243" s="76">
        <v>86</v>
      </c>
      <c r="B243" s="12" t="s">
        <v>310</v>
      </c>
      <c r="C243" s="60">
        <v>41096</v>
      </c>
      <c r="D243" s="59" t="s">
        <v>177</v>
      </c>
      <c r="E243" s="75">
        <v>2</v>
      </c>
      <c r="F243" s="104">
        <v>2</v>
      </c>
      <c r="G243" s="69">
        <v>22.3</v>
      </c>
      <c r="H243" s="118"/>
    </row>
    <row r="244" spans="1:8" s="2" customFormat="1" ht="13.5" customHeight="1">
      <c r="A244" s="76">
        <v>87</v>
      </c>
      <c r="B244" s="12" t="s">
        <v>256</v>
      </c>
      <c r="C244" s="60">
        <v>41005</v>
      </c>
      <c r="D244" s="59" t="s">
        <v>171</v>
      </c>
      <c r="E244" s="75">
        <v>3</v>
      </c>
      <c r="F244" s="37">
        <v>3</v>
      </c>
      <c r="G244" s="69">
        <v>20.7</v>
      </c>
      <c r="H244" s="118"/>
    </row>
    <row r="245" spans="1:8" s="2" customFormat="1" ht="14.25" customHeight="1">
      <c r="A245" s="76">
        <v>88</v>
      </c>
      <c r="B245" s="12" t="s">
        <v>262</v>
      </c>
      <c r="C245" s="61">
        <v>41544</v>
      </c>
      <c r="D245" s="57" t="s">
        <v>167</v>
      </c>
      <c r="E245" s="75">
        <v>1</v>
      </c>
      <c r="F245" s="37">
        <v>1</v>
      </c>
      <c r="G245" s="67">
        <v>52.4</v>
      </c>
      <c r="H245" s="118"/>
    </row>
    <row r="246" spans="1:8" s="2" customFormat="1" ht="13.5" customHeight="1">
      <c r="A246" s="76">
        <v>89</v>
      </c>
      <c r="B246" s="12" t="s">
        <v>296</v>
      </c>
      <c r="C246" s="61">
        <v>41838</v>
      </c>
      <c r="D246" s="57" t="s">
        <v>324</v>
      </c>
      <c r="E246" s="75">
        <v>2</v>
      </c>
      <c r="F246" s="37">
        <v>7</v>
      </c>
      <c r="G246" s="70">
        <v>50.7</v>
      </c>
      <c r="H246" s="118"/>
    </row>
    <row r="247" spans="1:8" s="2" customFormat="1" ht="13.5" customHeight="1">
      <c r="A247" s="76">
        <v>90</v>
      </c>
      <c r="B247" s="12" t="s">
        <v>222</v>
      </c>
      <c r="C247" s="61">
        <v>42187</v>
      </c>
      <c r="D247" s="57" t="s">
        <v>317</v>
      </c>
      <c r="E247" s="75">
        <v>1</v>
      </c>
      <c r="F247" s="104">
        <v>4</v>
      </c>
      <c r="G247" s="69">
        <v>47.2</v>
      </c>
      <c r="H247" s="118"/>
    </row>
    <row r="248" spans="1:8" s="2" customFormat="1" ht="13.5" customHeight="1">
      <c r="A248" s="76">
        <v>91</v>
      </c>
      <c r="B248" s="12" t="s">
        <v>219</v>
      </c>
      <c r="C248" s="61">
        <v>40963</v>
      </c>
      <c r="D248" s="57" t="s">
        <v>65</v>
      </c>
      <c r="E248" s="75">
        <v>1</v>
      </c>
      <c r="F248" s="65">
        <v>5</v>
      </c>
      <c r="G248" s="69">
        <v>67.7</v>
      </c>
      <c r="H248" s="118"/>
    </row>
    <row r="249" spans="1:8" s="2" customFormat="1" ht="13.5" customHeight="1">
      <c r="A249" s="76">
        <v>92</v>
      </c>
      <c r="B249" s="12" t="s">
        <v>270</v>
      </c>
      <c r="C249" s="61">
        <v>41586</v>
      </c>
      <c r="D249" s="57" t="s">
        <v>168</v>
      </c>
      <c r="E249" s="75">
        <v>2</v>
      </c>
      <c r="F249" s="37">
        <v>2</v>
      </c>
      <c r="G249" s="67">
        <v>11.2</v>
      </c>
      <c r="H249" s="118"/>
    </row>
    <row r="250" spans="1:8" s="2" customFormat="1" ht="13.5" customHeight="1">
      <c r="A250" s="76">
        <v>93</v>
      </c>
      <c r="B250" s="12" t="s">
        <v>250</v>
      </c>
      <c r="C250" s="60">
        <v>41005</v>
      </c>
      <c r="D250" s="59" t="s">
        <v>171</v>
      </c>
      <c r="E250" s="75">
        <v>2</v>
      </c>
      <c r="F250" s="37">
        <v>2</v>
      </c>
      <c r="G250" s="69">
        <v>35.4</v>
      </c>
      <c r="H250" s="118"/>
    </row>
    <row r="251" spans="1:8" s="2" customFormat="1" ht="13.5" customHeight="1">
      <c r="A251" s="76">
        <v>94</v>
      </c>
      <c r="B251" s="12" t="s">
        <v>279</v>
      </c>
      <c r="C251" s="61">
        <v>41544</v>
      </c>
      <c r="D251" s="57" t="s">
        <v>167</v>
      </c>
      <c r="E251" s="75">
        <v>1</v>
      </c>
      <c r="F251" s="37">
        <v>1</v>
      </c>
      <c r="G251" s="67">
        <v>52.5</v>
      </c>
      <c r="H251" s="118"/>
    </row>
    <row r="252" spans="1:8" s="2" customFormat="1" ht="13.5" customHeight="1">
      <c r="A252" s="76">
        <v>95</v>
      </c>
      <c r="B252" s="12" t="s">
        <v>284</v>
      </c>
      <c r="C252" s="61">
        <v>41544</v>
      </c>
      <c r="D252" s="57" t="s">
        <v>167</v>
      </c>
      <c r="E252" s="75">
        <v>1</v>
      </c>
      <c r="F252" s="37">
        <v>1</v>
      </c>
      <c r="G252" s="67">
        <v>29.2</v>
      </c>
      <c r="H252" s="118"/>
    </row>
    <row r="253" spans="1:8" s="2" customFormat="1" ht="13.5" customHeight="1">
      <c r="A253" s="76">
        <v>96</v>
      </c>
      <c r="B253" s="12" t="s">
        <v>289</v>
      </c>
      <c r="C253" s="61">
        <v>42229</v>
      </c>
      <c r="D253" s="57" t="s">
        <v>322</v>
      </c>
      <c r="E253" s="75">
        <v>2</v>
      </c>
      <c r="F253" s="37">
        <v>3</v>
      </c>
      <c r="G253" s="70">
        <v>46.3</v>
      </c>
      <c r="H253" s="118"/>
    </row>
    <row r="254" spans="1:8" s="2" customFormat="1" ht="13.5" customHeight="1">
      <c r="A254" s="76">
        <v>97</v>
      </c>
      <c r="B254" s="12" t="s">
        <v>285</v>
      </c>
      <c r="C254" s="60">
        <v>42229</v>
      </c>
      <c r="D254" s="59" t="s">
        <v>169</v>
      </c>
      <c r="E254" s="75">
        <v>2</v>
      </c>
      <c r="F254" s="37">
        <v>2</v>
      </c>
      <c r="G254" s="67">
        <v>45.6</v>
      </c>
      <c r="H254" s="118"/>
    </row>
    <row r="255" spans="1:8" s="2" customFormat="1" ht="13.5" customHeight="1">
      <c r="A255" s="76">
        <v>98</v>
      </c>
      <c r="B255" s="12" t="s">
        <v>288</v>
      </c>
      <c r="C255" s="61">
        <v>42229</v>
      </c>
      <c r="D255" s="57" t="s">
        <v>322</v>
      </c>
      <c r="E255" s="75">
        <v>5</v>
      </c>
      <c r="F255" s="37">
        <v>5</v>
      </c>
      <c r="G255" s="70">
        <v>47.7</v>
      </c>
      <c r="H255" s="118"/>
    </row>
    <row r="256" spans="1:8" s="2" customFormat="1" ht="13.5" customHeight="1">
      <c r="A256" s="76">
        <v>99</v>
      </c>
      <c r="B256" s="12" t="s">
        <v>306</v>
      </c>
      <c r="C256" s="60">
        <v>41005</v>
      </c>
      <c r="D256" s="59" t="s">
        <v>171</v>
      </c>
      <c r="E256" s="75">
        <v>1</v>
      </c>
      <c r="F256" s="37">
        <v>1</v>
      </c>
      <c r="G256" s="69">
        <v>16</v>
      </c>
      <c r="H256" s="118"/>
    </row>
    <row r="257" spans="1:8" s="2" customFormat="1" ht="13.5" customHeight="1">
      <c r="A257" s="76">
        <v>100</v>
      </c>
      <c r="B257" s="12" t="s">
        <v>221</v>
      </c>
      <c r="C257" s="61">
        <v>41586</v>
      </c>
      <c r="D257" s="57" t="s">
        <v>319</v>
      </c>
      <c r="E257" s="75">
        <v>1</v>
      </c>
      <c r="F257" s="65">
        <v>0</v>
      </c>
      <c r="G257" s="68">
        <v>30</v>
      </c>
      <c r="H257" s="118"/>
    </row>
    <row r="258" spans="1:8" s="2" customFormat="1" ht="13.5" customHeight="1">
      <c r="A258" s="76">
        <v>101</v>
      </c>
      <c r="B258" s="12" t="s">
        <v>303</v>
      </c>
      <c r="C258" s="61">
        <v>41586</v>
      </c>
      <c r="D258" s="57" t="s">
        <v>168</v>
      </c>
      <c r="E258" s="75">
        <v>4</v>
      </c>
      <c r="F258" s="37">
        <v>4</v>
      </c>
      <c r="G258" s="67">
        <v>54.5</v>
      </c>
      <c r="H258" s="118"/>
    </row>
    <row r="259" spans="1:8" s="2" customFormat="1" ht="13.5" customHeight="1">
      <c r="A259" s="76">
        <v>102</v>
      </c>
      <c r="B259" s="12" t="s">
        <v>295</v>
      </c>
      <c r="C259" s="61">
        <v>41838</v>
      </c>
      <c r="D259" s="57" t="s">
        <v>324</v>
      </c>
      <c r="E259" s="37">
        <v>2</v>
      </c>
      <c r="F259" s="37">
        <v>2</v>
      </c>
      <c r="G259" s="70">
        <v>40.2</v>
      </c>
      <c r="H259" s="118"/>
    </row>
    <row r="260" spans="1:8" s="2" customFormat="1" ht="13.5" customHeight="1">
      <c r="A260" s="76">
        <v>103</v>
      </c>
      <c r="B260" s="12" t="s">
        <v>292</v>
      </c>
      <c r="C260" s="60">
        <v>41838</v>
      </c>
      <c r="D260" s="59" t="s">
        <v>62</v>
      </c>
      <c r="E260" s="37">
        <v>1</v>
      </c>
      <c r="F260" s="37">
        <v>1</v>
      </c>
      <c r="G260" s="70">
        <v>15.4</v>
      </c>
      <c r="H260" s="118"/>
    </row>
    <row r="261" spans="1:8" s="2" customFormat="1" ht="13.5" customHeight="1">
      <c r="A261" s="76">
        <v>104</v>
      </c>
      <c r="B261" s="12" t="s">
        <v>292</v>
      </c>
      <c r="C261" s="60">
        <v>41838</v>
      </c>
      <c r="D261" s="59" t="s">
        <v>62</v>
      </c>
      <c r="E261" s="75">
        <v>1</v>
      </c>
      <c r="F261" s="37">
        <v>1</v>
      </c>
      <c r="G261" s="72">
        <v>24.5</v>
      </c>
      <c r="H261" s="118"/>
    </row>
    <row r="262" spans="1:8" s="2" customFormat="1" ht="13.5" customHeight="1">
      <c r="A262" s="76">
        <v>105</v>
      </c>
      <c r="B262" s="12" t="s">
        <v>137</v>
      </c>
      <c r="C262" s="61">
        <v>41362</v>
      </c>
      <c r="D262" s="57" t="s">
        <v>327</v>
      </c>
      <c r="E262" s="75">
        <v>1</v>
      </c>
      <c r="F262" s="37">
        <v>1</v>
      </c>
      <c r="G262" s="69">
        <v>13.2</v>
      </c>
      <c r="H262" s="118"/>
    </row>
    <row r="263" spans="1:8" s="2" customFormat="1" ht="13.5" customHeight="1">
      <c r="A263" s="76">
        <v>106</v>
      </c>
      <c r="B263" s="12" t="s">
        <v>267</v>
      </c>
      <c r="C263" s="61">
        <v>41544</v>
      </c>
      <c r="D263" s="57" t="s">
        <v>167</v>
      </c>
      <c r="E263" s="55">
        <v>3</v>
      </c>
      <c r="F263" s="37">
        <v>3</v>
      </c>
      <c r="G263" s="67">
        <v>63.1</v>
      </c>
      <c r="H263" s="118"/>
    </row>
    <row r="264" spans="1:8" s="2" customFormat="1" ht="13.5" customHeight="1">
      <c r="A264" s="76">
        <v>107</v>
      </c>
      <c r="B264" s="12" t="s">
        <v>260</v>
      </c>
      <c r="C264" s="61">
        <v>42689</v>
      </c>
      <c r="D264" s="59" t="s">
        <v>313</v>
      </c>
      <c r="E264" s="75">
        <v>3</v>
      </c>
      <c r="F264" s="104">
        <v>3</v>
      </c>
      <c r="G264" s="104">
        <v>39.1</v>
      </c>
      <c r="H264" s="118"/>
    </row>
    <row r="265" spans="1:8" s="2" customFormat="1" ht="13.5" customHeight="1">
      <c r="A265" s="76">
        <v>108</v>
      </c>
      <c r="B265" s="12" t="s">
        <v>273</v>
      </c>
      <c r="C265" s="61">
        <v>41838</v>
      </c>
      <c r="D265" s="57" t="s">
        <v>324</v>
      </c>
      <c r="E265" s="75">
        <v>1</v>
      </c>
      <c r="F265" s="37">
        <v>1</v>
      </c>
      <c r="G265" s="70">
        <v>49.9</v>
      </c>
      <c r="H265" s="118"/>
    </row>
    <row r="266" spans="1:8" s="2" customFormat="1" ht="13.5" customHeight="1">
      <c r="A266" s="76">
        <v>109</v>
      </c>
      <c r="B266" s="64" t="s">
        <v>218</v>
      </c>
      <c r="C266" s="60">
        <v>41041</v>
      </c>
      <c r="D266" s="59" t="s">
        <v>174</v>
      </c>
      <c r="E266" s="75">
        <v>1</v>
      </c>
      <c r="F266" s="104">
        <v>6</v>
      </c>
      <c r="G266" s="104">
        <v>51.8</v>
      </c>
      <c r="H266" s="118"/>
    </row>
    <row r="267" spans="1:8" s="2" customFormat="1" ht="13.5" customHeight="1">
      <c r="A267" s="76">
        <v>110</v>
      </c>
      <c r="B267" s="12" t="s">
        <v>283</v>
      </c>
      <c r="C267" s="60">
        <v>41005</v>
      </c>
      <c r="D267" s="59" t="s">
        <v>171</v>
      </c>
      <c r="E267" s="75">
        <v>1</v>
      </c>
      <c r="F267" s="37">
        <v>1</v>
      </c>
      <c r="G267" s="69">
        <v>31.6</v>
      </c>
      <c r="H267" s="118"/>
    </row>
    <row r="268" spans="1:8" s="2" customFormat="1" ht="13.5" customHeight="1">
      <c r="A268" s="76">
        <v>111</v>
      </c>
      <c r="B268" s="12" t="s">
        <v>266</v>
      </c>
      <c r="C268" s="61">
        <v>41586</v>
      </c>
      <c r="D268" s="57" t="s">
        <v>321</v>
      </c>
      <c r="E268" s="75">
        <v>1</v>
      </c>
      <c r="F268" s="37">
        <v>1</v>
      </c>
      <c r="G268" s="67">
        <v>45.9</v>
      </c>
      <c r="H268" s="118"/>
    </row>
    <row r="269" spans="1:8" s="2" customFormat="1" ht="13.5" customHeight="1">
      <c r="A269" s="76">
        <v>112</v>
      </c>
      <c r="B269" s="12" t="s">
        <v>234</v>
      </c>
      <c r="C269" s="60">
        <v>42229</v>
      </c>
      <c r="D269" s="59" t="s">
        <v>169</v>
      </c>
      <c r="E269" s="75">
        <v>1</v>
      </c>
      <c r="F269" s="37">
        <v>1</v>
      </c>
      <c r="G269" s="70">
        <v>46.2</v>
      </c>
      <c r="H269" s="118"/>
    </row>
    <row r="270" spans="1:8" s="2" customFormat="1" ht="13.5" customHeight="1">
      <c r="A270" s="76">
        <v>113</v>
      </c>
      <c r="B270" s="12" t="s">
        <v>255</v>
      </c>
      <c r="C270" s="61">
        <v>41586</v>
      </c>
      <c r="D270" s="57" t="s">
        <v>321</v>
      </c>
      <c r="E270" s="75">
        <v>1</v>
      </c>
      <c r="F270" s="37">
        <v>1</v>
      </c>
      <c r="G270" s="67">
        <v>37.9</v>
      </c>
      <c r="H270" s="118"/>
    </row>
    <row r="271" spans="1:8" s="2" customFormat="1" ht="13.5" customHeight="1">
      <c r="A271" s="76">
        <v>114</v>
      </c>
      <c r="B271" s="12" t="s">
        <v>265</v>
      </c>
      <c r="C271" s="61">
        <v>41586</v>
      </c>
      <c r="D271" s="57" t="s">
        <v>321</v>
      </c>
      <c r="E271" s="75">
        <v>1</v>
      </c>
      <c r="F271" s="37">
        <v>1</v>
      </c>
      <c r="G271" s="67">
        <v>45.7</v>
      </c>
      <c r="H271" s="118"/>
    </row>
    <row r="272" spans="1:8" s="2" customFormat="1" ht="13.5" customHeight="1">
      <c r="A272" s="76">
        <v>115</v>
      </c>
      <c r="B272" s="12" t="s">
        <v>252</v>
      </c>
      <c r="C272" s="60">
        <v>41005</v>
      </c>
      <c r="D272" s="59" t="s">
        <v>171</v>
      </c>
      <c r="E272" s="75">
        <v>1</v>
      </c>
      <c r="F272" s="37">
        <v>1</v>
      </c>
      <c r="G272" s="69">
        <v>16.2</v>
      </c>
      <c r="H272" s="118"/>
    </row>
    <row r="273" spans="1:8" s="2" customFormat="1" ht="13.5" customHeight="1">
      <c r="A273" s="76">
        <v>116</v>
      </c>
      <c r="B273" s="64" t="s">
        <v>392</v>
      </c>
      <c r="C273" s="7">
        <v>41041</v>
      </c>
      <c r="D273" s="104" t="s">
        <v>174</v>
      </c>
      <c r="E273" s="37">
        <v>1</v>
      </c>
      <c r="F273" s="37">
        <v>1</v>
      </c>
      <c r="G273" s="69">
        <v>39.4</v>
      </c>
      <c r="H273" s="118"/>
    </row>
    <row r="274" spans="1:8" s="2" customFormat="1" ht="13.5" customHeight="1">
      <c r="A274" s="76">
        <v>117</v>
      </c>
      <c r="B274" s="12" t="s">
        <v>378</v>
      </c>
      <c r="C274" s="7">
        <v>42304</v>
      </c>
      <c r="D274" s="104" t="s">
        <v>371</v>
      </c>
      <c r="E274" s="104">
        <v>2</v>
      </c>
      <c r="F274" s="104">
        <v>8</v>
      </c>
      <c r="G274" s="104">
        <v>35.1</v>
      </c>
      <c r="H274" s="118"/>
    </row>
    <row r="275" spans="1:8" s="2" customFormat="1" ht="13.5" customHeight="1">
      <c r="A275" s="76">
        <v>118</v>
      </c>
      <c r="B275" s="12" t="s">
        <v>379</v>
      </c>
      <c r="C275" s="7">
        <v>42229</v>
      </c>
      <c r="D275" s="104" t="s">
        <v>100</v>
      </c>
      <c r="E275" s="104">
        <v>5</v>
      </c>
      <c r="F275" s="104">
        <v>5</v>
      </c>
      <c r="G275" s="104">
        <v>35.2</v>
      </c>
      <c r="H275" s="118"/>
    </row>
    <row r="276" spans="1:8" s="2" customFormat="1" ht="13.5" customHeight="1">
      <c r="A276" s="76">
        <v>119</v>
      </c>
      <c r="B276" s="12" t="s">
        <v>381</v>
      </c>
      <c r="C276" s="7">
        <v>42187</v>
      </c>
      <c r="D276" s="104" t="s">
        <v>387</v>
      </c>
      <c r="E276" s="104">
        <v>1</v>
      </c>
      <c r="F276" s="104">
        <v>1</v>
      </c>
      <c r="G276" s="104">
        <v>42.8</v>
      </c>
      <c r="H276" s="118"/>
    </row>
    <row r="277" spans="1:8" s="2" customFormat="1" ht="13.5" customHeight="1">
      <c r="A277" s="76">
        <v>120</v>
      </c>
      <c r="B277" s="64" t="s">
        <v>398</v>
      </c>
      <c r="C277" s="7">
        <v>42100</v>
      </c>
      <c r="D277" s="104" t="s">
        <v>395</v>
      </c>
      <c r="E277" s="37">
        <v>1</v>
      </c>
      <c r="F277" s="37">
        <v>1</v>
      </c>
      <c r="G277" s="69">
        <v>23.7</v>
      </c>
      <c r="H277" s="118"/>
    </row>
    <row r="278" spans="1:8" s="2" customFormat="1" ht="13.5" customHeight="1">
      <c r="A278" s="76">
        <v>121</v>
      </c>
      <c r="B278" s="64" t="s">
        <v>401</v>
      </c>
      <c r="C278" s="7">
        <v>42100</v>
      </c>
      <c r="D278" s="104" t="s">
        <v>395</v>
      </c>
      <c r="E278" s="37">
        <v>2</v>
      </c>
      <c r="F278" s="37">
        <v>0</v>
      </c>
      <c r="G278" s="69">
        <v>32.5</v>
      </c>
      <c r="H278" s="118"/>
    </row>
    <row r="279" spans="1:8" s="2" customFormat="1" ht="13.5" customHeight="1">
      <c r="A279" s="76">
        <v>122</v>
      </c>
      <c r="B279" s="64" t="s">
        <v>399</v>
      </c>
      <c r="C279" s="7">
        <v>41872</v>
      </c>
      <c r="D279" s="37" t="s">
        <v>130</v>
      </c>
      <c r="E279" s="37">
        <v>3</v>
      </c>
      <c r="F279" s="37">
        <v>2</v>
      </c>
      <c r="G279" s="69">
        <v>48.2</v>
      </c>
      <c r="H279" s="118"/>
    </row>
    <row r="280" spans="1:8" s="2" customFormat="1" ht="13.5" customHeight="1">
      <c r="A280" s="76">
        <v>123</v>
      </c>
      <c r="B280" s="64" t="s">
        <v>400</v>
      </c>
      <c r="C280" s="7">
        <v>41229</v>
      </c>
      <c r="D280" s="104" t="s">
        <v>385</v>
      </c>
      <c r="E280" s="104">
        <v>1</v>
      </c>
      <c r="F280" s="104">
        <v>1</v>
      </c>
      <c r="G280" s="69">
        <v>28.1</v>
      </c>
      <c r="H280" s="118"/>
    </row>
    <row r="281" spans="1:8" s="2" customFormat="1" ht="13.5" customHeight="1">
      <c r="A281" s="76">
        <v>124</v>
      </c>
      <c r="B281" s="64" t="s">
        <v>393</v>
      </c>
      <c r="C281" s="7">
        <v>41996</v>
      </c>
      <c r="D281" s="104" t="s">
        <v>362</v>
      </c>
      <c r="E281" s="37">
        <v>1</v>
      </c>
      <c r="F281" s="37">
        <v>2</v>
      </c>
      <c r="G281" s="69">
        <v>36.4</v>
      </c>
      <c r="H281" s="118"/>
    </row>
    <row r="282" spans="1:8" s="2" customFormat="1" ht="13.5" customHeight="1">
      <c r="A282" s="76">
        <v>125</v>
      </c>
      <c r="B282" s="64" t="s">
        <v>394</v>
      </c>
      <c r="C282" s="7">
        <v>41501</v>
      </c>
      <c r="D282" s="99" t="s">
        <v>396</v>
      </c>
      <c r="E282" s="37">
        <v>1</v>
      </c>
      <c r="F282" s="37">
        <v>1</v>
      </c>
      <c r="G282" s="69">
        <v>39.4</v>
      </c>
      <c r="H282" s="118"/>
    </row>
    <row r="283" spans="1:8" s="2" customFormat="1" ht="13.5" customHeight="1">
      <c r="A283" s="76">
        <v>126</v>
      </c>
      <c r="B283" s="12" t="s">
        <v>299</v>
      </c>
      <c r="C283" s="60">
        <v>41383</v>
      </c>
      <c r="D283" s="59" t="s">
        <v>173</v>
      </c>
      <c r="E283" s="75">
        <v>3</v>
      </c>
      <c r="F283" s="37">
        <v>3</v>
      </c>
      <c r="G283" s="67">
        <v>32.3</v>
      </c>
      <c r="H283" s="118"/>
    </row>
    <row r="284" spans="1:8" s="2" customFormat="1" ht="13.5" customHeight="1">
      <c r="A284" s="76">
        <v>127</v>
      </c>
      <c r="B284" s="12" t="s">
        <v>304</v>
      </c>
      <c r="C284" s="61">
        <v>42901</v>
      </c>
      <c r="D284" s="57" t="s">
        <v>172</v>
      </c>
      <c r="E284" s="75">
        <v>4</v>
      </c>
      <c r="F284" s="37">
        <v>4</v>
      </c>
      <c r="G284" s="69">
        <v>41.4</v>
      </c>
      <c r="H284" s="118"/>
    </row>
    <row r="285" spans="1:8" s="2" customFormat="1" ht="13.5" customHeight="1">
      <c r="A285" s="76">
        <v>128</v>
      </c>
      <c r="B285" s="12" t="s">
        <v>163</v>
      </c>
      <c r="C285" s="60">
        <v>40963</v>
      </c>
      <c r="D285" s="59" t="s">
        <v>92</v>
      </c>
      <c r="E285" s="63">
        <v>2</v>
      </c>
      <c r="F285" s="65">
        <v>1</v>
      </c>
      <c r="G285" s="71">
        <v>37</v>
      </c>
      <c r="H285" s="118"/>
    </row>
    <row r="286" spans="1:8" s="2" customFormat="1" ht="13.5" customHeight="1">
      <c r="A286" s="76">
        <v>129</v>
      </c>
      <c r="B286" s="12" t="s">
        <v>405</v>
      </c>
      <c r="C286" s="7">
        <v>42229</v>
      </c>
      <c r="D286" s="104" t="s">
        <v>100</v>
      </c>
      <c r="E286" s="104">
        <v>1</v>
      </c>
      <c r="F286" s="104">
        <v>1</v>
      </c>
      <c r="G286" s="104">
        <v>28.2</v>
      </c>
      <c r="H286" s="118"/>
    </row>
    <row r="287" spans="1:8" s="2" customFormat="1" ht="13.5" customHeight="1">
      <c r="A287" s="76">
        <v>130</v>
      </c>
      <c r="B287" s="96" t="s">
        <v>391</v>
      </c>
      <c r="C287" s="25">
        <v>41922</v>
      </c>
      <c r="D287" s="103" t="s">
        <v>73</v>
      </c>
      <c r="E287" s="37">
        <v>3</v>
      </c>
      <c r="F287" s="37">
        <v>4</v>
      </c>
      <c r="G287" s="95">
        <v>20</v>
      </c>
      <c r="H287" s="118"/>
    </row>
    <row r="288" spans="1:8" s="2" customFormat="1" ht="13.5" customHeight="1">
      <c r="A288" s="76">
        <v>131</v>
      </c>
      <c r="B288" s="12" t="s">
        <v>406</v>
      </c>
      <c r="C288" s="61">
        <v>41996</v>
      </c>
      <c r="D288" s="56" t="s">
        <v>425</v>
      </c>
      <c r="E288" s="104">
        <v>2</v>
      </c>
      <c r="F288" s="104">
        <v>2</v>
      </c>
      <c r="G288" s="104">
        <v>52.5</v>
      </c>
      <c r="H288" s="118"/>
    </row>
    <row r="289" spans="1:8" s="2" customFormat="1" ht="13.5" customHeight="1">
      <c r="A289" s="76">
        <v>132</v>
      </c>
      <c r="B289" s="12" t="s">
        <v>407</v>
      </c>
      <c r="C289" s="61">
        <v>41229</v>
      </c>
      <c r="D289" s="57" t="s">
        <v>385</v>
      </c>
      <c r="E289" s="104">
        <v>1</v>
      </c>
      <c r="F289" s="104">
        <v>1</v>
      </c>
      <c r="G289" s="104">
        <v>41.4</v>
      </c>
      <c r="H289" s="118"/>
    </row>
    <row r="290" spans="1:8" s="2" customFormat="1" ht="13.5" customHeight="1">
      <c r="A290" s="76">
        <v>133</v>
      </c>
      <c r="B290" s="12" t="s">
        <v>408</v>
      </c>
      <c r="C290" s="61">
        <v>41544</v>
      </c>
      <c r="D290" s="75" t="s">
        <v>312</v>
      </c>
      <c r="E290" s="104">
        <v>1</v>
      </c>
      <c r="F290" s="104">
        <v>3</v>
      </c>
      <c r="G290" s="104">
        <v>22.6</v>
      </c>
      <c r="H290" s="118"/>
    </row>
    <row r="291" spans="1:8" s="2" customFormat="1" ht="13.5" customHeight="1">
      <c r="A291" s="76">
        <v>134</v>
      </c>
      <c r="B291" s="12" t="s">
        <v>409</v>
      </c>
      <c r="C291" s="61">
        <v>41544</v>
      </c>
      <c r="D291" s="75" t="s">
        <v>312</v>
      </c>
      <c r="E291" s="104">
        <v>1</v>
      </c>
      <c r="F291" s="104">
        <v>3</v>
      </c>
      <c r="G291" s="104">
        <v>33.5</v>
      </c>
      <c r="H291" s="118"/>
    </row>
    <row r="292" spans="1:8" s="2" customFormat="1" ht="13.5" customHeight="1">
      <c r="A292" s="76">
        <v>135</v>
      </c>
      <c r="B292" s="12" t="s">
        <v>410</v>
      </c>
      <c r="C292" s="61">
        <v>41544</v>
      </c>
      <c r="D292" s="75" t="s">
        <v>312</v>
      </c>
      <c r="E292" s="104">
        <v>2</v>
      </c>
      <c r="F292" s="104">
        <v>2</v>
      </c>
      <c r="G292" s="104">
        <v>17.5</v>
      </c>
      <c r="H292" s="118"/>
    </row>
    <row r="293" spans="1:8" s="2" customFormat="1" ht="13.5" customHeight="1">
      <c r="A293" s="76">
        <v>136</v>
      </c>
      <c r="B293" s="12" t="s">
        <v>411</v>
      </c>
      <c r="C293" s="61">
        <v>41544</v>
      </c>
      <c r="D293" s="75" t="s">
        <v>312</v>
      </c>
      <c r="E293" s="104">
        <v>3</v>
      </c>
      <c r="F293" s="104">
        <v>3</v>
      </c>
      <c r="G293" s="104">
        <v>38</v>
      </c>
      <c r="H293" s="118"/>
    </row>
    <row r="294" spans="1:8" s="2" customFormat="1" ht="13.5" customHeight="1">
      <c r="A294" s="76">
        <v>137</v>
      </c>
      <c r="B294" s="12" t="s">
        <v>412</v>
      </c>
      <c r="C294" s="106">
        <v>42416</v>
      </c>
      <c r="D294" s="56" t="s">
        <v>426</v>
      </c>
      <c r="E294" s="104">
        <v>5</v>
      </c>
      <c r="F294" s="104">
        <v>5</v>
      </c>
      <c r="G294" s="104">
        <v>64.8</v>
      </c>
      <c r="H294" s="118"/>
    </row>
    <row r="295" spans="1:8" s="2" customFormat="1" ht="13.5" customHeight="1">
      <c r="A295" s="76">
        <v>138</v>
      </c>
      <c r="B295" s="12" t="s">
        <v>413</v>
      </c>
      <c r="C295" s="61">
        <v>41096</v>
      </c>
      <c r="D295" s="57" t="s">
        <v>427</v>
      </c>
      <c r="E295" s="104">
        <v>2</v>
      </c>
      <c r="F295" s="104">
        <v>4</v>
      </c>
      <c r="G295" s="104">
        <v>46.6</v>
      </c>
      <c r="H295" s="118"/>
    </row>
    <row r="296" spans="1:8" s="2" customFormat="1" ht="13.5" customHeight="1">
      <c r="A296" s="76">
        <v>139</v>
      </c>
      <c r="B296" s="64" t="s">
        <v>414</v>
      </c>
      <c r="C296" s="7">
        <v>41996</v>
      </c>
      <c r="D296" s="104" t="s">
        <v>362</v>
      </c>
      <c r="E296" s="104">
        <v>1</v>
      </c>
      <c r="F296" s="104">
        <v>1</v>
      </c>
      <c r="G296" s="104">
        <v>38.2</v>
      </c>
      <c r="H296" s="118"/>
    </row>
    <row r="297" spans="1:8" s="2" customFormat="1" ht="13.5" customHeight="1">
      <c r="A297" s="76">
        <v>140</v>
      </c>
      <c r="B297" s="12" t="s">
        <v>415</v>
      </c>
      <c r="C297" s="61">
        <v>41501</v>
      </c>
      <c r="D297" s="56" t="s">
        <v>428</v>
      </c>
      <c r="E297" s="104">
        <v>1</v>
      </c>
      <c r="F297" s="104">
        <v>1</v>
      </c>
      <c r="G297" s="104">
        <v>50.2</v>
      </c>
      <c r="H297" s="118"/>
    </row>
    <row r="298" spans="1:8" s="2" customFormat="1" ht="13.5" customHeight="1">
      <c r="A298" s="76">
        <v>141</v>
      </c>
      <c r="B298" s="12" t="s">
        <v>416</v>
      </c>
      <c r="C298" s="61">
        <v>41922</v>
      </c>
      <c r="D298" s="57" t="s">
        <v>429</v>
      </c>
      <c r="E298" s="104">
        <v>1</v>
      </c>
      <c r="F298" s="104">
        <v>9</v>
      </c>
      <c r="G298" s="104">
        <v>27.3</v>
      </c>
      <c r="H298" s="118"/>
    </row>
    <row r="299" spans="1:8" s="2" customFormat="1" ht="13.5" customHeight="1">
      <c r="A299" s="76">
        <v>142</v>
      </c>
      <c r="B299" s="12" t="s">
        <v>417</v>
      </c>
      <c r="C299" s="7">
        <v>42304</v>
      </c>
      <c r="D299" s="104" t="s">
        <v>371</v>
      </c>
      <c r="E299" s="104">
        <v>1</v>
      </c>
      <c r="F299" s="104">
        <v>3</v>
      </c>
      <c r="G299" s="104">
        <v>35.5</v>
      </c>
      <c r="H299" s="118"/>
    </row>
    <row r="300" spans="1:8" s="2" customFormat="1" ht="13.5" customHeight="1">
      <c r="A300" s="76">
        <v>143</v>
      </c>
      <c r="B300" s="12" t="s">
        <v>418</v>
      </c>
      <c r="C300" s="61">
        <v>42473</v>
      </c>
      <c r="D300" s="56" t="s">
        <v>430</v>
      </c>
      <c r="E300" s="104">
        <v>1</v>
      </c>
      <c r="F300" s="104">
        <v>3</v>
      </c>
      <c r="G300" s="104">
        <v>49.7</v>
      </c>
      <c r="H300" s="118"/>
    </row>
    <row r="301" spans="1:8" s="2" customFormat="1" ht="13.5" customHeight="1">
      <c r="A301" s="76">
        <v>144</v>
      </c>
      <c r="B301" s="12" t="s">
        <v>419</v>
      </c>
      <c r="C301" s="106">
        <v>41872</v>
      </c>
      <c r="D301" s="56" t="s">
        <v>431</v>
      </c>
      <c r="E301" s="104">
        <v>1</v>
      </c>
      <c r="F301" s="104">
        <v>1</v>
      </c>
      <c r="G301" s="104">
        <v>24.2</v>
      </c>
      <c r="H301" s="118"/>
    </row>
    <row r="302" spans="1:8" s="2" customFormat="1" ht="13.5" customHeight="1">
      <c r="A302" s="76">
        <v>145</v>
      </c>
      <c r="B302" s="12" t="s">
        <v>420</v>
      </c>
      <c r="C302" s="106">
        <v>41872</v>
      </c>
      <c r="D302" s="56" t="s">
        <v>431</v>
      </c>
      <c r="E302" s="104">
        <v>1</v>
      </c>
      <c r="F302" s="104">
        <v>5</v>
      </c>
      <c r="G302" s="104">
        <v>20.7</v>
      </c>
      <c r="H302" s="118"/>
    </row>
    <row r="303" spans="1:8" s="2" customFormat="1" ht="13.5" customHeight="1">
      <c r="A303" s="76">
        <v>146</v>
      </c>
      <c r="B303" s="12" t="s">
        <v>421</v>
      </c>
      <c r="C303" s="106">
        <v>41872</v>
      </c>
      <c r="D303" s="56" t="s">
        <v>431</v>
      </c>
      <c r="E303" s="104">
        <v>1</v>
      </c>
      <c r="F303" s="104">
        <v>2</v>
      </c>
      <c r="G303" s="104">
        <v>24.4</v>
      </c>
      <c r="H303" s="118"/>
    </row>
    <row r="304" spans="1:8" s="2" customFormat="1" ht="13.5" customHeight="1">
      <c r="A304" s="76">
        <v>147</v>
      </c>
      <c r="B304" s="12" t="s">
        <v>422</v>
      </c>
      <c r="C304" s="61">
        <v>42153</v>
      </c>
      <c r="D304" s="56" t="s">
        <v>432</v>
      </c>
      <c r="E304" s="104">
        <v>2</v>
      </c>
      <c r="F304" s="104">
        <v>2</v>
      </c>
      <c r="G304" s="104">
        <v>48</v>
      </c>
      <c r="H304" s="118"/>
    </row>
    <row r="305" spans="1:8" s="2" customFormat="1" ht="13.5" customHeight="1">
      <c r="A305" s="76">
        <v>148</v>
      </c>
      <c r="B305" s="12" t="s">
        <v>293</v>
      </c>
      <c r="C305" s="60">
        <v>41838</v>
      </c>
      <c r="D305" s="59" t="s">
        <v>62</v>
      </c>
      <c r="E305" s="75">
        <v>1</v>
      </c>
      <c r="F305" s="37">
        <v>1</v>
      </c>
      <c r="G305" s="70">
        <v>38.9</v>
      </c>
      <c r="H305" s="118"/>
    </row>
    <row r="306" spans="1:8" s="2" customFormat="1" ht="13.5" customHeight="1">
      <c r="A306" s="76">
        <v>149</v>
      </c>
      <c r="B306" s="12" t="s">
        <v>287</v>
      </c>
      <c r="C306" s="61">
        <v>42229</v>
      </c>
      <c r="D306" s="57" t="s">
        <v>169</v>
      </c>
      <c r="E306" s="75">
        <v>2</v>
      </c>
      <c r="F306" s="37">
        <v>2</v>
      </c>
      <c r="G306" s="70">
        <v>34.8</v>
      </c>
      <c r="H306" s="118"/>
    </row>
    <row r="307" spans="1:8" s="2" customFormat="1" ht="13.5" customHeight="1">
      <c r="A307" s="76">
        <v>150</v>
      </c>
      <c r="B307" s="12" t="s">
        <v>286</v>
      </c>
      <c r="C307" s="60">
        <v>42229</v>
      </c>
      <c r="D307" s="59" t="s">
        <v>169</v>
      </c>
      <c r="E307" s="75">
        <v>1</v>
      </c>
      <c r="F307" s="37">
        <v>1</v>
      </c>
      <c r="G307" s="70">
        <v>17.8</v>
      </c>
      <c r="H307" s="118"/>
    </row>
    <row r="308" spans="1:8" s="2" customFormat="1" ht="15" customHeight="1">
      <c r="A308" s="76">
        <v>151</v>
      </c>
      <c r="B308" s="12" t="s">
        <v>244</v>
      </c>
      <c r="C308" s="61">
        <v>41838</v>
      </c>
      <c r="D308" s="57" t="s">
        <v>52</v>
      </c>
      <c r="E308" s="75">
        <v>1</v>
      </c>
      <c r="F308" s="65">
        <v>1</v>
      </c>
      <c r="G308" s="65">
        <v>18</v>
      </c>
      <c r="H308" s="118"/>
    </row>
    <row r="309" spans="1:8" s="2" customFormat="1" ht="13.5" customHeight="1">
      <c r="A309" s="76">
        <v>152</v>
      </c>
      <c r="B309" s="12" t="s">
        <v>261</v>
      </c>
      <c r="C309" s="61">
        <v>42689</v>
      </c>
      <c r="D309" s="59" t="s">
        <v>313</v>
      </c>
      <c r="E309" s="75">
        <v>3</v>
      </c>
      <c r="F309" s="104">
        <v>3</v>
      </c>
      <c r="G309" s="104">
        <v>38.8</v>
      </c>
      <c r="H309" s="118"/>
    </row>
    <row r="310" spans="1:8" s="2" customFormat="1" ht="13.5" customHeight="1">
      <c r="A310" s="76">
        <v>153</v>
      </c>
      <c r="B310" s="12" t="s">
        <v>223</v>
      </c>
      <c r="C310" s="61">
        <v>42229</v>
      </c>
      <c r="D310" s="57" t="s">
        <v>169</v>
      </c>
      <c r="E310" s="75">
        <v>1</v>
      </c>
      <c r="F310" s="37">
        <v>1</v>
      </c>
      <c r="G310" s="70">
        <v>46.8</v>
      </c>
      <c r="H310" s="118"/>
    </row>
    <row r="311" spans="1:8" s="2" customFormat="1" ht="13.5" customHeight="1">
      <c r="A311" s="76">
        <v>154</v>
      </c>
      <c r="B311" s="12" t="s">
        <v>275</v>
      </c>
      <c r="C311" s="61">
        <v>42229</v>
      </c>
      <c r="D311" s="57" t="s">
        <v>326</v>
      </c>
      <c r="E311" s="75">
        <v>1</v>
      </c>
      <c r="F311" s="37">
        <v>1</v>
      </c>
      <c r="G311" s="70">
        <v>56.2</v>
      </c>
      <c r="H311" s="118"/>
    </row>
    <row r="312" spans="1:8" s="2" customFormat="1" ht="13.5" customHeight="1">
      <c r="A312" s="76">
        <v>155</v>
      </c>
      <c r="B312" s="12" t="s">
        <v>269</v>
      </c>
      <c r="C312" s="61">
        <v>42229</v>
      </c>
      <c r="D312" s="57" t="s">
        <v>322</v>
      </c>
      <c r="E312" s="75">
        <v>1</v>
      </c>
      <c r="F312" s="37">
        <v>0</v>
      </c>
      <c r="G312" s="70">
        <v>16.5</v>
      </c>
      <c r="H312" s="118"/>
    </row>
    <row r="313" spans="1:8" s="2" customFormat="1" ht="13.5" customHeight="1">
      <c r="A313" s="76">
        <v>156</v>
      </c>
      <c r="B313" s="12" t="s">
        <v>269</v>
      </c>
      <c r="C313" s="61">
        <v>42229</v>
      </c>
      <c r="D313" s="57" t="s">
        <v>322</v>
      </c>
      <c r="E313" s="75">
        <v>1</v>
      </c>
      <c r="F313" s="37">
        <v>0</v>
      </c>
      <c r="G313" s="70">
        <v>12.3</v>
      </c>
      <c r="H313" s="118"/>
    </row>
    <row r="314" spans="1:8" s="2" customFormat="1" ht="13.5" customHeight="1">
      <c r="A314" s="76">
        <v>157</v>
      </c>
      <c r="B314" s="12" t="s">
        <v>269</v>
      </c>
      <c r="C314" s="61">
        <v>42229</v>
      </c>
      <c r="D314" s="57" t="s">
        <v>322</v>
      </c>
      <c r="E314" s="75">
        <v>1</v>
      </c>
      <c r="F314" s="37">
        <v>0</v>
      </c>
      <c r="G314" s="70">
        <v>17</v>
      </c>
      <c r="H314" s="118"/>
    </row>
    <row r="315" spans="1:8" s="2" customFormat="1" ht="13.5" customHeight="1">
      <c r="A315" s="76">
        <v>158</v>
      </c>
      <c r="B315" s="12" t="s">
        <v>164</v>
      </c>
      <c r="C315" s="61">
        <v>41586</v>
      </c>
      <c r="D315" s="57" t="s">
        <v>168</v>
      </c>
      <c r="E315" s="75">
        <v>1</v>
      </c>
      <c r="F315" s="37">
        <v>1</v>
      </c>
      <c r="G315" s="67">
        <v>43.8</v>
      </c>
      <c r="H315" s="118"/>
    </row>
    <row r="316" spans="1:9" s="2" customFormat="1" ht="13.5" customHeight="1">
      <c r="A316" s="76">
        <v>159</v>
      </c>
      <c r="B316" s="12" t="s">
        <v>294</v>
      </c>
      <c r="C316" s="61">
        <v>41096</v>
      </c>
      <c r="D316" s="56" t="s">
        <v>325</v>
      </c>
      <c r="E316" s="75">
        <v>3</v>
      </c>
      <c r="F316" s="37">
        <v>4</v>
      </c>
      <c r="G316" s="69">
        <v>37.7</v>
      </c>
      <c r="H316" s="118"/>
      <c r="I316" s="98"/>
    </row>
    <row r="317" spans="1:8" s="2" customFormat="1" ht="13.5" customHeight="1">
      <c r="A317" s="76">
        <v>160</v>
      </c>
      <c r="B317" s="12" t="s">
        <v>300</v>
      </c>
      <c r="C317" s="61">
        <v>42229</v>
      </c>
      <c r="D317" s="57" t="s">
        <v>326</v>
      </c>
      <c r="E317" s="75">
        <v>2</v>
      </c>
      <c r="F317" s="37">
        <v>2</v>
      </c>
      <c r="G317" s="70">
        <v>43.9</v>
      </c>
      <c r="H317" s="118"/>
    </row>
    <row r="318" spans="1:8" s="2" customFormat="1" ht="13.5" customHeight="1">
      <c r="A318" s="76">
        <v>161</v>
      </c>
      <c r="B318" s="12" t="s">
        <v>305</v>
      </c>
      <c r="C318" s="60">
        <v>41005</v>
      </c>
      <c r="D318" s="59" t="s">
        <v>171</v>
      </c>
      <c r="E318" s="75">
        <v>1</v>
      </c>
      <c r="F318" s="37">
        <v>1</v>
      </c>
      <c r="G318" s="69">
        <v>37.7</v>
      </c>
      <c r="H318" s="118"/>
    </row>
    <row r="319" spans="1:8" s="2" customFormat="1" ht="13.5" customHeight="1">
      <c r="A319" s="76">
        <v>162</v>
      </c>
      <c r="B319" s="12" t="s">
        <v>307</v>
      </c>
      <c r="C319" s="60">
        <v>41005</v>
      </c>
      <c r="D319" s="59" t="s">
        <v>171</v>
      </c>
      <c r="E319" s="75">
        <v>2</v>
      </c>
      <c r="F319" s="37">
        <v>2</v>
      </c>
      <c r="G319" s="69">
        <v>27</v>
      </c>
      <c r="H319" s="118"/>
    </row>
    <row r="320" spans="1:8" s="2" customFormat="1" ht="12.75">
      <c r="A320" s="76">
        <v>163</v>
      </c>
      <c r="B320" s="74" t="s">
        <v>423</v>
      </c>
      <c r="C320" s="61">
        <v>41041</v>
      </c>
      <c r="D320" s="57" t="s">
        <v>174</v>
      </c>
      <c r="E320" s="75">
        <v>1</v>
      </c>
      <c r="F320" s="75">
        <v>3</v>
      </c>
      <c r="G320" s="75">
        <v>51.7</v>
      </c>
      <c r="H320" s="118"/>
    </row>
    <row r="321" spans="1:8" s="2" customFormat="1" ht="13.5" customHeight="1">
      <c r="A321" s="76">
        <v>164</v>
      </c>
      <c r="B321" s="12" t="s">
        <v>257</v>
      </c>
      <c r="C321" s="61">
        <v>42229</v>
      </c>
      <c r="D321" s="57" t="s">
        <v>322</v>
      </c>
      <c r="E321" s="75">
        <v>1</v>
      </c>
      <c r="F321" s="37">
        <v>1</v>
      </c>
      <c r="G321" s="70">
        <v>45.7</v>
      </c>
      <c r="H321" s="118"/>
    </row>
    <row r="322" spans="1:8" s="2" customFormat="1" ht="13.5" customHeight="1">
      <c r="A322" s="76">
        <v>165</v>
      </c>
      <c r="B322" s="12" t="s">
        <v>226</v>
      </c>
      <c r="C322" s="60">
        <v>42229</v>
      </c>
      <c r="D322" s="59" t="s">
        <v>169</v>
      </c>
      <c r="E322" s="75">
        <v>2</v>
      </c>
      <c r="F322" s="37">
        <v>2</v>
      </c>
      <c r="G322" s="70">
        <v>16.9</v>
      </c>
      <c r="H322" s="118"/>
    </row>
    <row r="323" spans="1:8" s="2" customFormat="1" ht="13.5" customHeight="1">
      <c r="A323" s="76">
        <v>166</v>
      </c>
      <c r="B323" s="12" t="s">
        <v>424</v>
      </c>
      <c r="C323" s="7">
        <v>42304</v>
      </c>
      <c r="D323" s="104" t="s">
        <v>371</v>
      </c>
      <c r="E323" s="75">
        <v>1</v>
      </c>
      <c r="F323" s="37">
        <v>1</v>
      </c>
      <c r="G323" s="70">
        <v>36.2</v>
      </c>
      <c r="H323" s="118"/>
    </row>
    <row r="324" spans="1:8" s="2" customFormat="1" ht="13.5" customHeight="1">
      <c r="A324" s="76">
        <v>167</v>
      </c>
      <c r="B324" s="12" t="s">
        <v>281</v>
      </c>
      <c r="C324" s="61">
        <v>42187</v>
      </c>
      <c r="D324" s="59" t="s">
        <v>317</v>
      </c>
      <c r="E324" s="75">
        <v>3</v>
      </c>
      <c r="F324" s="104">
        <v>3</v>
      </c>
      <c r="G324" s="69">
        <v>38.6</v>
      </c>
      <c r="H324" s="118"/>
    </row>
    <row r="325" spans="1:8" s="2" customFormat="1" ht="13.5" customHeight="1">
      <c r="A325" s="76">
        <v>168</v>
      </c>
      <c r="B325" s="12" t="s">
        <v>302</v>
      </c>
      <c r="C325" s="61">
        <v>41586</v>
      </c>
      <c r="D325" s="57" t="s">
        <v>168</v>
      </c>
      <c r="E325" s="75">
        <v>3</v>
      </c>
      <c r="F325" s="37">
        <v>2</v>
      </c>
      <c r="G325" s="67">
        <v>52.7</v>
      </c>
      <c r="H325" s="118"/>
    </row>
    <row r="326" spans="1:8" s="2" customFormat="1" ht="13.5" customHeight="1">
      <c r="A326" s="76">
        <v>169</v>
      </c>
      <c r="B326" s="12" t="s">
        <v>161</v>
      </c>
      <c r="C326" s="60">
        <v>40963</v>
      </c>
      <c r="D326" s="59" t="s">
        <v>92</v>
      </c>
      <c r="E326" s="63">
        <v>2</v>
      </c>
      <c r="F326" s="65">
        <v>0</v>
      </c>
      <c r="G326" s="71">
        <v>30.4</v>
      </c>
      <c r="H326" s="119"/>
    </row>
    <row r="327" spans="1:8" s="2" customFormat="1" ht="13.5" customHeight="1">
      <c r="A327" s="76"/>
      <c r="B327" s="101" t="s">
        <v>402</v>
      </c>
      <c r="C327" s="61"/>
      <c r="D327" s="57"/>
      <c r="E327" s="73">
        <f>SUM(E158:E326)</f>
        <v>289</v>
      </c>
      <c r="F327" s="73">
        <f>SUM(F158:F326)</f>
        <v>364</v>
      </c>
      <c r="G327" s="73">
        <f>SUM(G158:G326)</f>
        <v>6026.699999999996</v>
      </c>
      <c r="H327" s="100">
        <v>122241.7</v>
      </c>
    </row>
    <row r="328" spans="1:8" s="2" customFormat="1" ht="13.5" customHeight="1">
      <c r="A328" s="148">
        <v>2020</v>
      </c>
      <c r="B328" s="140"/>
      <c r="C328" s="140"/>
      <c r="D328" s="140"/>
      <c r="E328" s="140"/>
      <c r="F328" s="140"/>
      <c r="G328" s="140"/>
      <c r="H328" s="141"/>
    </row>
    <row r="329" spans="1:8" s="2" customFormat="1" ht="42" customHeight="1">
      <c r="A329" s="136" t="s">
        <v>389</v>
      </c>
      <c r="B329" s="137"/>
      <c r="C329" s="137"/>
      <c r="D329" s="137"/>
      <c r="E329" s="137"/>
      <c r="F329" s="137"/>
      <c r="G329" s="137"/>
      <c r="H329" s="137"/>
    </row>
    <row r="330" spans="1:8" s="2" customFormat="1" ht="13.5" customHeight="1">
      <c r="A330" s="33">
        <v>1</v>
      </c>
      <c r="B330" s="102" t="s">
        <v>443</v>
      </c>
      <c r="C330" s="7">
        <v>40963</v>
      </c>
      <c r="D330" s="111" t="s">
        <v>140</v>
      </c>
      <c r="E330" s="57">
        <v>1</v>
      </c>
      <c r="F330" s="57">
        <v>1</v>
      </c>
      <c r="G330" s="57">
        <v>18.7</v>
      </c>
      <c r="H330" s="112">
        <v>18629.7</v>
      </c>
    </row>
    <row r="331" spans="1:8" s="2" customFormat="1" ht="13.5" customHeight="1">
      <c r="A331" s="33">
        <v>2</v>
      </c>
      <c r="B331" s="102" t="s">
        <v>286</v>
      </c>
      <c r="C331" s="61">
        <v>42229</v>
      </c>
      <c r="D331" s="57" t="s">
        <v>169</v>
      </c>
      <c r="E331" s="57">
        <v>1</v>
      </c>
      <c r="F331" s="57">
        <v>2</v>
      </c>
      <c r="G331" s="57">
        <v>27.2</v>
      </c>
      <c r="H331" s="113"/>
    </row>
    <row r="332" spans="1:8" s="2" customFormat="1" ht="13.5" customHeight="1">
      <c r="A332" s="33">
        <v>3</v>
      </c>
      <c r="B332" s="102" t="s">
        <v>160</v>
      </c>
      <c r="C332" s="61">
        <v>40963</v>
      </c>
      <c r="D332" s="57" t="s">
        <v>92</v>
      </c>
      <c r="E332" s="57">
        <v>2</v>
      </c>
      <c r="F332" s="57">
        <v>2</v>
      </c>
      <c r="G332" s="57">
        <v>31.1</v>
      </c>
      <c r="H332" s="113"/>
    </row>
    <row r="333" spans="1:8" s="2" customFormat="1" ht="13.5" customHeight="1">
      <c r="A333" s="33">
        <v>4</v>
      </c>
      <c r="B333" s="102" t="s">
        <v>298</v>
      </c>
      <c r="C333" s="61">
        <v>41383</v>
      </c>
      <c r="D333" s="57" t="s">
        <v>173</v>
      </c>
      <c r="E333" s="57">
        <v>2</v>
      </c>
      <c r="F333" s="57">
        <v>2</v>
      </c>
      <c r="G333" s="57">
        <v>32.7</v>
      </c>
      <c r="H333" s="113"/>
    </row>
    <row r="334" spans="1:8" s="2" customFormat="1" ht="13.5" customHeight="1">
      <c r="A334" s="33">
        <v>5</v>
      </c>
      <c r="B334" s="102" t="s">
        <v>232</v>
      </c>
      <c r="C334" s="61">
        <v>42229</v>
      </c>
      <c r="D334" s="57" t="s">
        <v>169</v>
      </c>
      <c r="E334" s="57">
        <v>1</v>
      </c>
      <c r="F334" s="57">
        <v>0</v>
      </c>
      <c r="G334" s="57">
        <v>37.6</v>
      </c>
      <c r="H334" s="113"/>
    </row>
    <row r="335" spans="1:8" s="2" customFormat="1" ht="13.5" customHeight="1">
      <c r="A335" s="33">
        <v>6</v>
      </c>
      <c r="B335" s="102" t="s">
        <v>301</v>
      </c>
      <c r="C335" s="61">
        <v>41586</v>
      </c>
      <c r="D335" s="57" t="s">
        <v>464</v>
      </c>
      <c r="E335" s="57">
        <v>2</v>
      </c>
      <c r="F335" s="57">
        <v>2</v>
      </c>
      <c r="G335" s="57">
        <v>42.7</v>
      </c>
      <c r="H335" s="113"/>
    </row>
    <row r="336" spans="1:8" s="2" customFormat="1" ht="13.5" customHeight="1">
      <c r="A336" s="33">
        <v>7</v>
      </c>
      <c r="B336" s="102" t="s">
        <v>444</v>
      </c>
      <c r="C336" s="61">
        <v>41005</v>
      </c>
      <c r="D336" s="57" t="s">
        <v>171</v>
      </c>
      <c r="E336" s="57">
        <v>3</v>
      </c>
      <c r="F336" s="57">
        <v>3</v>
      </c>
      <c r="G336" s="57">
        <v>51.6</v>
      </c>
      <c r="H336" s="113"/>
    </row>
    <row r="337" spans="1:8" s="2" customFormat="1" ht="13.5" customHeight="1">
      <c r="A337" s="33">
        <v>8</v>
      </c>
      <c r="B337" s="102" t="s">
        <v>445</v>
      </c>
      <c r="C337" s="89">
        <v>42100</v>
      </c>
      <c r="D337" s="88">
        <v>1424</v>
      </c>
      <c r="E337" s="57">
        <v>1</v>
      </c>
      <c r="F337" s="57">
        <v>2</v>
      </c>
      <c r="G337" s="57">
        <v>17.6</v>
      </c>
      <c r="H337" s="113"/>
    </row>
    <row r="338" spans="1:8" s="2" customFormat="1" ht="13.5" customHeight="1">
      <c r="A338" s="33">
        <v>9</v>
      </c>
      <c r="B338" s="102" t="s">
        <v>446</v>
      </c>
      <c r="C338" s="7">
        <v>41229</v>
      </c>
      <c r="D338" s="111" t="s">
        <v>385</v>
      </c>
      <c r="E338" s="57">
        <v>1</v>
      </c>
      <c r="F338" s="57">
        <v>1</v>
      </c>
      <c r="G338" s="57">
        <v>28.5</v>
      </c>
      <c r="H338" s="113"/>
    </row>
    <row r="339" spans="1:8" s="2" customFormat="1" ht="13.5" customHeight="1">
      <c r="A339" s="33">
        <v>10</v>
      </c>
      <c r="B339" s="102" t="s">
        <v>447</v>
      </c>
      <c r="C339" s="7">
        <v>41229</v>
      </c>
      <c r="D339" s="111" t="s">
        <v>385</v>
      </c>
      <c r="E339" s="57">
        <v>1</v>
      </c>
      <c r="F339" s="57">
        <v>0</v>
      </c>
      <c r="G339" s="57">
        <v>28.8</v>
      </c>
      <c r="H339" s="113"/>
    </row>
    <row r="340" spans="1:8" s="2" customFormat="1" ht="13.5" customHeight="1">
      <c r="A340" s="33">
        <v>11</v>
      </c>
      <c r="B340" s="102" t="s">
        <v>448</v>
      </c>
      <c r="C340" s="61">
        <v>41996</v>
      </c>
      <c r="D340" s="57">
        <v>1341</v>
      </c>
      <c r="E340" s="57">
        <v>1</v>
      </c>
      <c r="F340" s="57">
        <v>3</v>
      </c>
      <c r="G340" s="57">
        <v>29.7</v>
      </c>
      <c r="H340" s="113"/>
    </row>
    <row r="341" spans="1:8" s="2" customFormat="1" ht="13.5" customHeight="1">
      <c r="A341" s="33">
        <v>12</v>
      </c>
      <c r="B341" s="102" t="s">
        <v>449</v>
      </c>
      <c r="C341" s="7">
        <v>42100</v>
      </c>
      <c r="D341" s="111" t="s">
        <v>395</v>
      </c>
      <c r="E341" s="57">
        <v>1</v>
      </c>
      <c r="F341" s="57">
        <v>3</v>
      </c>
      <c r="G341" s="57">
        <v>31.9</v>
      </c>
      <c r="H341" s="113"/>
    </row>
    <row r="342" spans="1:8" s="2" customFormat="1" ht="13.5" customHeight="1">
      <c r="A342" s="33">
        <v>13</v>
      </c>
      <c r="B342" s="102" t="s">
        <v>450</v>
      </c>
      <c r="C342" s="61">
        <v>42387</v>
      </c>
      <c r="D342" s="57">
        <v>1712</v>
      </c>
      <c r="E342" s="57">
        <v>1</v>
      </c>
      <c r="F342" s="57">
        <v>6</v>
      </c>
      <c r="G342" s="57">
        <v>36.6</v>
      </c>
      <c r="H342" s="113"/>
    </row>
    <row r="343" spans="1:8" s="2" customFormat="1" ht="13.5" customHeight="1">
      <c r="A343" s="33">
        <v>14</v>
      </c>
      <c r="B343" s="102" t="s">
        <v>451</v>
      </c>
      <c r="C343" s="61">
        <v>42291</v>
      </c>
      <c r="D343" s="57">
        <v>1617</v>
      </c>
      <c r="E343" s="57">
        <v>2</v>
      </c>
      <c r="F343" s="57">
        <v>3</v>
      </c>
      <c r="G343" s="57">
        <v>37.2</v>
      </c>
      <c r="H343" s="113"/>
    </row>
    <row r="344" spans="1:8" s="2" customFormat="1" ht="13.5" customHeight="1">
      <c r="A344" s="33">
        <v>15</v>
      </c>
      <c r="B344" s="102" t="s">
        <v>452</v>
      </c>
      <c r="C344" s="61">
        <v>42026</v>
      </c>
      <c r="D344" s="57">
        <v>1374</v>
      </c>
      <c r="E344" s="57">
        <v>1</v>
      </c>
      <c r="F344" s="57">
        <v>1</v>
      </c>
      <c r="G344" s="57">
        <v>37.8</v>
      </c>
      <c r="H344" s="113"/>
    </row>
    <row r="345" spans="1:8" s="2" customFormat="1" ht="13.5" customHeight="1">
      <c r="A345" s="33">
        <v>16</v>
      </c>
      <c r="B345" s="102" t="s">
        <v>453</v>
      </c>
      <c r="C345" s="61">
        <v>42657</v>
      </c>
      <c r="D345" s="57">
        <v>1905</v>
      </c>
      <c r="E345" s="57">
        <v>1</v>
      </c>
      <c r="F345" s="57">
        <v>3</v>
      </c>
      <c r="G345" s="57">
        <v>38.1</v>
      </c>
      <c r="H345" s="113"/>
    </row>
    <row r="346" spans="1:8" s="2" customFormat="1" ht="13.5" customHeight="1">
      <c r="A346" s="33">
        <v>17</v>
      </c>
      <c r="B346" s="102" t="s">
        <v>454</v>
      </c>
      <c r="C346" s="61">
        <v>41229</v>
      </c>
      <c r="D346" s="57" t="s">
        <v>465</v>
      </c>
      <c r="E346" s="57">
        <v>2</v>
      </c>
      <c r="F346" s="57">
        <v>5</v>
      </c>
      <c r="G346" s="57">
        <v>40.5</v>
      </c>
      <c r="H346" s="113"/>
    </row>
    <row r="347" spans="1:8" s="2" customFormat="1" ht="13.5" customHeight="1">
      <c r="A347" s="33">
        <v>18</v>
      </c>
      <c r="B347" s="102" t="s">
        <v>455</v>
      </c>
      <c r="C347" s="61">
        <v>41872</v>
      </c>
      <c r="D347" s="57">
        <v>1229</v>
      </c>
      <c r="E347" s="57">
        <v>1</v>
      </c>
      <c r="F347" s="57">
        <v>0</v>
      </c>
      <c r="G347" s="57">
        <v>42.6</v>
      </c>
      <c r="H347" s="113"/>
    </row>
    <row r="348" spans="1:8" s="2" customFormat="1" ht="13.5" customHeight="1">
      <c r="A348" s="33">
        <v>19</v>
      </c>
      <c r="B348" s="102" t="s">
        <v>456</v>
      </c>
      <c r="C348" s="61">
        <v>42535</v>
      </c>
      <c r="D348" s="57">
        <v>1854</v>
      </c>
      <c r="E348" s="57">
        <v>2</v>
      </c>
      <c r="F348" s="57">
        <v>8</v>
      </c>
      <c r="G348" s="57">
        <v>43.1</v>
      </c>
      <c r="H348" s="113"/>
    </row>
    <row r="349" spans="1:8" s="2" customFormat="1" ht="13.5" customHeight="1">
      <c r="A349" s="33">
        <v>20</v>
      </c>
      <c r="B349" s="102" t="s">
        <v>457</v>
      </c>
      <c r="C349" s="61">
        <v>41824</v>
      </c>
      <c r="D349" s="57" t="s">
        <v>466</v>
      </c>
      <c r="E349" s="57">
        <v>1</v>
      </c>
      <c r="F349" s="57">
        <v>2</v>
      </c>
      <c r="G349" s="57">
        <v>51.7</v>
      </c>
      <c r="H349" s="113"/>
    </row>
    <row r="350" spans="1:8" s="2" customFormat="1" ht="13.5" customHeight="1">
      <c r="A350" s="33">
        <v>21</v>
      </c>
      <c r="B350" s="102" t="s">
        <v>458</v>
      </c>
      <c r="C350" s="61">
        <v>41943</v>
      </c>
      <c r="D350" s="57">
        <v>1311</v>
      </c>
      <c r="E350" s="57">
        <v>1</v>
      </c>
      <c r="F350" s="57">
        <v>2</v>
      </c>
      <c r="G350" s="57">
        <v>63.3</v>
      </c>
      <c r="H350" s="113"/>
    </row>
    <row r="351" spans="1:8" s="2" customFormat="1" ht="13.5" customHeight="1">
      <c r="A351" s="33">
        <v>22</v>
      </c>
      <c r="B351" s="102" t="s">
        <v>460</v>
      </c>
      <c r="C351" s="61">
        <v>42416</v>
      </c>
      <c r="D351" s="57">
        <v>1734</v>
      </c>
      <c r="E351" s="57">
        <v>5</v>
      </c>
      <c r="F351" s="57">
        <v>5</v>
      </c>
      <c r="G351" s="57">
        <v>64.8</v>
      </c>
      <c r="H351" s="113"/>
    </row>
    <row r="352" spans="1:8" s="2" customFormat="1" ht="13.5" customHeight="1">
      <c r="A352" s="33">
        <v>23</v>
      </c>
      <c r="B352" s="102" t="s">
        <v>459</v>
      </c>
      <c r="C352" s="89">
        <v>42100</v>
      </c>
      <c r="D352" s="88">
        <v>1424</v>
      </c>
      <c r="E352" s="57">
        <v>4</v>
      </c>
      <c r="F352" s="57">
        <v>4</v>
      </c>
      <c r="G352" s="57">
        <v>70.6</v>
      </c>
      <c r="H352" s="113"/>
    </row>
    <row r="353" spans="1:8" s="2" customFormat="1" ht="13.5" customHeight="1">
      <c r="A353" s="33">
        <v>24</v>
      </c>
      <c r="B353" s="102" t="s">
        <v>461</v>
      </c>
      <c r="C353" s="7">
        <v>42187</v>
      </c>
      <c r="D353" s="111" t="s">
        <v>387</v>
      </c>
      <c r="E353" s="57">
        <v>2</v>
      </c>
      <c r="F353" s="57">
        <v>2</v>
      </c>
      <c r="G353" s="57">
        <v>82.3</v>
      </c>
      <c r="H353" s="113"/>
    </row>
    <row r="354" spans="1:8" s="2" customFormat="1" ht="13.5" customHeight="1">
      <c r="A354" s="33">
        <v>25</v>
      </c>
      <c r="B354" s="102" t="s">
        <v>290</v>
      </c>
      <c r="C354" s="61">
        <v>42229</v>
      </c>
      <c r="D354" s="57" t="s">
        <v>322</v>
      </c>
      <c r="E354" s="57">
        <v>2</v>
      </c>
      <c r="F354" s="57">
        <v>2</v>
      </c>
      <c r="G354" s="57">
        <v>39.4</v>
      </c>
      <c r="H354" s="113"/>
    </row>
    <row r="355" spans="1:8" s="2" customFormat="1" ht="13.5" customHeight="1">
      <c r="A355" s="33">
        <v>26</v>
      </c>
      <c r="B355" s="102" t="s">
        <v>196</v>
      </c>
      <c r="C355" s="61">
        <v>41005</v>
      </c>
      <c r="D355" s="57" t="s">
        <v>318</v>
      </c>
      <c r="E355" s="57">
        <v>2</v>
      </c>
      <c r="F355" s="57">
        <v>6</v>
      </c>
      <c r="G355" s="57">
        <v>16.8</v>
      </c>
      <c r="H355" s="113"/>
    </row>
    <row r="356" spans="1:8" s="2" customFormat="1" ht="13.5" customHeight="1">
      <c r="A356" s="33">
        <v>27</v>
      </c>
      <c r="B356" s="102" t="s">
        <v>462</v>
      </c>
      <c r="C356" s="61">
        <v>41005</v>
      </c>
      <c r="D356" s="57" t="s">
        <v>318</v>
      </c>
      <c r="E356" s="57">
        <v>3</v>
      </c>
      <c r="F356" s="57">
        <v>3</v>
      </c>
      <c r="G356" s="57">
        <v>33.3</v>
      </c>
      <c r="H356" s="113"/>
    </row>
    <row r="357" spans="1:8" s="2" customFormat="1" ht="13.5" customHeight="1">
      <c r="A357" s="33">
        <v>28</v>
      </c>
      <c r="B357" s="102" t="s">
        <v>463</v>
      </c>
      <c r="C357" s="61">
        <v>41586</v>
      </c>
      <c r="D357" s="57" t="s">
        <v>168</v>
      </c>
      <c r="E357" s="57">
        <v>1</v>
      </c>
      <c r="F357" s="57">
        <v>1</v>
      </c>
      <c r="G357" s="57">
        <v>11</v>
      </c>
      <c r="H357" s="113"/>
    </row>
    <row r="358" spans="1:8" s="2" customFormat="1" ht="13.5" customHeight="1">
      <c r="A358" s="33">
        <v>29</v>
      </c>
      <c r="B358" s="102" t="s">
        <v>291</v>
      </c>
      <c r="C358" s="25">
        <v>41838</v>
      </c>
      <c r="D358" s="110" t="s">
        <v>62</v>
      </c>
      <c r="E358" s="57">
        <v>4</v>
      </c>
      <c r="F358" s="57">
        <v>4</v>
      </c>
      <c r="G358" s="57">
        <v>39.3</v>
      </c>
      <c r="H358" s="113"/>
    </row>
    <row r="359" spans="1:8" s="2" customFormat="1" ht="77.25" customHeight="1">
      <c r="A359" s="55"/>
      <c r="B359" s="127" t="s">
        <v>467</v>
      </c>
      <c r="C359" s="128"/>
      <c r="D359" s="128"/>
      <c r="E359" s="128"/>
      <c r="F359" s="128"/>
      <c r="G359" s="128"/>
      <c r="H359" s="109">
        <f>H330</f>
        <v>18629.7</v>
      </c>
    </row>
    <row r="360" spans="1:8" s="2" customFormat="1" ht="13.5" customHeight="1">
      <c r="A360" s="33"/>
      <c r="B360" s="57" t="s">
        <v>468</v>
      </c>
      <c r="C360" s="57"/>
      <c r="D360" s="57"/>
      <c r="E360" s="57">
        <f>SUM(E330:E358)</f>
        <v>52</v>
      </c>
      <c r="F360" s="57">
        <f>SUM(F330:F358)</f>
        <v>78</v>
      </c>
      <c r="G360" s="57">
        <f>SUM(G330:G358)</f>
        <v>1126.4999999999998</v>
      </c>
      <c r="H360" s="109">
        <f>H330</f>
        <v>18629.7</v>
      </c>
    </row>
    <row r="361" spans="1:13" ht="15" customHeight="1">
      <c r="A361" s="182" t="s">
        <v>47</v>
      </c>
      <c r="B361" s="183"/>
      <c r="C361" s="183"/>
      <c r="D361" s="183"/>
      <c r="E361" s="183"/>
      <c r="F361" s="183"/>
      <c r="G361" s="183"/>
      <c r="H361" s="183"/>
      <c r="I361" s="92"/>
      <c r="J361" s="93"/>
      <c r="K361" s="94"/>
      <c r="L361" s="2"/>
      <c r="M361" s="2"/>
    </row>
    <row r="362" spans="1:13" ht="14.25" customHeight="1">
      <c r="A362" s="184" t="s">
        <v>152</v>
      </c>
      <c r="B362" s="184"/>
      <c r="C362" s="184"/>
      <c r="D362" s="184"/>
      <c r="E362" s="184"/>
      <c r="F362" s="184"/>
      <c r="G362" s="184"/>
      <c r="H362" s="184"/>
      <c r="I362" s="92"/>
      <c r="J362" s="93"/>
      <c r="K362" s="94"/>
      <c r="L362" s="2"/>
      <c r="M362" s="2"/>
    </row>
    <row r="363" spans="1:11" s="2" customFormat="1" ht="14.25" customHeight="1">
      <c r="A363" s="173" t="s">
        <v>179</v>
      </c>
      <c r="B363" s="173"/>
      <c r="C363" s="173"/>
      <c r="D363" s="173"/>
      <c r="E363" s="173"/>
      <c r="F363" s="173"/>
      <c r="G363" s="173"/>
      <c r="H363" s="173"/>
      <c r="I363" s="92"/>
      <c r="J363" s="93"/>
      <c r="K363" s="94"/>
    </row>
    <row r="364" spans="1:13" ht="27" customHeight="1">
      <c r="A364" s="185" t="s">
        <v>441</v>
      </c>
      <c r="B364" s="186"/>
      <c r="C364" s="186"/>
      <c r="D364" s="186"/>
      <c r="E364" s="186"/>
      <c r="F364" s="186"/>
      <c r="G364" s="186"/>
      <c r="H364" s="186"/>
      <c r="I364" s="92"/>
      <c r="J364" s="93"/>
      <c r="K364" s="94"/>
      <c r="L364" s="2"/>
      <c r="M364" s="2"/>
    </row>
    <row r="365" spans="6:13" ht="12.75">
      <c r="F365" s="1"/>
      <c r="I365" s="92"/>
      <c r="J365" s="93"/>
      <c r="K365" s="94"/>
      <c r="L365" s="2"/>
      <c r="M365" s="2"/>
    </row>
    <row r="366" spans="9:13" ht="12.75">
      <c r="I366" s="92"/>
      <c r="J366" s="93"/>
      <c r="K366" s="94"/>
      <c r="L366" s="2"/>
      <c r="M366" s="2"/>
    </row>
    <row r="367" spans="9:13" ht="12.75">
      <c r="I367" s="92"/>
      <c r="J367" s="93"/>
      <c r="K367" s="94"/>
      <c r="L367" s="2"/>
      <c r="M367" s="2"/>
    </row>
  </sheetData>
  <sheetProtection/>
  <mergeCells count="61">
    <mergeCell ref="A362:H362"/>
    <mergeCell ref="A364:H364"/>
    <mergeCell ref="H43:H48"/>
    <mergeCell ref="A50:H50"/>
    <mergeCell ref="A68:H68"/>
    <mergeCell ref="A94:H94"/>
    <mergeCell ref="A103:H103"/>
    <mergeCell ref="A328:H328"/>
    <mergeCell ref="A329:H329"/>
    <mergeCell ref="A363:H363"/>
    <mergeCell ref="B1:H1"/>
    <mergeCell ref="A3:H3"/>
    <mergeCell ref="A4:H4"/>
    <mergeCell ref="A5:H5"/>
    <mergeCell ref="G6:G9"/>
    <mergeCell ref="H6:H9"/>
    <mergeCell ref="E6:E9"/>
    <mergeCell ref="C6:D9"/>
    <mergeCell ref="A361:H361"/>
    <mergeCell ref="F6:F9"/>
    <mergeCell ref="A12:H12"/>
    <mergeCell ref="B2:H2"/>
    <mergeCell ref="C41:D41"/>
    <mergeCell ref="H51:H60"/>
    <mergeCell ref="A25:H25"/>
    <mergeCell ref="A42:H42"/>
    <mergeCell ref="H13:H23"/>
    <mergeCell ref="A6:A9"/>
    <mergeCell ref="B6:B9"/>
    <mergeCell ref="J22:J23"/>
    <mergeCell ref="A11:H11"/>
    <mergeCell ref="I17:I18"/>
    <mergeCell ref="J17:J18"/>
    <mergeCell ref="I20:I21"/>
    <mergeCell ref="J20:J21"/>
    <mergeCell ref="I22:I23"/>
    <mergeCell ref="I25:I26"/>
    <mergeCell ref="J25:J26"/>
    <mergeCell ref="A63:H63"/>
    <mergeCell ref="K36:K37"/>
    <mergeCell ref="H26:H40"/>
    <mergeCell ref="K33:K34"/>
    <mergeCell ref="I31:I32"/>
    <mergeCell ref="J31:J32"/>
    <mergeCell ref="I27:I30"/>
    <mergeCell ref="J27:J30"/>
    <mergeCell ref="B359:G359"/>
    <mergeCell ref="H95:H101"/>
    <mergeCell ref="H104:H113"/>
    <mergeCell ref="A115:H115"/>
    <mergeCell ref="A157:H157"/>
    <mergeCell ref="M33:M34"/>
    <mergeCell ref="A64:H64"/>
    <mergeCell ref="L36:L37"/>
    <mergeCell ref="M36:M37"/>
    <mergeCell ref="H330:H358"/>
    <mergeCell ref="H69:H92"/>
    <mergeCell ref="H65:H66"/>
    <mergeCell ref="H158:H326"/>
    <mergeCell ref="H116:H153"/>
    <mergeCell ref="A154:F154"/>
  </mergeCells>
  <printOptions/>
  <pageMargins left="1.1811023622047245" right="0.1968503937007874" top="0.5905511811023623" bottom="0.1968503937007874" header="0.11811023622047245" footer="0.11811023622047245"/>
  <pageSetup fitToHeight="10" horizontalDpi="600" verticalDpi="600" orientation="portrait" paperSize="9" scale="86" r:id="rId1"/>
  <rowBreaks count="1" manualBreakCount="1">
    <brk id="6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2020-02-25T07:09:16Z</cp:lastPrinted>
  <dcterms:created xsi:type="dcterms:W3CDTF">1996-10-08T23:32:33Z</dcterms:created>
  <dcterms:modified xsi:type="dcterms:W3CDTF">2020-04-23T07:51:12Z</dcterms:modified>
  <cp:category/>
  <cp:version/>
  <cp:contentType/>
  <cp:contentStatus/>
</cp:coreProperties>
</file>