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928" yWindow="696" windowWidth="14808" windowHeight="8016"/>
  </bookViews>
  <sheets>
    <sheet name="Показатели МП" sheetId="1" r:id="rId1"/>
  </sheets>
  <definedNames>
    <definedName name="_xlnm.Print_Area" localSheetId="0">'Показатели МП'!$A$1:$X$87</definedName>
  </definedNames>
  <calcPr calcId="145621"/>
</workbook>
</file>

<file path=xl/calcChain.xml><?xml version="1.0" encoding="utf-8"?>
<calcChain xmlns="http://schemas.openxmlformats.org/spreadsheetml/2006/main">
  <c r="K17" i="1" l="1"/>
  <c r="I17" i="1"/>
  <c r="K16" i="1"/>
  <c r="I16" i="1"/>
  <c r="W14" i="1"/>
  <c r="U14" i="1"/>
  <c r="S14" i="1"/>
  <c r="O14" i="1"/>
  <c r="M14" i="1"/>
  <c r="I14" i="1"/>
  <c r="S12" i="1" l="1"/>
  <c r="Q12" i="1"/>
  <c r="O12" i="1"/>
  <c r="X13" i="1" l="1"/>
  <c r="V13" i="1"/>
  <c r="T13" i="1"/>
  <c r="R13" i="1"/>
  <c r="L13" i="1"/>
  <c r="U11" i="1"/>
  <c r="S11" i="1"/>
  <c r="Q11" i="1"/>
  <c r="O11" i="1"/>
  <c r="K11" i="1"/>
  <c r="X10" i="1"/>
  <c r="V10" i="1"/>
  <c r="T10" i="1"/>
  <c r="R10" i="1"/>
  <c r="P10" i="1"/>
  <c r="N10" i="1"/>
</calcChain>
</file>

<file path=xl/sharedStrings.xml><?xml version="1.0" encoding="utf-8"?>
<sst xmlns="http://schemas.openxmlformats.org/spreadsheetml/2006/main" count="136" uniqueCount="106">
  <si>
    <t>N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</si>
  <si>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</si>
  <si>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</si>
  <si>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</si>
  <si>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</si>
  <si>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</si>
  <si>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</si>
  <si>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</si>
  <si>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муниципальной программы: повышение доступности жилья и качества жилищного обеспечения населения</t>
  </si>
  <si>
    <t>Показатель цели 1. Обеспеченность населения жильем, кв. м общей площади на душу населения</t>
  </si>
  <si>
    <t>Статистические данные</t>
  </si>
  <si>
    <t>Администрация Города Томска (комитет жилищной политики)</t>
  </si>
  <si>
    <t>Показатель цели 2. Доля аварийного жилья в общей площади жилищного фонда, %</t>
  </si>
  <si>
    <t>Единовременное обследование (учет)</t>
  </si>
  <si>
    <t>Задача 1. Расселение аварийного жилищного фонда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</si>
  <si>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</si>
  <si>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</si>
  <si>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Показатель 1. Дефицит маневренного жилищного фонда в Городе Томске, кв. м</t>
  </si>
  <si>
    <t>1.1.</t>
  </si>
  <si>
    <t>1.1.1.</t>
  </si>
  <si>
    <t>1.2.</t>
  </si>
  <si>
    <t>1.2.1.</t>
  </si>
  <si>
    <t>1&lt;*&gt;</t>
  </si>
  <si>
    <t>2 &lt;**&gt;</t>
  </si>
  <si>
    <t>в том числе за счет средств бюджета муниципального образования «Город Томск», шт.</t>
  </si>
  <si>
    <t>в том числе за счет средств бюджета муниципального образования «Город Томск», %</t>
  </si>
  <si>
    <t>Задача 2. Решение проблемы дефицита маневренного жилищного фонда муниципального образования «Город Томск»</t>
  </si>
  <si>
    <t xml:space="preserve">- Показатель цели 2 рассчитывался следующим образом: </t>
  </si>
  <si>
    <t>в столбце «в соответствии с утвержденным финансированием»:</t>
  </si>
  <si>
    <t>на 2017 год: рассчитан исходя из общей площади жилищного фонда (13597,6 тыс. кв.м.) и общей площади жилых помещений в аварийных домах (174,03 тыс. кв.м.) – данные взяты из формы статистического наблюдения 1-жилфонд по состоянию на 01.01.2017;</t>
  </si>
  <si>
    <t>на 2018 год: площадь жилых помещений в аварийных домах – 189,43 тыс. кв.м. и общая площадь жилищного фонда - 13 897,3 тыс. кв.м. (прогнозные значения, которые планируется достичь к концу 2018 года);</t>
  </si>
  <si>
    <t>на 2017 год общая площадь жилых помещений маневренного жилищного фонда – 6081,5 кв.м., из них в нормативном состоянии 3473,1 кв.м.;</t>
  </si>
  <si>
    <t>на 2018 год общая площадь – 6696,15 кв.м., в нормативном состоянии – 4289,75  кв.м. (при условии, что в 2018 году будут проведены работы по ремонту жилых помещений маневренного жилищного фонда и жилых помещений, которые планируется отнести к маневренному жилищному фонду);</t>
  </si>
  <si>
    <t xml:space="preserve">- Показатель 2 Задачи 1 муниципальной программы </t>
  </si>
  <si>
    <t xml:space="preserve">в столбце «в соответствии с потребностью»: </t>
  </si>
  <si>
    <t xml:space="preserve"> на 2017 год: количество не 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</si>
  <si>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2018 год: прогнозное количество не 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</si>
  <si>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 xml:space="preserve">В столбце «в соответствии с утвержденным финансированием» </t>
  </si>
  <si>
    <t>на 2017 год: количество не 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</si>
  <si>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в том числе за счет средств бюджета муниципального образования «Город Томск»</t>
  </si>
  <si>
    <t>в столбце «в соответствии с потребностью»:</t>
  </si>
  <si>
    <t xml:space="preserve"> на 2017 год: количество не 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</si>
  <si>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на 2018 год: прогнозное количество не 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</si>
  <si>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в столбце «в соответствии с потребностью» рассчитан исходя из показателя «Доля аварийного жилья в общей площади жилищного фонда, %» проекта Стратегии социально-экономического развития муниципального образования «Город Томск» до 2030 года, которым планируется внести изменения в решение Думы Города Томска от 27.06.2006 № 244, а также из показателей «Общая площадь жилых помещений в аварийных жилых домах» и «Общая площадь жилищного фонда» Прогноза социально-экономического развития муниципального образования «Город Томск» на 2018 год и плановый период 2019 и 2020 годов и на период до 2030 года, утвержденного постановлением администрации Города Томска от 01.09.2017 № 780, Прогноза социально-экономического развития муниципального образования «Город Томск» на 2019 год и плановый период 2020 и 2021 годов и на период до 2030 года, утвержденного постановлением администрации Города Томска от 13.09.2018 № 820;</t>
  </si>
  <si>
    <t>на 2019 год общая площадь – 6921,7 кв.м., в нормативном состоянии – 4318,5 кв.м. (при условии, что в 2019 году будут проведены работы по ремонту жилых помещений маневренного жилищного фонда, в том числе и жилые помещения, которые планируется отнести к маневренному жилищному фонду);</t>
  </si>
  <si>
    <t>&lt;**&gt; В 2018 году в рамках подпрограммы «Расселение аварийного жилья» на 2017 - 2020 годы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</t>
  </si>
  <si>
    <t>Показатель цели 3. Численность населения, проживающего в аварийных домах, чел.&lt;****&gt;</t>
  </si>
  <si>
    <t>&lt;****&gt; показатель введен в соответствии с проектом Стратегии социально-экономического развития муниципального образования «Город Томск» до 2030 года, которым планируется внести изменения в решение Думы Города Томска от 27.06.2006 № 224</t>
  </si>
  <si>
    <t>показатель введен с 2019 года</t>
  </si>
  <si>
    <t>3 
&lt;***&gt;</t>
  </si>
  <si>
    <t xml:space="preserve"> - Показатель цели 4 в столбце «в соответствии с утвержденным финансированием» рассчитан исходя из общей площади жилых помещений маневренного жилищного фонда и общей площади жилых помещений маневренного жилищного фонда в нормативном состоянии: </t>
  </si>
  <si>
    <t>на 2019 год: площадь жилых помещений в аварийных домах –192,2 тыс. кв.м. и общая площадь жилищного фонда - 14 138,8 тыс. кв.м.  (прогнозные значения, которые планируется достичь к концу 2019 года);</t>
  </si>
  <si>
    <t>на 2018 год: прогнозное количество не 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в 2018 году завершены мероприятия по расселению многоквартирных домов по адресам: г. Томск, ул. Ангарская, 85 и г. Томск, пер. Шегарский, 69;</t>
  </si>
  <si>
    <t>Показатель цели 4. Доля площади помещений маневренного жилищного фонда в нормативном состоянии от общей площади помещений маневренного жилищного фонда, %</t>
  </si>
  <si>
    <t>4 &lt;***&gt;</t>
  </si>
  <si>
    <t>Показатель 1. Количество расселенных аварийных многоквартирных домов, шт. &lt;*****&gt;</t>
  </si>
  <si>
    <t xml:space="preserve">&lt;*****&gt; в том числе многоквартирные дома, подлежащих расселению в рамках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 (Приложение № 1). </t>
  </si>
  <si>
    <t>3 &lt;***&gt;</t>
  </si>
  <si>
    <t>Приложение 1 к муниципальной программе  «Расселение аварийного жилья и создание маневренного  жилищного фонда»  на 2017 - 2025 годы</t>
  </si>
  <si>
    <r>
      <t>ПОКАЗАТЕЛИ ЦЕЛИ, ЗАДАЧ, МЕРОПРИЯТИЙ МУНИЦИПАЛЬНОЙ ПРОГРАММЫ «РАССЕЛЕНИЕ АВАРИЙНОГО ЖИЛЬЯ И СОЗДАНИЕ МАНЕВРЕННОГО  ЖИЛИЩНОГО ФОНДА</t>
    </r>
    <r>
      <rPr>
        <sz val="12"/>
        <color theme="1"/>
        <rFont val="Times New Roman"/>
        <family val="1"/>
        <charset val="204"/>
      </rPr>
      <t xml:space="preserve">» </t>
    </r>
    <r>
      <rPr>
        <b/>
        <sz val="12"/>
        <color theme="1"/>
        <rFont val="Times New Roman"/>
        <family val="1"/>
        <charset val="204"/>
      </rPr>
      <t xml:space="preserve"> НА 2017 - 2025 ГОДЫ</t>
    </r>
  </si>
  <si>
    <t>Подпрограмма «Расселение аварийного жилья»  на 2017 - 2025 годы</t>
  </si>
  <si>
    <t>Подпрограмма «Создание маневренного жилищного фонда»  на 2017 - 2025 годы</t>
  </si>
  <si>
    <t>&lt;*&gt;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рамках муниципальной программы «Доступное и комфортное жилье»  на 2015-2025 годы  в 2016 году</t>
  </si>
  <si>
    <t>1&lt;***&gt;</t>
  </si>
  <si>
    <t>4 
&lt;***&gt;</t>
  </si>
  <si>
    <t>на 2019 год: прогнозное количество не 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 и 106 многоквартирных домов в рамках договоров о развитии застроенной  территории (итого 150 шт.);</t>
  </si>
  <si>
    <t>2020 год: прогнозное количество не расселенных аварийных домов на конец отчетного периода (всего)  – 582 шт. (при условии, что в 2020 году будет расселено 38 домов, в том числе и в рамках Региональной адресной программы, а признанно аварийными в течение 2020 года- 50 домов), потребность в расселении аварийных домов за счет бюджета муниципального образования «Город Томск» - 6 многоквартирных домов, 23 многоквартирных дома в рамках договоров о развитии застроенной  территории и 34 многоквартирных дома в рамках Региональной адресной программы (итого 63 шт.);</t>
  </si>
  <si>
    <t>на 2021 год: прогнозное количество не расселенных аварийных домов на конец отчетного периода (всего)  – 584 шт. (при условии, что в 2021 году будет расселено 48 домов, в том числе и в рамках Региональной адресной программы, а признанно аварийными в течение 2021 года- 50 домов), потребность в расселении аварийных домов за счет бюджета муниципального образования «Город Томск» - 11 многоквартирных домов, 40 многоквартирных домов в рамках договоров о развитии застроенной  территории и 40 многоквартирных домов в рамках Региональной адресной программы  (итого 91 шт.);</t>
  </si>
  <si>
    <t>на 2022 год: прогнозное количество не расселенных аварийных домов на конец отчетного периода (всего)  – 491 шт. (при условии, что в 2022 году будет расселено 143 домов, в том числе и в рамках Региональной адресной программы, а признанно аварийными в течение 2022 года- 50 домов), потребность в расселении аварийных домов за счет бюджета муниципального образования «Город Томск» - 15 многоквартирных домов, 38 многоквартирных домов в рамках договоров о развитии застроенной  территории  и 90 многоквартирных домов в рамках Региональной адресной программы (итого 143 шт.);</t>
  </si>
  <si>
    <t xml:space="preserve">на 2023 год: прогнозное количество не расселенных аварийных домов на конец отчетного периода (всего)  – 423 шт. (при условии, что в 2023 году будет расселено 118 домов, в том числе и в рамках Региональной адресной программы, а признанно аварийными в течение 2023 года- 50 домов), потребность в расселении аварийных домов за счет бюджета муниципального образования «Город Томск» - 32 многоквартирных дома, 64 многоквартирных дома в рамках договоров о развитии застроенной  территории  и 131 многоквартирных домов в рамках Региональной адресной программы (итого 227 шт.); </t>
  </si>
  <si>
    <t xml:space="preserve">на 2024 год: прогнозное количество не расселенных аварийных домов на конец отчетного периода (всего)  – 389 шт. (при условии, что в 2024 году будет расселено 84 дома, в том числе и в рамках Региональной адресной программы, а будет признанно аварийными в течение 2024 года- 50 домов), потребность в расселении аварийных домов за счет бюджета муниципального образования «Город Томск» - 32 многоквартирных дома,  64 многоквартирных дома в рамках договоров о развитии застроенной  территории  и 115 многоквартирных домов в рамках Региональной адресной программы (итого 211 шт.); </t>
  </si>
  <si>
    <t>на 2025 год: прогнозное количество не расселенных аварийных домов на конец отчетного периода (всего)  – 430 шт. (при условии, что в 2025 году будет расселено 9 домов, а признанно будет аварийными в течение 2025 года- 50 домов), потребность в расселении аварийных домов за счет бюджета муниципального образования «Город Томск» - 32 многоквартирных дома и 65 многоквартирных домов в рамках договоров о развитии застроенной  территории (итого 97);</t>
  </si>
  <si>
    <t>на 2018 год: прогнозное количество не 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Томск,. пер. Шегарский, 69. В связи с реализацией проекта благоустройства территории сквера «Парк Победы»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27/5, снесены собственником в декабре 2017 года и в показатели 2017 года не вошли. В рамках договора о развитии застроенной территории, заключенном в 2017 году, планируется расселить  1 дом;</t>
  </si>
  <si>
    <t xml:space="preserve">на 2021 год: прогнозное количество не расселенных аварийных домов на конец отчетного периода - 584 шт. (при условии, что в 2021 году будет расселено 48 домов, в том числе и в рамках Региональной адресной программы, а признанно аварийными в течение 2021 года - 50 домов), планируется расселить 3 дома и 4 помещения  за счет средств муниципального образования «Город Томск», 45 домов в рамках Региональной адресной программы; </t>
  </si>
  <si>
    <t xml:space="preserve">на 2022 год: прогнозное количество не расселенных аварийных домов на конец отчетного периода - 491 шт. (при условии, что в 2022 году будет расселено 143 дома, в том числе и в рамках Региональной адресной программы, а признанно аварийными в течение 2022 года - 50 домов), планируется расселить 4 дома и 8 помещений за счет средств муниципального образования «Город Томск», 113 домов в рамках Региональной адресной программы, а также 26 многоквартирных домов за счет инвесторов в рамках договоров о развитии застроенной территории (в случае, если в 2020 году будут заключены 5 договоров); </t>
  </si>
  <si>
    <t>на 2023 год: прогнозное количество не расселенных аварийных домов на конец отчетного периода - 423 шт. (при условии, что в 2023 году будет расселен 118 домов,  а признанно аварийными в течение 2023 года - 50 домов), планируется расселить 2 дома за счет средств муниципального образования "Город Томск", 112 домов рамках Региональной адресной программы, а также 4 многоквартирных дома за счет инвесторов в рамках договоров о развитии застроенной территории (в случае, если в 2021 году будет заключен 1 договор);</t>
  </si>
  <si>
    <t>на 2024 год: прогнозное количество не расселенных аварийных домов на конец отчетного периода - 389 шт. (при условии, что в 2024 году будет расселено 84 дома,, а будет признанно аварийными в течение 2024 года - 50 домов), планируется расселить 3 дома за счет средств муниципального образования "Город Томск", 78 домов рамках Региональной адресной программы, а также 3 многоквартирных дома за счет инвесторов в рамках договоров о развитии застроенной территории (в случае, если в 2022 году будет заключен 1 договор);</t>
  </si>
  <si>
    <t>на 2025 год: прогнозное количество не расселенных аварийных домов на конец отчетного периода - 430 шт. (при условии, что в 2025 году  будет расселено 9 домов, а будет признанно аварийными в течение 2025 года - 50 домов), планируется расселить 3 дома и 1 помещение  за счет средств муниципального образования "Город Томск", а также 6 многоквартирных домов за счет инвесторов в рамках договоров о развитии застроенной территории (в случае, если в 2023-2024 годах будет заключено 2 договора);</t>
  </si>
  <si>
    <t>на 2019 год: прогнозное количество не 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домов;</t>
  </si>
  <si>
    <t>на 2020 год: прогнозное количество не расселенных аварийных домов на конец отчетного периода (всего)  – 582 шт. (при условии, что в 2020 году будет расселено 38 домов, в том числе и в рамках Региональной адресной программы, а признанно аварийными в течение 2020 года- 50 домов), потребность в расселении аварийных домов за счет бюджета муниципального образования «Город Томск» - 6 многоквартирных домов;</t>
  </si>
  <si>
    <t>на 2021 год: прогнозное количество не расселенных аварийных домов на конец отчетного периода (всего)  – 584 шт. (при условии, что в 2021 году будет расселен 48 домов, в том числе и в рамках Региональной адресной программы, а признанно аварийными в течение 2021 года- 50 домов), потребность в расселении аварийных домов за счет бюджета муниципального образования «Город Томск» - 11 многоквартирных домов;</t>
  </si>
  <si>
    <t>на 2022 год: прогнозное количество не расселенных аварийных домов на конец отчетного периода (всего)  – 491 шт. (при условии, что в 2022 году будет расселен 143 дома, в том числе и в рамках Региональной адресной программы, а признанно аварийными в течение 2022 года- 50 домов), потребность в расселении аварийных домов за счет бюджета муниципального образования «Город Томск» - 15 многоквартирных домов;</t>
  </si>
  <si>
    <t>на 2023 год: прогнозное количество не расселенных аварийных домов на конец отчетного периода (всего)  – 423 шт. (при условии, что в 2023 году будет расселен 118 домов, в том числе и в рамках Региональной адресной программы,  а признанно аварийными в течение 2023 года- 50 домов), потребность в расселении аварийных домов за счет бюджета муниципального образования «Город Томск» - 32 многоквартирных дома;</t>
  </si>
  <si>
    <t>на 2024 год: прогнозное количество не расселенных аварийных домов на конец отчетного периода (всего)  – 389 шт. (при условии, что в 2024 году будет расселено 84 дома, в том числе и в рамках Региональной адресной программы, а будет признанно аварийными в течение 2024 года- 50 домов), потребность в расселении аварийных домов за счет бюджета муниципального образования «Город Томск» - 32 многоквартирных дома;</t>
  </si>
  <si>
    <t>на 2025 год: прогнозное количество не расселенных аварийных домов на конец отчетного периода (всего)  – 430 шт. (при условии, что в 2025 году будет расселено 9 домов, а будет признанно аварийными в течение 2025 года- 50 домов), потребность в расселении аварийных домов за счет бюджета муниципального образования «Город Томск» - 32 многоквартирных дома.</t>
  </si>
  <si>
    <t>на 2019 год: прогнозное количество не расселенных аварийных домов на конец отчетного периода - 574 шт. (планируемое количество домов признанных аварийными до конца 2019 года), в 2019 году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фонда,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</t>
  </si>
  <si>
    <t>на 2021 год: прогнозное количество не расселенных аварийных домов на конец отчетного периода - 584 шт. (при условии, что в 2021 году будет расселено 48 домов, в том числе и в рамках Региональной адресной программы, а признанно аварийными в течение 2021 года - 50 домов), планируется расселить 3 дома и 4 помещения  за счет средств муниципального образования «Город Томск»;</t>
  </si>
  <si>
    <t xml:space="preserve">на 2022 год: прогнозное количество не расселенных аварийных домов на конец отчетного периода - 491 шт. (при условии, что в 2022 году будет расселено 143 дома, в том числе и в рамках Региональной адресной программы, а признанно аварийными в течение 2022 года - 50 домов), планируется расселить 4 дома и 8 помещений за счет средств муниципального образования «Город Томск»; </t>
  </si>
  <si>
    <t>на 2020 год: площадь жилых помещений в аварийных домах – 215,5 тыс. кв.м. и общая площадь жилищного фонда -14 484,7 тыс. кв.м. (прогнозные значения, которые планируется достичь к концу 2020 года);</t>
  </si>
  <si>
    <t>на 2021 год: площадь жилых помещений в аварийных домах – 220,4 тыс. кв.м. и общая площадь жилищного фонда -14 723,7 тыс. кв.м. (прогнозные значения, которые планируется достичь к концу 2020 года);</t>
  </si>
  <si>
    <t>на 2022 год: площадь жилых помещений в аварийных домах – 197,7  тыс. кв.м. и общая площадь жилищного фонда -14 962,7 тыс. кв.м. (прогнозные значения, которые планируется достичь к концу 2020 года);</t>
  </si>
  <si>
    <t>на 2023 год: площадь жилых помещений в аварийных домах – 181,8  тыс. кв.м. и общая площадь жилищного фонда -15 201,7 тыс. кв.м. (прогнозные значения, которые планируется достичь к концу 2020 года);</t>
  </si>
  <si>
    <t>на 2024 год: площадь жилых помещений в аварийных домах –177,4  тыс. кв.м. и общая площадь жилищного фонда -15 440,7 тыс. кв.м. (прогнозные значения, которые планируется достичь к концу 2020 года);</t>
  </si>
  <si>
    <t>на 2025 год: площадь жилых помещений в аварийных домах – 192,6 тыс. кв.м. и общая площадь жилищного фонда -15 679,7тыс. кв.м. (прогнозные значения, которые планируется достичь к концу 2020 года);</t>
  </si>
  <si>
    <t>на 2020 год общая площадь – 7039,4 кв.м., в нормативном состоянии – 4182 кв.м. (при условии, что в 2020 году будут проведены работы по ремонту жилых помещений маневренного жилищного фонда).</t>
  </si>
  <si>
    <t>на 2021 год общая площадь – 7039,4 кв.м., в нормативном состоянии – 4368,2 кв.м. (при условии, что в 2021 году будут проведены работы по ремонту жилых помещений маневренного жилищного фонда).</t>
  </si>
  <si>
    <t>на 2022 год общая площадь – 7062 кв.м., в нормативном состоянии – 4636,9 кв.м. (при условии, что в 2022 году будут проведены работы по ремонту жилых помещений маневренного жилищного фонда).</t>
  </si>
  <si>
    <t>на 2023- 2025 годы: проведение мероприятий в рамках подпрограммы «Создание маневренного жилищного фонда« на 2017-2025 годы не планируется в связи с отсутствием финансирования, поэтому значения показателя «Доля площади помещений маневренного жилищного фонда в нормативном состоянии от общей площади помещений маневренного жилищного фонда» указан с учетом достигнутых результатов в предшествующие периоды (с нарастающим итогом).</t>
  </si>
  <si>
    <t>на 2023 год: прогнозное количество не расселенных аварийных домов на конец отчетного периода - 423 шт. (при условии, что в 2023 году будет расселен 118 домов,  а признанно аварийными в течение 2023 года - 50 домов), планируется расселить 2 дома за счет средств муниципального образования  «Город Томск»;</t>
  </si>
  <si>
    <t>&lt;***&gt;В 2019 году в рамках подпрограммы «Расселение аварийного жилья» на 2017 - 2025 годы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Томск»  Администрацией Томской области расселены 2 дома по адресам: ул. 19 Гвардейской Дивизии, 2 и 4;
в 2020 году планируется расселить 10 многоквартирных домов, признанных аварийными и подлежащими сносу (реконструкции) в рамках договоров о развитии застроенной территории, заключенных в 2017 году, в отношении которых в 2018 -2019 годах инвестором не выполнены обязательства по расселению;
в 2021 году мероприятия по расселению в рамках договоров о развитии застроенной территории не планируются, в связи с тем, что в 2019 году договоры не заключались.;
в 2022 году планируется расселить 26 многоквартирных домов, признанных аварийными и подлежащими сносу (при условии, что в 2020 году будет заключено 5 договоров о развитии застроенной территории);
в 2023 планируется расселить 4 многоквартирных дома, признанных аварийными и подлежащими сносу (при условии, что в 2021 году будет заключен 1 договор о развитии застроенной территории);
в 2024 планируется расселить 3 многоквартирных дома, признанных аварийными и подлежащими сносу (при условии, что в 2022 году будет заключен 1 договор о развитии застроенной территории);
в 2025 планируется расселить 6 многоквартирных домов, признанных аварийными и подлежащими сносу (при условии, что в 2023 и в 2024 годах будет заключено 2 договора о развитии застроенной территории).</t>
  </si>
  <si>
    <t>на 2019 год: прогнозное количество не расселенных аварийных домов на конец отчетного периода - 574 шт. (планируемое количество домов признанных аварийными до конца 2019 года ), в 2019 году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Также за счет инвесторов планируется расселить 10 многоквартирных домов в рамках договоров о развитии застроенной территории, заключенными в 2017 году и в рамках Региональной адресной программы планируется расселить 35 домов в случае софинансирования за счет средств бюджета муниципального образования «Город Томск».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</t>
  </si>
  <si>
    <t>на 2020 год: прогнозное количество не расселенных аварийных домов на конец отчетного периода - 582 шт. (при условии, что в 2020 году будет расселено 38 домов, в том числе и в рамках Региональной адресной программы). В 2019 планируется исполнить 21 судебное решение,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дома, расположенного по адресу: г. Томск, ул. Лермонтова, 29. Кроме этого, за счет жилых помещений, безвозмездно переданных муниципальному образованию «Город Томск« Администрацией Томской области планируется расселить 1 дом по адресу: г. Томск, пер. Баумана, 14, и 10 многоквартирных домов в рамках развития застроенных территорий, обязательства по которым инвесторами в 2018-2019 годах не выполнены, и 26 домов в рамках Региональной адресной программы;</t>
  </si>
  <si>
    <t>на 2020 год: прогнозное количество не расселенных аварийных домов на конец отчетного периода - 582 шт. (при условии, что в 2020 году будет расселено 38 домов, в том числе и в рамках Региональной адресной программы). В 2019 планируется исполнить 21 судебное решение,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дома, расположенного по адресу: г. Томск, ул. Лермонтова, 29. Кроме этого, за счет жилых помещений, безвозмездно переданных муниципальному образованию «Город Томск« Администрацией Томской области планируется расселить 1 дом по адресу: г. Томск, пер. Баумана, 14;</t>
  </si>
  <si>
    <t>на 2025 год: прогнозное количество не расселенных аварийных домов на конец отчетного периода - 430 шт. (при условии, что в 2025 году  будет расселено 9 домов, а будет признанно аварийными в течение 2025 года - 50 домов), планируется расселить 3 дома и 1 помещение  за счет средств муниципального образования «Город Томск».</t>
  </si>
  <si>
    <t>на 2024 год: прогнозное количество не расселенных аварийных домов на конец отчетного периода - 389 шт. (при условии, что в 2024 году будет расселено 84 дома, а будет признанно аварийными в течение 2024 года - 50 домов), планируется расселить 3 дома за счет средств муниципального образования «Город Томск»;</t>
  </si>
  <si>
    <t>Приложение 2 к постановлению администрации Города Томска от 31.03.2020 № 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</si>
</sst>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р_.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6.5"/>
      <name val="Times New Roman"/>
      <family val="1"/>
      <charset val="204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Calibri"/>
      <family val="2"/>
      <scheme val="minor"/>
    </font>
    <font>
      <b/>
      <sz val="8"/>
      <name val="Helv"/>
    </font>
    <font>
      <b/>
      <sz val="8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6" fillId="2" borderId="0" xfId="0" applyFont="1" applyFill="1" applyAlignment="1"/>
    <xf numFmtId="0" fontId="2" fillId="2" borderId="0" xfId="0" applyFont="1" applyFill="1" applyBorder="1" applyAlignment="1">
      <alignment horizontal="justify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justify" vertical="center" shrinkToFit="1"/>
    </xf>
    <xf numFmtId="0" fontId="3" fillId="2" borderId="0" xfId="0" applyFont="1" applyFill="1" applyAlignment="1">
      <alignment vertical="center" shrinkToFit="1"/>
    </xf>
    <xf numFmtId="0" fontId="6" fillId="2" borderId="0" xfId="0" applyFont="1" applyFill="1" applyAlignment="1">
      <alignment shrinkToFit="1"/>
    </xf>
    <xf numFmtId="0" fontId="2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justify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/>
    <xf numFmtId="0" fontId="12" fillId="2" borderId="0" xfId="0" applyFont="1" applyFill="1" applyBorder="1" applyAlignment="1">
      <alignment horizontal="justify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/>
    <xf numFmtId="0" fontId="2" fillId="2" borderId="0" xfId="0" applyFont="1" applyFill="1" applyAlignment="1">
      <alignment wrapText="1"/>
    </xf>
    <xf numFmtId="0" fontId="7" fillId="2" borderId="0" xfId="0" applyFont="1" applyFill="1" applyAlignment="1"/>
    <xf numFmtId="0" fontId="2" fillId="2" borderId="0" xfId="0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center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/>
    <xf numFmtId="0" fontId="3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7"/>
  <sheetViews>
    <sheetView tabSelected="1" view="pageBreakPreview" zoomScale="80" zoomScaleNormal="100" zoomScaleSheetLayoutView="80" workbookViewId="0">
      <selection activeCell="E2" sqref="E2:X2"/>
    </sheetView>
  </sheetViews>
  <sheetFormatPr defaultColWidth="9.109375" defaultRowHeight="13.8" x14ac:dyDescent="0.25"/>
  <cols>
    <col min="1" max="1" width="5.33203125" style="2" customWidth="1"/>
    <col min="2" max="2" width="24.109375" style="2" customWidth="1"/>
    <col min="3" max="3" width="26.5546875" style="2" customWidth="1"/>
    <col min="4" max="4" width="12.5546875" style="2" customWidth="1"/>
    <col min="5" max="5" width="14" style="2" customWidth="1"/>
    <col min="6" max="6" width="8" style="2" customWidth="1"/>
    <col min="7" max="7" width="7.109375" style="2" customWidth="1"/>
    <col min="8" max="8" width="6.88671875" style="2" customWidth="1"/>
    <col min="9" max="9" width="5.5546875" style="2" customWidth="1"/>
    <col min="10" max="10" width="7" style="2" customWidth="1"/>
    <col min="11" max="11" width="5.6640625" style="2" customWidth="1"/>
    <col min="12" max="12" width="7.109375" style="2" customWidth="1"/>
    <col min="13" max="13" width="5.5546875" style="2" customWidth="1"/>
    <col min="14" max="14" width="7.5546875" style="2" customWidth="1"/>
    <col min="15" max="15" width="5.5546875" style="2" customWidth="1"/>
    <col min="16" max="16" width="8" style="2" customWidth="1"/>
    <col min="17" max="17" width="5.5546875" style="2" customWidth="1"/>
    <col min="18" max="18" width="7.5546875" style="2" customWidth="1"/>
    <col min="19" max="19" width="6.109375" style="2" customWidth="1"/>
    <col min="20" max="20" width="7.6640625" style="2" customWidth="1"/>
    <col min="21" max="21" width="5.5546875" style="2" customWidth="1"/>
    <col min="22" max="22" width="8.109375" style="2" customWidth="1"/>
    <col min="23" max="23" width="6.33203125" style="2" customWidth="1"/>
    <col min="24" max="24" width="7.109375" style="2" customWidth="1"/>
    <col min="25" max="16384" width="9.109375" style="2"/>
  </cols>
  <sheetData>
    <row r="2" spans="1:24" ht="14.4" x14ac:dyDescent="0.3">
      <c r="D2" s="7"/>
      <c r="E2" s="46" t="s">
        <v>105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ht="18" customHeight="1" x14ac:dyDescent="0.3">
      <c r="D3" s="46" t="s">
        <v>58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4" x14ac:dyDescent="0.25">
      <c r="A4" s="1"/>
    </row>
    <row r="5" spans="1:24" ht="33" customHeight="1" x14ac:dyDescent="0.3">
      <c r="C5" s="48" t="s">
        <v>59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3"/>
      <c r="T5" s="3"/>
      <c r="U5" s="3"/>
      <c r="V5" s="3"/>
      <c r="W5" s="3"/>
    </row>
    <row r="6" spans="1:24" ht="13.5" customHeight="1" x14ac:dyDescent="0.25">
      <c r="A6" s="52" t="s">
        <v>0</v>
      </c>
      <c r="B6" s="52" t="s">
        <v>1</v>
      </c>
      <c r="C6" s="52" t="s">
        <v>2</v>
      </c>
      <c r="D6" s="52" t="s">
        <v>3</v>
      </c>
      <c r="E6" s="52" t="s">
        <v>4</v>
      </c>
      <c r="F6" s="51">
        <v>2016</v>
      </c>
      <c r="G6" s="51" t="s">
        <v>5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4" x14ac:dyDescent="0.25">
      <c r="A7" s="53"/>
      <c r="B7" s="53"/>
      <c r="C7" s="53"/>
      <c r="D7" s="53"/>
      <c r="E7" s="53"/>
      <c r="F7" s="51"/>
      <c r="G7" s="51">
        <v>2017</v>
      </c>
      <c r="H7" s="51"/>
      <c r="I7" s="51">
        <v>2018</v>
      </c>
      <c r="J7" s="51"/>
      <c r="K7" s="51">
        <v>2019</v>
      </c>
      <c r="L7" s="51"/>
      <c r="M7" s="51">
        <v>2020</v>
      </c>
      <c r="N7" s="51"/>
      <c r="O7" s="51">
        <v>2021</v>
      </c>
      <c r="P7" s="51"/>
      <c r="Q7" s="51">
        <v>2022</v>
      </c>
      <c r="R7" s="51"/>
      <c r="S7" s="51">
        <v>2023</v>
      </c>
      <c r="T7" s="51"/>
      <c r="U7" s="51">
        <v>2024</v>
      </c>
      <c r="V7" s="51"/>
      <c r="W7" s="51">
        <v>2025</v>
      </c>
      <c r="X7" s="51"/>
    </row>
    <row r="8" spans="1:24" ht="63" customHeight="1" x14ac:dyDescent="0.25">
      <c r="A8" s="54"/>
      <c r="B8" s="54"/>
      <c r="C8" s="54"/>
      <c r="D8" s="54"/>
      <c r="E8" s="54"/>
      <c r="F8" s="51"/>
      <c r="G8" s="23" t="s">
        <v>6</v>
      </c>
      <c r="H8" s="23" t="s">
        <v>7</v>
      </c>
      <c r="I8" s="23" t="s">
        <v>6</v>
      </c>
      <c r="J8" s="23" t="s">
        <v>7</v>
      </c>
      <c r="K8" s="23" t="s">
        <v>6</v>
      </c>
      <c r="L8" s="23" t="s">
        <v>7</v>
      </c>
      <c r="M8" s="23" t="s">
        <v>6</v>
      </c>
      <c r="N8" s="23" t="s">
        <v>7</v>
      </c>
      <c r="O8" s="23" t="s">
        <v>6</v>
      </c>
      <c r="P8" s="23" t="s">
        <v>7</v>
      </c>
      <c r="Q8" s="23" t="s">
        <v>6</v>
      </c>
      <c r="R8" s="23" t="s">
        <v>7</v>
      </c>
      <c r="S8" s="23" t="s">
        <v>6</v>
      </c>
      <c r="T8" s="23" t="s">
        <v>7</v>
      </c>
      <c r="U8" s="23" t="s">
        <v>6</v>
      </c>
      <c r="V8" s="23" t="s">
        <v>7</v>
      </c>
      <c r="W8" s="23" t="s">
        <v>6</v>
      </c>
      <c r="X8" s="23" t="s">
        <v>7</v>
      </c>
    </row>
    <row r="9" spans="1:24" x14ac:dyDescent="0.2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1">
        <v>16</v>
      </c>
      <c r="Q9" s="21">
        <v>17</v>
      </c>
      <c r="R9" s="21">
        <v>18</v>
      </c>
      <c r="S9" s="21">
        <v>19</v>
      </c>
      <c r="T9" s="21">
        <v>20</v>
      </c>
      <c r="U9" s="21">
        <v>21</v>
      </c>
      <c r="V9" s="21">
        <v>22</v>
      </c>
      <c r="W9" s="21">
        <v>23</v>
      </c>
      <c r="X9" s="21">
        <v>24</v>
      </c>
    </row>
    <row r="10" spans="1:24" ht="59.25" customHeight="1" x14ac:dyDescent="0.25">
      <c r="A10" s="51">
        <v>1</v>
      </c>
      <c r="B10" s="51" t="s">
        <v>8</v>
      </c>
      <c r="C10" s="4" t="s">
        <v>9</v>
      </c>
      <c r="D10" s="21" t="s">
        <v>10</v>
      </c>
      <c r="E10" s="21" t="s">
        <v>11</v>
      </c>
      <c r="F10" s="11">
        <v>22.35</v>
      </c>
      <c r="G10" s="11">
        <v>23.5</v>
      </c>
      <c r="H10" s="11">
        <v>23.5</v>
      </c>
      <c r="I10" s="11">
        <v>23.7</v>
      </c>
      <c r="J10" s="11">
        <v>23.7</v>
      </c>
      <c r="K10" s="11">
        <v>23.8</v>
      </c>
      <c r="L10" s="11">
        <v>23.8</v>
      </c>
      <c r="M10" s="11">
        <v>24.2</v>
      </c>
      <c r="N10" s="11">
        <f>23.9+0.3</f>
        <v>24.2</v>
      </c>
      <c r="O10" s="11">
        <v>24.6</v>
      </c>
      <c r="P10" s="14">
        <f>24.2+0.2</f>
        <v>24.4</v>
      </c>
      <c r="Q10" s="11">
        <v>25.1</v>
      </c>
      <c r="R10" s="14">
        <f>24.4+0.3</f>
        <v>24.7</v>
      </c>
      <c r="S10" s="11">
        <v>25.6</v>
      </c>
      <c r="T10" s="14">
        <f>24.7+0.2</f>
        <v>24.9</v>
      </c>
      <c r="U10" s="11">
        <v>26.1</v>
      </c>
      <c r="V10" s="14">
        <f>24.9+0.3</f>
        <v>25.2</v>
      </c>
      <c r="W10" s="14">
        <v>26.6</v>
      </c>
      <c r="X10" s="14">
        <f>25.2+0.2</f>
        <v>25.4</v>
      </c>
    </row>
    <row r="11" spans="1:24" ht="51.75" customHeight="1" x14ac:dyDescent="0.25">
      <c r="A11" s="51"/>
      <c r="B11" s="51"/>
      <c r="C11" s="4" t="s">
        <v>12</v>
      </c>
      <c r="D11" s="21" t="s">
        <v>10</v>
      </c>
      <c r="E11" s="21" t="s">
        <v>11</v>
      </c>
      <c r="F11" s="11">
        <v>1.2</v>
      </c>
      <c r="G11" s="11">
        <v>1.23</v>
      </c>
      <c r="H11" s="11">
        <v>1.28</v>
      </c>
      <c r="I11" s="11">
        <v>1.4</v>
      </c>
      <c r="J11" s="15">
        <v>1.4</v>
      </c>
      <c r="K11" s="16">
        <f>174.2*100/14227.3</f>
        <v>1.2244065985816002</v>
      </c>
      <c r="L11" s="16">
        <v>1.4</v>
      </c>
      <c r="M11" s="16">
        <v>1.1000000000000001</v>
      </c>
      <c r="N11" s="16">
        <v>1.5</v>
      </c>
      <c r="O11" s="17">
        <f>149*100/14897.3</f>
        <v>1.0001812408960014</v>
      </c>
      <c r="P11" s="16">
        <v>1.5</v>
      </c>
      <c r="Q11" s="17">
        <f>152.4*100/15237.3</f>
        <v>1.0001771967474553</v>
      </c>
      <c r="R11" s="16">
        <v>1.3</v>
      </c>
      <c r="S11" s="17">
        <f>156*100/15597.3</f>
        <v>1.0001731068838837</v>
      </c>
      <c r="T11" s="16">
        <v>1.2</v>
      </c>
      <c r="U11" s="17">
        <f>159.8*100/15977.3</f>
        <v>1.0001689897542139</v>
      </c>
      <c r="V11" s="16">
        <v>1.1000000000000001</v>
      </c>
      <c r="W11" s="18">
        <v>1</v>
      </c>
      <c r="X11" s="16">
        <v>1.2</v>
      </c>
    </row>
    <row r="12" spans="1:24" ht="57.75" customHeight="1" x14ac:dyDescent="0.25">
      <c r="A12" s="51"/>
      <c r="B12" s="51"/>
      <c r="C12" s="8" t="s">
        <v>46</v>
      </c>
      <c r="D12" s="21" t="s">
        <v>13</v>
      </c>
      <c r="E12" s="21" t="s">
        <v>11</v>
      </c>
      <c r="F12" s="55" t="s">
        <v>48</v>
      </c>
      <c r="G12" s="56"/>
      <c r="H12" s="56"/>
      <c r="I12" s="56"/>
      <c r="J12" s="57"/>
      <c r="K12" s="9">
        <v>9693</v>
      </c>
      <c r="L12" s="9">
        <v>12834</v>
      </c>
      <c r="M12" s="9">
        <v>9333</v>
      </c>
      <c r="N12" s="9">
        <v>12492</v>
      </c>
      <c r="O12" s="10">
        <f>9333-70</f>
        <v>9263</v>
      </c>
      <c r="P12" s="9">
        <v>12991</v>
      </c>
      <c r="Q12" s="10">
        <f>9263-367</f>
        <v>8896</v>
      </c>
      <c r="R12" s="9">
        <v>11283</v>
      </c>
      <c r="S12" s="10">
        <f>8896-165</f>
        <v>8731</v>
      </c>
      <c r="T12" s="9">
        <v>10141</v>
      </c>
      <c r="U12" s="10">
        <v>8622</v>
      </c>
      <c r="V12" s="9">
        <v>9908</v>
      </c>
      <c r="W12" s="10">
        <v>8513</v>
      </c>
      <c r="X12" s="9">
        <v>11071</v>
      </c>
    </row>
    <row r="13" spans="1:24" ht="75" customHeight="1" x14ac:dyDescent="0.25">
      <c r="A13" s="51"/>
      <c r="B13" s="51"/>
      <c r="C13" s="4" t="s">
        <v>53</v>
      </c>
      <c r="D13" s="21" t="s">
        <v>13</v>
      </c>
      <c r="E13" s="21" t="s">
        <v>11</v>
      </c>
      <c r="F13" s="11">
        <v>54.3</v>
      </c>
      <c r="G13" s="11">
        <v>100</v>
      </c>
      <c r="H13" s="11">
        <v>57.11</v>
      </c>
      <c r="I13" s="11">
        <v>100</v>
      </c>
      <c r="J13" s="13">
        <v>64.099999999999994</v>
      </c>
      <c r="K13" s="11">
        <v>100</v>
      </c>
      <c r="L13" s="12">
        <f>4318.5*100/6921.7</f>
        <v>62.390742158718233</v>
      </c>
      <c r="M13" s="11">
        <v>100</v>
      </c>
      <c r="N13" s="12">
        <v>59.4</v>
      </c>
      <c r="O13" s="11">
        <v>100</v>
      </c>
      <c r="P13" s="12">
        <v>62.1</v>
      </c>
      <c r="Q13" s="11">
        <v>100</v>
      </c>
      <c r="R13" s="12">
        <f>4545*100/6921.7</f>
        <v>65.66305965297542</v>
      </c>
      <c r="S13" s="11">
        <v>100</v>
      </c>
      <c r="T13" s="12">
        <f>4545*100/6921.7</f>
        <v>65.66305965297542</v>
      </c>
      <c r="U13" s="11">
        <v>100</v>
      </c>
      <c r="V13" s="12">
        <f>4545*100/6921.7</f>
        <v>65.66305965297542</v>
      </c>
      <c r="W13" s="11">
        <v>100</v>
      </c>
      <c r="X13" s="12">
        <f>4545*100/6921.7</f>
        <v>65.66305965297542</v>
      </c>
    </row>
    <row r="14" spans="1:24" ht="54.75" customHeight="1" x14ac:dyDescent="0.25">
      <c r="A14" s="58" t="s">
        <v>18</v>
      </c>
      <c r="B14" s="51" t="s">
        <v>14</v>
      </c>
      <c r="C14" s="4" t="s">
        <v>55</v>
      </c>
      <c r="D14" s="21" t="s">
        <v>13</v>
      </c>
      <c r="E14" s="51" t="s">
        <v>11</v>
      </c>
      <c r="F14" s="21">
        <v>3</v>
      </c>
      <c r="G14" s="21">
        <v>56</v>
      </c>
      <c r="H14" s="21">
        <v>2</v>
      </c>
      <c r="I14" s="21">
        <f>25+1</f>
        <v>26</v>
      </c>
      <c r="J14" s="21">
        <v>7</v>
      </c>
      <c r="K14" s="21">
        <v>150</v>
      </c>
      <c r="L14" s="21">
        <v>51</v>
      </c>
      <c r="M14" s="21">
        <f>23+6+34</f>
        <v>63</v>
      </c>
      <c r="N14" s="21">
        <v>38</v>
      </c>
      <c r="O14" s="21">
        <f>40+11+40</f>
        <v>91</v>
      </c>
      <c r="P14" s="21">
        <v>48</v>
      </c>
      <c r="Q14" s="21">
        <v>143</v>
      </c>
      <c r="R14" s="21">
        <v>143</v>
      </c>
      <c r="S14" s="21">
        <f>64+32+131</f>
        <v>227</v>
      </c>
      <c r="T14" s="21">
        <v>118</v>
      </c>
      <c r="U14" s="21">
        <f>64+32+115</f>
        <v>211</v>
      </c>
      <c r="V14" s="21">
        <v>84</v>
      </c>
      <c r="W14" s="21">
        <f>65+32</f>
        <v>97</v>
      </c>
      <c r="X14" s="21">
        <v>9</v>
      </c>
    </row>
    <row r="15" spans="1:24" ht="39" customHeight="1" x14ac:dyDescent="0.25">
      <c r="A15" s="58"/>
      <c r="B15" s="51"/>
      <c r="C15" s="4" t="s">
        <v>24</v>
      </c>
      <c r="D15" s="21" t="s">
        <v>13</v>
      </c>
      <c r="E15" s="51"/>
      <c r="F15" s="21">
        <v>3</v>
      </c>
      <c r="G15" s="21">
        <v>33</v>
      </c>
      <c r="H15" s="21" t="s">
        <v>22</v>
      </c>
      <c r="I15" s="21">
        <v>25</v>
      </c>
      <c r="J15" s="21" t="s">
        <v>23</v>
      </c>
      <c r="K15" s="21">
        <v>44</v>
      </c>
      <c r="L15" s="21" t="s">
        <v>57</v>
      </c>
      <c r="M15" s="21">
        <v>6</v>
      </c>
      <c r="N15" s="21" t="s">
        <v>63</v>
      </c>
      <c r="O15" s="21">
        <v>11</v>
      </c>
      <c r="P15" s="21" t="s">
        <v>64</v>
      </c>
      <c r="Q15" s="21">
        <v>15</v>
      </c>
      <c r="R15" s="21" t="s">
        <v>54</v>
      </c>
      <c r="S15" s="21">
        <v>32</v>
      </c>
      <c r="T15" s="21">
        <v>2</v>
      </c>
      <c r="U15" s="21">
        <v>32</v>
      </c>
      <c r="V15" s="21">
        <v>3</v>
      </c>
      <c r="W15" s="21">
        <v>32</v>
      </c>
      <c r="X15" s="21" t="s">
        <v>49</v>
      </c>
    </row>
    <row r="16" spans="1:24" ht="41.25" customHeight="1" x14ac:dyDescent="0.25">
      <c r="A16" s="58"/>
      <c r="B16" s="51"/>
      <c r="C16" s="4" t="s">
        <v>15</v>
      </c>
      <c r="D16" s="21" t="s">
        <v>16</v>
      </c>
      <c r="E16" s="51" t="s">
        <v>11</v>
      </c>
      <c r="F16" s="21">
        <v>0.64</v>
      </c>
      <c r="G16" s="21">
        <v>12.15</v>
      </c>
      <c r="H16" s="21">
        <v>0.43</v>
      </c>
      <c r="I16" s="21">
        <f>26*100/520</f>
        <v>5</v>
      </c>
      <c r="J16" s="19">
        <v>1.3</v>
      </c>
      <c r="K16" s="19">
        <f>150*100/527</f>
        <v>28.462998102466795</v>
      </c>
      <c r="L16" s="19">
        <v>8.9</v>
      </c>
      <c r="M16" s="19">
        <v>10.8</v>
      </c>
      <c r="N16" s="19">
        <v>6.5</v>
      </c>
      <c r="O16" s="19">
        <v>15.6</v>
      </c>
      <c r="P16" s="19">
        <v>8.1999999999999993</v>
      </c>
      <c r="Q16" s="19">
        <v>29.1</v>
      </c>
      <c r="R16" s="19">
        <v>29.1</v>
      </c>
      <c r="S16" s="20">
        <v>53.7</v>
      </c>
      <c r="T16" s="20">
        <v>27.9</v>
      </c>
      <c r="U16" s="20">
        <v>54.2</v>
      </c>
      <c r="V16" s="20">
        <v>21.6</v>
      </c>
      <c r="W16" s="19">
        <v>22.6</v>
      </c>
      <c r="X16" s="21">
        <v>2.1</v>
      </c>
    </row>
    <row r="17" spans="1:24" ht="39.75" customHeight="1" x14ac:dyDescent="0.25">
      <c r="A17" s="58"/>
      <c r="B17" s="51"/>
      <c r="C17" s="4" t="s">
        <v>25</v>
      </c>
      <c r="D17" s="21" t="s">
        <v>16</v>
      </c>
      <c r="E17" s="51"/>
      <c r="F17" s="21">
        <v>0.64</v>
      </c>
      <c r="G17" s="21">
        <v>7.16</v>
      </c>
      <c r="H17" s="21">
        <v>0.22</v>
      </c>
      <c r="I17" s="19">
        <f>25*100/520</f>
        <v>4.8076923076923075</v>
      </c>
      <c r="J17" s="19">
        <v>0.4</v>
      </c>
      <c r="K17" s="19">
        <f>44*100/527</f>
        <v>8.3491461100569264</v>
      </c>
      <c r="L17" s="20">
        <v>0.5</v>
      </c>
      <c r="M17" s="19">
        <v>1</v>
      </c>
      <c r="N17" s="19">
        <v>0.2</v>
      </c>
      <c r="O17" s="19">
        <v>1.9</v>
      </c>
      <c r="P17" s="19">
        <v>0.7</v>
      </c>
      <c r="Q17" s="19">
        <v>3.1</v>
      </c>
      <c r="R17" s="19">
        <v>0.8</v>
      </c>
      <c r="S17" s="19">
        <v>6.5</v>
      </c>
      <c r="T17" s="21">
        <v>0.5</v>
      </c>
      <c r="U17" s="20">
        <v>8.1999999999999993</v>
      </c>
      <c r="V17" s="21">
        <v>0.8</v>
      </c>
      <c r="W17" s="19">
        <v>7.4</v>
      </c>
      <c r="X17" s="21">
        <v>0.7</v>
      </c>
    </row>
    <row r="18" spans="1:24" ht="22.5" customHeight="1" x14ac:dyDescent="0.25">
      <c r="A18" s="24" t="s">
        <v>19</v>
      </c>
      <c r="B18" s="50" t="s">
        <v>60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1:24" ht="61.5" customHeight="1" x14ac:dyDescent="0.25">
      <c r="A19" s="22" t="s">
        <v>20</v>
      </c>
      <c r="B19" s="4" t="s">
        <v>26</v>
      </c>
      <c r="C19" s="4" t="s">
        <v>17</v>
      </c>
      <c r="D19" s="21" t="s">
        <v>13</v>
      </c>
      <c r="E19" s="21" t="s">
        <v>11</v>
      </c>
      <c r="F19" s="21">
        <v>3403.5</v>
      </c>
      <c r="G19" s="21">
        <v>1606.8</v>
      </c>
      <c r="H19" s="21">
        <v>2837.7</v>
      </c>
      <c r="I19" s="21">
        <v>371.8</v>
      </c>
      <c r="J19" s="6">
        <v>1675.6</v>
      </c>
      <c r="K19" s="5">
        <v>371.8</v>
      </c>
      <c r="L19" s="6">
        <v>2254.4</v>
      </c>
      <c r="M19" s="5">
        <v>371.8</v>
      </c>
      <c r="N19" s="6">
        <v>2164.6</v>
      </c>
      <c r="O19" s="5">
        <v>371.8</v>
      </c>
      <c r="P19" s="5">
        <v>1978.4</v>
      </c>
      <c r="Q19" s="5">
        <v>371.8</v>
      </c>
      <c r="R19" s="5">
        <v>1709.7</v>
      </c>
      <c r="S19" s="5">
        <v>371.8</v>
      </c>
      <c r="T19" s="5">
        <v>1709.7</v>
      </c>
      <c r="U19" s="5">
        <v>371.8</v>
      </c>
      <c r="V19" s="5">
        <v>1709.7</v>
      </c>
      <c r="W19" s="5">
        <v>371.8</v>
      </c>
      <c r="X19" s="5">
        <v>1709.7</v>
      </c>
    </row>
    <row r="20" spans="1:24" ht="18.75" customHeight="1" x14ac:dyDescent="0.25">
      <c r="A20" s="24" t="s">
        <v>21</v>
      </c>
      <c r="B20" s="50" t="s">
        <v>61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24" ht="14.25" customHeight="1" x14ac:dyDescent="0.3">
      <c r="A21" s="61" t="s">
        <v>62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ht="24.75" customHeight="1" x14ac:dyDescent="0.3">
      <c r="A22" s="45" t="s">
        <v>45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21.5" customHeight="1" x14ac:dyDescent="0.3">
      <c r="A23" s="45" t="s">
        <v>99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3.5" customHeight="1" x14ac:dyDescent="0.25">
      <c r="A24" s="25" t="s">
        <v>47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  <c r="V24" s="44"/>
      <c r="W24" s="44"/>
      <c r="X24" s="44"/>
    </row>
    <row r="25" spans="1:24" ht="27.75" customHeight="1" x14ac:dyDescent="0.3">
      <c r="A25" s="25" t="s">
        <v>56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4.4" x14ac:dyDescent="0.3">
      <c r="A26" s="65" t="s">
        <v>27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45.75" customHeight="1" x14ac:dyDescent="0.3">
      <c r="A27" s="45" t="s">
        <v>43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4.4" x14ac:dyDescent="0.3">
      <c r="A28" s="67" t="s">
        <v>28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4.4" x14ac:dyDescent="0.3">
      <c r="A29" s="67" t="s">
        <v>29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4.4" x14ac:dyDescent="0.3">
      <c r="A30" s="31" t="s">
        <v>30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ht="14.4" x14ac:dyDescent="0.3">
      <c r="A31" s="27" t="s">
        <v>51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ht="21" customHeight="1" x14ac:dyDescent="0.3">
      <c r="A32" s="27" t="s">
        <v>88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ht="14.4" x14ac:dyDescent="0.3">
      <c r="A33" s="27" t="s">
        <v>89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ht="14.4" x14ac:dyDescent="0.3">
      <c r="A34" s="27" t="s">
        <v>90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ht="14.4" x14ac:dyDescent="0.3">
      <c r="A35" s="27" t="s">
        <v>91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ht="14.4" x14ac:dyDescent="0.3">
      <c r="A36" s="27" t="s">
        <v>92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ht="15" customHeight="1" x14ac:dyDescent="0.3">
      <c r="A37" s="27" t="s">
        <v>93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15.75" customHeight="1" x14ac:dyDescent="0.3">
      <c r="A38" s="27" t="s">
        <v>50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ht="14.4" x14ac:dyDescent="0.3">
      <c r="A39" s="27" t="s">
        <v>31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ht="25.5" customHeight="1" x14ac:dyDescent="0.3">
      <c r="A40" s="67" t="s">
        <v>32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ht="24.75" customHeight="1" x14ac:dyDescent="0.3">
      <c r="A41" s="27" t="s">
        <v>44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24" ht="24.75" customHeight="1" x14ac:dyDescent="0.3">
      <c r="A42" s="31" t="s">
        <v>94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ht="22.5" customHeight="1" x14ac:dyDescent="0.3">
      <c r="A43" s="31" t="s">
        <v>95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1:24" ht="22.5" customHeight="1" x14ac:dyDescent="0.3">
      <c r="A44" s="31" t="s">
        <v>96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 ht="24.75" customHeight="1" x14ac:dyDescent="0.3">
      <c r="A45" s="29" t="s">
        <v>97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 ht="15" customHeight="1" x14ac:dyDescent="0.3">
      <c r="A46" s="40" t="s">
        <v>33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1:24" ht="12.75" customHeight="1" x14ac:dyDescent="0.3">
      <c r="A47" s="37" t="s">
        <v>34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2"/>
      <c r="P47" s="42"/>
      <c r="Q47" s="42"/>
      <c r="R47" s="42"/>
      <c r="S47" s="42"/>
      <c r="T47" s="42"/>
      <c r="U47" s="42"/>
      <c r="V47" s="42"/>
      <c r="W47" s="42"/>
      <c r="X47" s="42"/>
    </row>
    <row r="48" spans="1:24" ht="25.5" customHeight="1" x14ac:dyDescent="0.3">
      <c r="A48" s="29" t="s">
        <v>35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4" ht="25.5" customHeight="1" x14ac:dyDescent="0.3">
      <c r="A49" s="29" t="s">
        <v>36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1:24" ht="25.5" customHeight="1" x14ac:dyDescent="0.3">
      <c r="A50" s="29" t="s">
        <v>65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:24" ht="40.5" customHeight="1" x14ac:dyDescent="0.3">
      <c r="A51" s="29" t="s">
        <v>66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4" ht="36.75" customHeight="1" x14ac:dyDescent="0.3">
      <c r="A52" s="29" t="s">
        <v>67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4" ht="33.75" customHeight="1" x14ac:dyDescent="0.3">
      <c r="A53" s="29" t="s">
        <v>68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1:24" ht="36" customHeight="1" x14ac:dyDescent="0.3">
      <c r="A54" s="29" t="s">
        <v>69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:24" ht="40.5" customHeight="1" x14ac:dyDescent="0.3">
      <c r="A55" s="29" t="s">
        <v>70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 ht="25.5" customHeight="1" x14ac:dyDescent="0.3">
      <c r="A56" s="29" t="s">
        <v>71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4" ht="15" customHeight="1" x14ac:dyDescent="0.3">
      <c r="A57" s="37" t="s">
        <v>37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2"/>
      <c r="P57" s="42"/>
      <c r="Q57" s="42"/>
      <c r="R57" s="42"/>
      <c r="S57" s="42"/>
      <c r="T57" s="42"/>
      <c r="U57" s="42"/>
      <c r="V57" s="42"/>
      <c r="W57" s="42"/>
      <c r="X57" s="42"/>
    </row>
    <row r="58" spans="1:24" ht="24" customHeight="1" x14ac:dyDescent="0.3">
      <c r="A58" s="29" t="s">
        <v>38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4" ht="46.5" customHeight="1" x14ac:dyDescent="0.3">
      <c r="A59" s="29" t="s">
        <v>72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ht="59.25" customHeight="1" x14ac:dyDescent="0.3">
      <c r="A60" s="29" t="s">
        <v>100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:24" ht="24" customHeight="1" x14ac:dyDescent="0.3">
      <c r="A61" s="29" t="s">
        <v>101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:24" ht="24" customHeight="1" x14ac:dyDescent="0.3">
      <c r="A62" s="34" t="s">
        <v>73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</row>
    <row r="63" spans="1:24" ht="24" customHeight="1" x14ac:dyDescent="0.3">
      <c r="A63" s="29" t="s">
        <v>74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pans="1:24" ht="24" customHeight="1" x14ac:dyDescent="0.3">
      <c r="A64" s="29" t="s">
        <v>75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1:24" ht="24" customHeight="1" x14ac:dyDescent="0.3">
      <c r="A65" s="29" t="s">
        <v>76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1:24" ht="24" customHeight="1" x14ac:dyDescent="0.3">
      <c r="A66" s="29" t="s">
        <v>77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 spans="1:24" ht="15" customHeight="1" x14ac:dyDescent="0.3">
      <c r="A67" s="59" t="s">
        <v>39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42"/>
      <c r="P67" s="42"/>
      <c r="Q67" s="42"/>
      <c r="R67" s="42"/>
      <c r="S67" s="42"/>
      <c r="T67" s="42"/>
      <c r="U67" s="42"/>
      <c r="V67" s="42"/>
      <c r="W67" s="42"/>
      <c r="X67" s="42"/>
    </row>
    <row r="68" spans="1:24" ht="15" customHeight="1" x14ac:dyDescent="0.3">
      <c r="A68" s="37" t="s">
        <v>40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2"/>
      <c r="P68" s="42"/>
      <c r="Q68" s="42"/>
      <c r="R68" s="42"/>
      <c r="S68" s="42"/>
      <c r="T68" s="42"/>
      <c r="U68" s="42"/>
      <c r="V68" s="42"/>
      <c r="W68" s="42"/>
      <c r="X68" s="42"/>
    </row>
    <row r="69" spans="1:24" ht="8.25" customHeight="1" x14ac:dyDescent="0.3">
      <c r="A69" s="29" t="s">
        <v>41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 spans="1:24" ht="14.25" customHeight="1" x14ac:dyDescent="0.3">
      <c r="A70" s="29" t="s">
        <v>42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 spans="1:24" ht="27" customHeight="1" x14ac:dyDescent="0.3">
      <c r="A71" s="29" t="s">
        <v>78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26"/>
      <c r="P71" s="26"/>
      <c r="Q71" s="26"/>
      <c r="R71" s="26"/>
      <c r="S71" s="26"/>
      <c r="T71" s="26"/>
      <c r="U71" s="26"/>
      <c r="V71" s="26"/>
      <c r="W71" s="26"/>
      <c r="X71" s="26"/>
    </row>
    <row r="72" spans="1:24" ht="27" customHeight="1" x14ac:dyDescent="0.25">
      <c r="A72" s="29" t="s">
        <v>79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ht="27" customHeight="1" x14ac:dyDescent="0.25">
      <c r="A73" s="29" t="s">
        <v>80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ht="27" customHeight="1" x14ac:dyDescent="0.25">
      <c r="A74" s="29" t="s">
        <v>81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 ht="27" customHeight="1" x14ac:dyDescent="0.25">
      <c r="A75" s="29" t="s">
        <v>82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 ht="27" customHeight="1" x14ac:dyDescent="0.25">
      <c r="A76" s="29" t="s">
        <v>83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ht="24" customHeight="1" x14ac:dyDescent="0.25">
      <c r="A77" s="29" t="s">
        <v>84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ht="16.5" customHeight="1" x14ac:dyDescent="0.25">
      <c r="A78" s="37" t="s">
        <v>37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/>
      <c r="P78" s="39"/>
      <c r="Q78" s="39"/>
      <c r="R78" s="39"/>
      <c r="S78" s="39"/>
      <c r="T78" s="39"/>
      <c r="U78" s="39"/>
      <c r="V78" s="39"/>
      <c r="W78" s="39"/>
      <c r="X78" s="39"/>
    </row>
    <row r="79" spans="1:24" ht="20.25" customHeight="1" x14ac:dyDescent="0.3">
      <c r="A79" s="29" t="s">
        <v>38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spans="1:24" ht="21.75" customHeight="1" x14ac:dyDescent="0.3">
      <c r="A80" s="29" t="s">
        <v>52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spans="1:24" ht="35.25" customHeight="1" x14ac:dyDescent="0.3">
      <c r="A81" s="29" t="s">
        <v>85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6"/>
      <c r="P81" s="26"/>
      <c r="Q81" s="26"/>
      <c r="R81" s="26"/>
      <c r="S81" s="26"/>
      <c r="T81" s="26"/>
      <c r="U81" s="26"/>
      <c r="V81" s="26"/>
      <c r="W81" s="26"/>
      <c r="X81" s="26"/>
    </row>
    <row r="82" spans="1:24" ht="39" customHeight="1" x14ac:dyDescent="0.3">
      <c r="A82" s="29" t="s">
        <v>102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26"/>
      <c r="P82" s="26"/>
      <c r="Q82" s="26"/>
      <c r="R82" s="26"/>
      <c r="S82" s="26"/>
      <c r="T82" s="26"/>
      <c r="U82" s="26"/>
      <c r="V82" s="26"/>
      <c r="W82" s="26"/>
      <c r="X82" s="26"/>
    </row>
    <row r="83" spans="1:24" ht="22.5" customHeight="1" x14ac:dyDescent="0.3">
      <c r="A83" s="34" t="s">
        <v>86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6"/>
      <c r="P83" s="36"/>
      <c r="Q83" s="36"/>
      <c r="R83" s="36"/>
      <c r="S83" s="36"/>
      <c r="T83" s="36"/>
      <c r="U83" s="36"/>
      <c r="V83" s="36"/>
      <c r="W83" s="36"/>
      <c r="X83" s="36"/>
    </row>
    <row r="84" spans="1:24" ht="22.5" customHeight="1" x14ac:dyDescent="0.3">
      <c r="A84" s="29" t="s">
        <v>87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26"/>
      <c r="P84" s="26"/>
      <c r="Q84" s="26"/>
      <c r="R84" s="26"/>
      <c r="S84" s="26"/>
      <c r="T84" s="26"/>
      <c r="U84" s="26"/>
      <c r="V84" s="26"/>
      <c r="W84" s="26"/>
      <c r="X84" s="26"/>
    </row>
    <row r="85" spans="1:24" ht="21" customHeight="1" x14ac:dyDescent="0.3">
      <c r="A85" s="29" t="s">
        <v>98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26"/>
      <c r="P85" s="26"/>
      <c r="Q85" s="26"/>
      <c r="R85" s="26"/>
      <c r="S85" s="26"/>
      <c r="T85" s="26"/>
      <c r="U85" s="26"/>
      <c r="V85" s="26"/>
      <c r="W85" s="26"/>
      <c r="X85" s="26"/>
    </row>
    <row r="86" spans="1:24" ht="27" customHeight="1" x14ac:dyDescent="0.3">
      <c r="A86" s="29" t="s">
        <v>104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26"/>
      <c r="P86" s="26"/>
      <c r="Q86" s="26"/>
      <c r="R86" s="26"/>
      <c r="S86" s="26"/>
      <c r="T86" s="26"/>
      <c r="U86" s="26"/>
      <c r="V86" s="26"/>
      <c r="W86" s="26"/>
      <c r="X86" s="26"/>
    </row>
    <row r="87" spans="1:24" ht="21.75" customHeight="1" x14ac:dyDescent="0.3">
      <c r="A87" s="29" t="s">
        <v>103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26"/>
      <c r="P87" s="26"/>
      <c r="Q87" s="26"/>
      <c r="R87" s="26"/>
      <c r="S87" s="26"/>
      <c r="T87" s="26"/>
      <c r="U87" s="26"/>
      <c r="V87" s="26"/>
      <c r="W87" s="26"/>
      <c r="X87" s="26"/>
    </row>
  </sheetData>
  <mergeCells count="95">
    <mergeCell ref="A44:X44"/>
    <mergeCell ref="A76:X76"/>
    <mergeCell ref="A77:X77"/>
    <mergeCell ref="A21:X21"/>
    <mergeCell ref="A22:X22"/>
    <mergeCell ref="A26:X26"/>
    <mergeCell ref="A27:X27"/>
    <mergeCell ref="A28:X28"/>
    <mergeCell ref="A29:X29"/>
    <mergeCell ref="A30:X30"/>
    <mergeCell ref="A31:X31"/>
    <mergeCell ref="A32:X32"/>
    <mergeCell ref="A38:X38"/>
    <mergeCell ref="A39:X39"/>
    <mergeCell ref="A40:X40"/>
    <mergeCell ref="A41:X41"/>
    <mergeCell ref="A42:X42"/>
    <mergeCell ref="A68:X68"/>
    <mergeCell ref="A72:X72"/>
    <mergeCell ref="A73:X73"/>
    <mergeCell ref="A74:X74"/>
    <mergeCell ref="A58:X58"/>
    <mergeCell ref="A59:X59"/>
    <mergeCell ref="A60:X60"/>
    <mergeCell ref="A61:X61"/>
    <mergeCell ref="A62:X62"/>
    <mergeCell ref="A53:X53"/>
    <mergeCell ref="A54:X54"/>
    <mergeCell ref="A55:X55"/>
    <mergeCell ref="A56:X56"/>
    <mergeCell ref="A57:X57"/>
    <mergeCell ref="A47:X47"/>
    <mergeCell ref="A75:X75"/>
    <mergeCell ref="A63:X63"/>
    <mergeCell ref="A64:X64"/>
    <mergeCell ref="A65:X65"/>
    <mergeCell ref="A66:X66"/>
    <mergeCell ref="A67:X67"/>
    <mergeCell ref="A37:X37"/>
    <mergeCell ref="S7:T7"/>
    <mergeCell ref="U7:V7"/>
    <mergeCell ref="W7:X7"/>
    <mergeCell ref="F6:F8"/>
    <mergeCell ref="A10:A13"/>
    <mergeCell ref="B10:B13"/>
    <mergeCell ref="F12:J12"/>
    <mergeCell ref="A14:A17"/>
    <mergeCell ref="B14:B17"/>
    <mergeCell ref="E14:E15"/>
    <mergeCell ref="E16:E17"/>
    <mergeCell ref="A6:A8"/>
    <mergeCell ref="B6:B8"/>
    <mergeCell ref="C6:C8"/>
    <mergeCell ref="D6:D8"/>
    <mergeCell ref="A24:X24"/>
    <mergeCell ref="A23:X23"/>
    <mergeCell ref="E2:X2"/>
    <mergeCell ref="C5:R5"/>
    <mergeCell ref="D3:X3"/>
    <mergeCell ref="B18:X18"/>
    <mergeCell ref="B20:X20"/>
    <mergeCell ref="G6:X6"/>
    <mergeCell ref="G7:H7"/>
    <mergeCell ref="I7:J7"/>
    <mergeCell ref="K7:L7"/>
    <mergeCell ref="M7:N7"/>
    <mergeCell ref="O7:P7"/>
    <mergeCell ref="Q7:R7"/>
    <mergeCell ref="E6:E8"/>
    <mergeCell ref="A48:X48"/>
    <mergeCell ref="A49:X49"/>
    <mergeCell ref="A50:X50"/>
    <mergeCell ref="A51:X51"/>
    <mergeCell ref="A46:X46"/>
    <mergeCell ref="A85:X85"/>
    <mergeCell ref="A86:X86"/>
    <mergeCell ref="A87:X87"/>
    <mergeCell ref="A43:X43"/>
    <mergeCell ref="A45:X45"/>
    <mergeCell ref="A80:X80"/>
    <mergeCell ref="A81:X81"/>
    <mergeCell ref="A82:X82"/>
    <mergeCell ref="A83:X83"/>
    <mergeCell ref="A84:X84"/>
    <mergeCell ref="A69:X69"/>
    <mergeCell ref="A70:X70"/>
    <mergeCell ref="A71:X71"/>
    <mergeCell ref="A78:X78"/>
    <mergeCell ref="A79:X79"/>
    <mergeCell ref="A52:X52"/>
    <mergeCell ref="A25:X25"/>
    <mergeCell ref="A33:X33"/>
    <mergeCell ref="A34:X34"/>
    <mergeCell ref="A35:X35"/>
    <mergeCell ref="A36:X36"/>
  </mergeCells>
  <pageMargins left="0.19685039370078741" right="0.19685039370078741" top="0.39370078740157483" bottom="0.19685039370078741" header="0.11811023622047245" footer="0.11811023622047245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МП</vt:lpstr>
      <vt:lpstr>'Показатели МП'!Область_печати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2020-04-23T07:47:41Z</dcterms:modified>
</cp:coreProperties>
</file>