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8" windowWidth="14808" windowHeight="8016"/>
  </bookViews>
  <sheets>
    <sheet name="Обспечение МП" sheetId="1" r:id="rId1"/>
  </sheets>
  <definedNames>
    <definedName name="_xlnm.Print_Area" localSheetId="0">'Обспечение МП'!$A$1:$O$45</definedName>
  </definedNames>
  <calcPr calcId="145621" calcMode="manual"/>
</workbook>
</file>

<file path=xl/calcChain.xml><?xml version="1.0" encoding="utf-8"?>
<calcChain xmlns="http://schemas.openxmlformats.org/spreadsheetml/2006/main">
  <c r="G40" i="1" l="1"/>
  <c r="G13" i="1"/>
  <c r="E16" i="1" l="1"/>
  <c r="E19" i="1" l="1"/>
  <c r="E18" i="1"/>
  <c r="E17" i="1"/>
  <c r="G41" i="1"/>
  <c r="G39" i="1"/>
  <c r="H37" i="1" l="1"/>
  <c r="G38" i="1"/>
  <c r="G37" i="1"/>
  <c r="G36" i="1"/>
  <c r="G25" i="1"/>
  <c r="E31" i="1"/>
  <c r="E30" i="1"/>
  <c r="E29" i="1"/>
  <c r="F31" i="1"/>
  <c r="F30" i="1"/>
  <c r="F29" i="1"/>
  <c r="E22" i="1"/>
  <c r="E21" i="1"/>
  <c r="E20" i="1"/>
  <c r="H13" i="1"/>
  <c r="F19" i="1"/>
  <c r="F18" i="1"/>
  <c r="F17" i="1"/>
  <c r="F16" i="1"/>
  <c r="H38" i="1"/>
  <c r="N13" i="1"/>
  <c r="M13" i="1"/>
  <c r="I37" i="1" l="1"/>
  <c r="J37" i="1"/>
  <c r="K37" i="1"/>
  <c r="L37" i="1"/>
  <c r="F37" i="1" s="1"/>
  <c r="M37" i="1"/>
  <c r="N37" i="1"/>
  <c r="I38" i="1"/>
  <c r="J38" i="1"/>
  <c r="K38" i="1"/>
  <c r="L38" i="1"/>
  <c r="M38" i="1"/>
  <c r="N38" i="1"/>
  <c r="H39" i="1"/>
  <c r="I39" i="1"/>
  <c r="J39" i="1"/>
  <c r="K39" i="1"/>
  <c r="L39" i="1"/>
  <c r="M39" i="1"/>
  <c r="N39" i="1"/>
  <c r="H40" i="1"/>
  <c r="I40" i="1"/>
  <c r="J40" i="1"/>
  <c r="K40" i="1"/>
  <c r="L40" i="1"/>
  <c r="M40" i="1"/>
  <c r="N40" i="1"/>
  <c r="H41" i="1"/>
  <c r="I41" i="1"/>
  <c r="J41" i="1"/>
  <c r="K41" i="1"/>
  <c r="L41" i="1"/>
  <c r="M41" i="1"/>
  <c r="N41" i="1"/>
  <c r="H42" i="1"/>
  <c r="I42" i="1"/>
  <c r="J42" i="1"/>
  <c r="K42" i="1"/>
  <c r="L42" i="1"/>
  <c r="M42" i="1"/>
  <c r="N42" i="1"/>
  <c r="H43" i="1"/>
  <c r="I43" i="1"/>
  <c r="J43" i="1"/>
  <c r="K43" i="1"/>
  <c r="L43" i="1"/>
  <c r="M43" i="1"/>
  <c r="N43" i="1"/>
  <c r="H44" i="1"/>
  <c r="I44" i="1"/>
  <c r="J44" i="1"/>
  <c r="K44" i="1"/>
  <c r="L44" i="1"/>
  <c r="M44" i="1"/>
  <c r="N44" i="1"/>
  <c r="H36" i="1"/>
  <c r="I36" i="1"/>
  <c r="E36" i="1" s="1"/>
  <c r="J36" i="1"/>
  <c r="K36" i="1"/>
  <c r="L36" i="1"/>
  <c r="L35" i="1" s="1"/>
  <c r="M36" i="1"/>
  <c r="N36" i="1"/>
  <c r="G44" i="1"/>
  <c r="G42" i="1"/>
  <c r="G35" i="1" s="1"/>
  <c r="G43" i="1"/>
  <c r="I13" i="1"/>
  <c r="J13" i="1"/>
  <c r="K13" i="1"/>
  <c r="L13" i="1"/>
  <c r="E15" i="1"/>
  <c r="E14" i="1"/>
  <c r="E13" i="1" s="1"/>
  <c r="F15" i="1"/>
  <c r="F20" i="1"/>
  <c r="F21" i="1"/>
  <c r="F22" i="1"/>
  <c r="F14" i="1"/>
  <c r="H25" i="1"/>
  <c r="I25" i="1"/>
  <c r="J25" i="1"/>
  <c r="K25" i="1"/>
  <c r="L25" i="1"/>
  <c r="M25" i="1"/>
  <c r="N25" i="1"/>
  <c r="E27" i="1"/>
  <c r="E28" i="1"/>
  <c r="E32" i="1"/>
  <c r="E33" i="1"/>
  <c r="E34" i="1"/>
  <c r="F27" i="1"/>
  <c r="F28" i="1"/>
  <c r="F32" i="1"/>
  <c r="F33" i="1"/>
  <c r="F34" i="1"/>
  <c r="E26" i="1"/>
  <c r="F26" i="1"/>
  <c r="F25" i="1" l="1"/>
  <c r="E39" i="1"/>
  <c r="E25" i="1"/>
  <c r="F43" i="1"/>
  <c r="F13" i="1"/>
  <c r="E41" i="1"/>
  <c r="E40" i="1"/>
  <c r="E38" i="1"/>
  <c r="F38" i="1"/>
  <c r="N35" i="1"/>
  <c r="J35" i="1"/>
  <c r="E43" i="1"/>
  <c r="H35" i="1"/>
  <c r="F39" i="1"/>
  <c r="E42" i="1"/>
  <c r="M35" i="1"/>
  <c r="I35" i="1"/>
  <c r="F44" i="1"/>
  <c r="F40" i="1"/>
  <c r="K35" i="1"/>
  <c r="E37" i="1"/>
  <c r="E44" i="1"/>
  <c r="F42" i="1"/>
  <c r="F41" i="1"/>
  <c r="F36" i="1"/>
  <c r="E35" i="1" l="1"/>
  <c r="F35" i="1"/>
</calcChain>
</file>

<file path=xl/sharedStrings.xml><?xml version="1.0" encoding="utf-8"?>
<sst xmlns="http://schemas.openxmlformats.org/spreadsheetml/2006/main" count="44" uniqueCount="35">
  <si>
    <t>N</t>
  </si>
  <si>
    <t>Наименования целей, задач муниципальной программы</t>
  </si>
  <si>
    <t>Код бюджетной классификации (КЦСР, КВР)</t>
  </si>
  <si>
    <t>Срок исполнения</t>
  </si>
  <si>
    <t>Объем финансирования (тыс. рублей)</t>
  </si>
  <si>
    <t>В том числе за счет средств</t>
  </si>
  <si>
    <t>Ответственный исполнитель, соисполнители</t>
  </si>
  <si>
    <t>местного бюджета</t>
  </si>
  <si>
    <t>областного бюджета</t>
  </si>
  <si>
    <t>внебюджетных источников</t>
  </si>
  <si>
    <t>потребность</t>
  </si>
  <si>
    <t>утверждено</t>
  </si>
  <si>
    <t>план</t>
  </si>
  <si>
    <t>Цель муниципальной программы:</t>
  </si>
  <si>
    <t>повышение доступности жилья и качества жилищного обеспечения населения</t>
  </si>
  <si>
    <t>Комитет жилищной политики</t>
  </si>
  <si>
    <t>Задача 1. Расселение аварийного жилищного фонда</t>
  </si>
  <si>
    <t>Всего по задаче 1</t>
  </si>
  <si>
    <t>всего</t>
  </si>
  <si>
    <t>Администрация Города Томска (комитет жилищной политики)</t>
  </si>
  <si>
    <t>Всего по задаче 2</t>
  </si>
  <si>
    <t>Администрация Города Томска (комитет жилищной политики), администрации районов Города Томска</t>
  </si>
  <si>
    <t>ИТОГО ПО МУНИЦИПАЛЬНОЙ ПРОГРАММЕ</t>
  </si>
  <si>
    <t>1.1.</t>
  </si>
  <si>
    <t>1.2.</t>
  </si>
  <si>
    <t>05 01 21 1 01 40010 414, 05 01 21 1 01 20320 243, 05 01 21 1 01 20320 244</t>
  </si>
  <si>
    <t>РЕСУРСНОЕ ОБЕСПЕЧЕНИЕ МУНИЦИПАЛЬНОЙ ПРОГРАММЫ «РАССЕЛЕНИЕ АВАРИЙНОГО ЖИЛЬЯ И СОЗДАНИЕ МАНЕВРЕННОГО ЖИЛИЩНОГО ФОНДА»  НА 2017 - 2025 ГОДЫ</t>
  </si>
  <si>
    <t>Подпрограмма «Расселение аварийного жилья» на 2017 - 2025 годы</t>
  </si>
  <si>
    <t>Подпрограмма «Создание маневренного жилищного фонда»  на 2017 - 2025 годы</t>
  </si>
  <si>
    <t xml:space="preserve">Задача 2. Решение проблемы дефицита маневренного жилищного фонда муниципального образования «Город Томск» </t>
  </si>
  <si>
    <t xml:space="preserve">&lt;*&gt; Предусмотрены средства государственной корпорации - Фонда содействия реформированию жилищно-коммунального хозяйства для реализации регионального проекта «Обеспечение устойчивого сокращения непригодного для проживания жилищного фонда»  национального проекта «Жилье и городская среда» </t>
  </si>
  <si>
    <t>05 01 21 2 01 40010 414, 01 20540, 04 40010 412, 01 99990 244,  01 99990 853, 
 F3 67483 412, F3 67484 412, F3 6748S 412, F3 67483 853, 831, F3 67484 853, 831,  F3 6748S 853, 831</t>
  </si>
  <si>
    <t>федерального бюджета &lt;*&gt;</t>
  </si>
  <si>
    <t>Приложение 2 к муниципальной программе «Расселение аварийного жилья и создание маневренного жилищного фонда» на 2017 - 2025 годы</t>
  </si>
  <si>
    <t>Приложение 3 к постановлению администрации Города Томска от 31.03.2020 № 252</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</si>
</sst>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9" x14ac:knownFonts="1">
    <font>
      <sz val="11"/>
      <color theme="1"/>
      <name val="Calibri"/>
      <family val="2"/>
      <scheme val="minor"/>
    </font>
    <font>
      <sz val="11"/>
      <name val="Times New Roman"/>
      <family val="1"/>
      <charset val="204"/>
    </font>
    <font>
      <sz val="11"/>
      <name val="Calibri"/>
      <family val="2"/>
      <scheme val="minor"/>
    </font>
    <font>
      <sz val="10"/>
      <name val="Times New Roman"/>
      <family val="1"/>
      <charset val="204"/>
    </font>
    <font>
      <sz val="8"/>
      <name val="Times New Roman"/>
      <family val="1"/>
      <charset val="204"/>
    </font>
    <font>
      <sz val="10"/>
      <name val="Calibri"/>
      <family val="2"/>
      <scheme val="minor"/>
    </font>
    <font>
      <sz val="12"/>
      <name val="Times New Roman"/>
      <family val="1"/>
      <charset val="204"/>
    </font>
    <font>
      <sz val="9"/>
      <name val="Times New Roman"/>
      <family val="1"/>
      <charset val="204"/>
    </font>
    <font>
      <sz val="9"/>
      <name val="Calibri"/>
      <family val="2"/>
      <scheme val="minor"/>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s>
  <cellStyleXfs count="1">
    <xf numFmtId="0" fontId="0" fillId="0" borderId="0"/>
  </cellStyleXfs>
  <cellXfs count="27">
    <xf numFmtId="0" fontId="0" fillId="0" borderId="0" xfId="0"/>
    <xf numFmtId="0" fontId="1" fillId="0" borderId="0" xfId="0" applyFont="1" applyFill="1"/>
    <xf numFmtId="0" fontId="1" fillId="0" borderId="0" xfId="0" applyFont="1" applyFill="1" applyAlignment="1">
      <alignment horizontal="center" vertical="center"/>
    </xf>
    <xf numFmtId="164" fontId="3" fillId="2" borderId="1" xfId="0" applyNumberFormat="1" applyFont="1" applyFill="1" applyBorder="1" applyAlignment="1">
      <alignment horizontal="center" vertical="center" wrapText="1"/>
    </xf>
    <xf numFmtId="164" fontId="1" fillId="0" borderId="0" xfId="0" applyNumberFormat="1" applyFont="1" applyFill="1"/>
    <xf numFmtId="0" fontId="4" fillId="0" borderId="0" xfId="0" applyFont="1" applyAlignment="1">
      <alignment wrapText="1"/>
    </xf>
    <xf numFmtId="0" fontId="4"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16" fontId="3" fillId="2" borderId="1" xfId="0" applyNumberFormat="1" applyFont="1" applyFill="1" applyBorder="1" applyAlignment="1">
      <alignment horizontal="center" vertical="center" wrapText="1"/>
    </xf>
    <xf numFmtId="0" fontId="3" fillId="2" borderId="1" xfId="0" applyFont="1" applyFill="1" applyBorder="1" applyAlignment="1">
      <alignment vertical="center" wrapText="1"/>
    </xf>
    <xf numFmtId="0" fontId="6" fillId="0" borderId="0" xfId="0" applyNumberFormat="1" applyFont="1" applyFill="1" applyAlignment="1">
      <alignment horizontal="center" vertical="center" wrapText="1"/>
    </xf>
    <xf numFmtId="0" fontId="2" fillId="0" borderId="0" xfId="0" applyFont="1" applyAlignment="1"/>
    <xf numFmtId="0" fontId="3" fillId="2" borderId="1" xfId="0" applyFont="1" applyFill="1" applyBorder="1" applyAlignment="1">
      <alignment horizontal="center" vertical="center" wrapText="1"/>
    </xf>
    <xf numFmtId="0" fontId="3" fillId="2" borderId="1" xfId="0" applyFont="1" applyFill="1" applyBorder="1" applyAlignment="1">
      <alignment vertical="center" wrapText="1"/>
    </xf>
    <xf numFmtId="0" fontId="4" fillId="2" borderId="1" xfId="0" applyFont="1" applyFill="1" applyBorder="1" applyAlignment="1">
      <alignment horizontal="center" vertical="center" wrapText="1"/>
    </xf>
    <xf numFmtId="0" fontId="4" fillId="2" borderId="5" xfId="0" applyFont="1" applyFill="1" applyBorder="1" applyAlignment="1">
      <alignment wrapText="1"/>
    </xf>
    <xf numFmtId="0" fontId="2" fillId="2" borderId="5" xfId="0" applyFont="1" applyFill="1" applyBorder="1" applyAlignment="1"/>
    <xf numFmtId="0" fontId="3" fillId="2" borderId="0" xfId="0" applyFont="1" applyFill="1" applyAlignment="1">
      <alignment horizontal="right" vertical="center" wrapText="1"/>
    </xf>
    <xf numFmtId="0" fontId="5" fillId="2" borderId="0" xfId="0" applyFont="1" applyFill="1" applyAlignment="1">
      <alignment wrapText="1"/>
    </xf>
    <xf numFmtId="0" fontId="7" fillId="2" borderId="2" xfId="0" applyFont="1" applyFill="1" applyBorder="1" applyAlignment="1">
      <alignment horizontal="center" vertical="top" wrapText="1"/>
    </xf>
    <xf numFmtId="0" fontId="8" fillId="2" borderId="3" xfId="0" applyFont="1" applyFill="1" applyBorder="1" applyAlignment="1">
      <alignment vertical="top" wrapText="1"/>
    </xf>
    <xf numFmtId="0" fontId="8" fillId="2" borderId="4" xfId="0" applyFont="1" applyFill="1" applyBorder="1" applyAlignment="1">
      <alignment vertical="top" wrapText="1"/>
    </xf>
    <xf numFmtId="0" fontId="3" fillId="2" borderId="2" xfId="0" applyFont="1" applyFill="1" applyBorder="1" applyAlignment="1">
      <alignment horizontal="center" vertical="center" wrapText="1"/>
    </xf>
    <xf numFmtId="0" fontId="2" fillId="2" borderId="3" xfId="0" applyFont="1" applyFill="1" applyBorder="1" applyAlignment="1">
      <alignment vertical="center" wrapText="1"/>
    </xf>
    <xf numFmtId="0" fontId="2" fillId="2" borderId="4" xfId="0" applyFont="1" applyFill="1" applyBorder="1" applyAlignment="1">
      <alignment vertical="center" wrapText="1"/>
    </xf>
    <xf numFmtId="0" fontId="3" fillId="0" borderId="0" xfId="0" applyFont="1" applyFill="1" applyAlignment="1">
      <alignment horizontal="right" vertical="center" wrapText="1"/>
    </xf>
    <xf numFmtId="0" fontId="5" fillId="0" borderId="0" xfId="0" applyFont="1" applyFill="1" applyAlignment="1">
      <alignment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5"/>
  <sheetViews>
    <sheetView tabSelected="1" view="pageBreakPreview" zoomScaleNormal="100" zoomScaleSheetLayoutView="100" workbookViewId="0">
      <selection activeCell="C1" sqref="C1:O1"/>
    </sheetView>
  </sheetViews>
  <sheetFormatPr defaultColWidth="9.109375" defaultRowHeight="13.8" x14ac:dyDescent="0.25"/>
  <cols>
    <col min="1" max="1" width="3.88671875" style="1" customWidth="1"/>
    <col min="2" max="2" width="13.88671875" style="1" customWidth="1"/>
    <col min="3" max="3" width="12" style="1" customWidth="1"/>
    <col min="4" max="4" width="7.109375" style="1" customWidth="1"/>
    <col min="5" max="5" width="11.33203125" style="1" customWidth="1"/>
    <col min="6" max="6" width="10.33203125" style="1" bestFit="1" customWidth="1"/>
    <col min="7" max="7" width="10.109375" style="1" bestFit="1" customWidth="1"/>
    <col min="8" max="8" width="9.5546875" style="1" bestFit="1" customWidth="1"/>
    <col min="9" max="9" width="10.109375" style="1" customWidth="1"/>
    <col min="10" max="10" width="8.5546875" style="1" customWidth="1"/>
    <col min="11" max="11" width="9.44140625" style="1" customWidth="1"/>
    <col min="12" max="12" width="8.109375" style="1" customWidth="1"/>
    <col min="13" max="13" width="10.88671875" style="1" bestFit="1" customWidth="1"/>
    <col min="14" max="14" width="12.109375" style="1" customWidth="1"/>
    <col min="15" max="15" width="13" style="1" customWidth="1"/>
    <col min="16" max="16" width="11.5546875" style="1" bestFit="1" customWidth="1"/>
    <col min="17" max="18" width="9.109375" style="1"/>
    <col min="19" max="19" width="10.5546875" style="1" bestFit="1" customWidth="1"/>
    <col min="20" max="20" width="11.5546875" style="1" bestFit="1" customWidth="1"/>
    <col min="21" max="21" width="10.5546875" style="1" bestFit="1" customWidth="1"/>
    <col min="22" max="22" width="11.5546875" style="1" bestFit="1" customWidth="1"/>
    <col min="23" max="16384" width="9.109375" style="1"/>
  </cols>
  <sheetData>
    <row r="1" spans="1:22" ht="15.75" customHeight="1" x14ac:dyDescent="0.3">
      <c r="C1" s="17" t="s">
        <v>34</v>
      </c>
      <c r="D1" s="18"/>
      <c r="E1" s="18"/>
      <c r="F1" s="18"/>
      <c r="G1" s="18"/>
      <c r="H1" s="18"/>
      <c r="I1" s="18"/>
      <c r="J1" s="18"/>
      <c r="K1" s="18"/>
      <c r="L1" s="18"/>
      <c r="M1" s="18"/>
      <c r="N1" s="18"/>
      <c r="O1" s="18"/>
    </row>
    <row r="2" spans="1:22" ht="23.25" customHeight="1" x14ac:dyDescent="0.3">
      <c r="C2" s="25" t="s">
        <v>33</v>
      </c>
      <c r="D2" s="26"/>
      <c r="E2" s="26"/>
      <c r="F2" s="26"/>
      <c r="G2" s="26"/>
      <c r="H2" s="26"/>
      <c r="I2" s="26"/>
      <c r="J2" s="26"/>
      <c r="K2" s="26"/>
      <c r="L2" s="26"/>
      <c r="M2" s="26"/>
      <c r="N2" s="26"/>
      <c r="O2" s="26"/>
    </row>
    <row r="3" spans="1:22" ht="31.5" customHeight="1" x14ac:dyDescent="0.3">
      <c r="A3" s="10" t="s">
        <v>26</v>
      </c>
      <c r="B3" s="11"/>
      <c r="C3" s="11"/>
      <c r="D3" s="11"/>
      <c r="E3" s="11"/>
      <c r="F3" s="11"/>
      <c r="G3" s="11"/>
      <c r="H3" s="11"/>
      <c r="I3" s="11"/>
      <c r="J3" s="11"/>
      <c r="K3" s="11"/>
      <c r="L3" s="11"/>
      <c r="M3" s="11"/>
      <c r="N3" s="11"/>
      <c r="O3" s="11"/>
    </row>
    <row r="4" spans="1:22" ht="9" customHeight="1" x14ac:dyDescent="0.25">
      <c r="A4" s="2"/>
    </row>
    <row r="5" spans="1:22" ht="15" customHeight="1" x14ac:dyDescent="0.25">
      <c r="A5" s="12" t="s">
        <v>0</v>
      </c>
      <c r="B5" s="12" t="s">
        <v>1</v>
      </c>
      <c r="C5" s="12" t="s">
        <v>2</v>
      </c>
      <c r="D5" s="12" t="s">
        <v>3</v>
      </c>
      <c r="E5" s="12" t="s">
        <v>4</v>
      </c>
      <c r="F5" s="12"/>
      <c r="G5" s="12" t="s">
        <v>5</v>
      </c>
      <c r="H5" s="12"/>
      <c r="I5" s="12"/>
      <c r="J5" s="12"/>
      <c r="K5" s="12"/>
      <c r="L5" s="12"/>
      <c r="M5" s="12"/>
      <c r="N5" s="12"/>
      <c r="O5" s="12" t="s">
        <v>6</v>
      </c>
    </row>
    <row r="6" spans="1:22" ht="35.25" customHeight="1" x14ac:dyDescent="0.25">
      <c r="A6" s="12"/>
      <c r="B6" s="12"/>
      <c r="C6" s="12"/>
      <c r="D6" s="12"/>
      <c r="E6" s="12"/>
      <c r="F6" s="12"/>
      <c r="G6" s="12" t="s">
        <v>7</v>
      </c>
      <c r="H6" s="12"/>
      <c r="I6" s="14" t="s">
        <v>32</v>
      </c>
      <c r="J6" s="14"/>
      <c r="K6" s="12" t="s">
        <v>8</v>
      </c>
      <c r="L6" s="12"/>
      <c r="M6" s="12" t="s">
        <v>9</v>
      </c>
      <c r="N6" s="12"/>
      <c r="O6" s="12"/>
    </row>
    <row r="7" spans="1:22" ht="24.75" customHeight="1" x14ac:dyDescent="0.25">
      <c r="A7" s="12"/>
      <c r="B7" s="12"/>
      <c r="C7" s="12"/>
      <c r="D7" s="12"/>
      <c r="E7" s="6" t="s">
        <v>10</v>
      </c>
      <c r="F7" s="6" t="s">
        <v>11</v>
      </c>
      <c r="G7" s="6" t="s">
        <v>10</v>
      </c>
      <c r="H7" s="6" t="s">
        <v>11</v>
      </c>
      <c r="I7" s="6" t="s">
        <v>10</v>
      </c>
      <c r="J7" s="6" t="s">
        <v>11</v>
      </c>
      <c r="K7" s="6" t="s">
        <v>10</v>
      </c>
      <c r="L7" s="6" t="s">
        <v>11</v>
      </c>
      <c r="M7" s="6" t="s">
        <v>10</v>
      </c>
      <c r="N7" s="6" t="s">
        <v>12</v>
      </c>
      <c r="O7" s="12"/>
    </row>
    <row r="8" spans="1:22" x14ac:dyDescent="0.25">
      <c r="A8" s="7">
        <v>1</v>
      </c>
      <c r="B8" s="7">
        <v>2</v>
      </c>
      <c r="C8" s="7">
        <v>3</v>
      </c>
      <c r="D8" s="7">
        <v>4</v>
      </c>
      <c r="E8" s="7">
        <v>5</v>
      </c>
      <c r="F8" s="7">
        <v>6</v>
      </c>
      <c r="G8" s="7">
        <v>7</v>
      </c>
      <c r="H8" s="7">
        <v>8</v>
      </c>
      <c r="I8" s="7">
        <v>9</v>
      </c>
      <c r="J8" s="7">
        <v>10</v>
      </c>
      <c r="K8" s="7">
        <v>11</v>
      </c>
      <c r="L8" s="7">
        <v>12</v>
      </c>
      <c r="M8" s="7">
        <v>13</v>
      </c>
      <c r="N8" s="7">
        <v>14</v>
      </c>
      <c r="O8" s="7">
        <v>15</v>
      </c>
    </row>
    <row r="9" spans="1:22" ht="19.5" customHeight="1" x14ac:dyDescent="0.25">
      <c r="A9" s="12">
        <v>1</v>
      </c>
      <c r="B9" s="13" t="s">
        <v>13</v>
      </c>
      <c r="C9" s="13"/>
      <c r="D9" s="13"/>
      <c r="E9" s="13"/>
      <c r="F9" s="13"/>
      <c r="G9" s="13"/>
      <c r="H9" s="13"/>
      <c r="I9" s="13"/>
      <c r="J9" s="13"/>
      <c r="K9" s="13"/>
      <c r="L9" s="13"/>
      <c r="M9" s="13"/>
      <c r="N9" s="13"/>
      <c r="O9" s="12" t="s">
        <v>15</v>
      </c>
    </row>
    <row r="10" spans="1:22" x14ac:dyDescent="0.25">
      <c r="A10" s="12"/>
      <c r="B10" s="13" t="s">
        <v>14</v>
      </c>
      <c r="C10" s="13"/>
      <c r="D10" s="13"/>
      <c r="E10" s="13"/>
      <c r="F10" s="13"/>
      <c r="G10" s="13"/>
      <c r="H10" s="13"/>
      <c r="I10" s="13"/>
      <c r="J10" s="13"/>
      <c r="K10" s="13"/>
      <c r="L10" s="13"/>
      <c r="M10" s="13"/>
      <c r="N10" s="13"/>
      <c r="O10" s="12"/>
    </row>
    <row r="11" spans="1:22" x14ac:dyDescent="0.25">
      <c r="A11" s="8" t="s">
        <v>23</v>
      </c>
      <c r="B11" s="13" t="s">
        <v>16</v>
      </c>
      <c r="C11" s="13"/>
      <c r="D11" s="13"/>
      <c r="E11" s="13"/>
      <c r="F11" s="13"/>
      <c r="G11" s="13"/>
      <c r="H11" s="13"/>
      <c r="I11" s="13"/>
      <c r="J11" s="13"/>
      <c r="K11" s="13"/>
      <c r="L11" s="13"/>
      <c r="M11" s="13"/>
      <c r="N11" s="13"/>
      <c r="O11" s="13"/>
    </row>
    <row r="12" spans="1:22" x14ac:dyDescent="0.25">
      <c r="A12" s="9"/>
      <c r="B12" s="13" t="s">
        <v>27</v>
      </c>
      <c r="C12" s="13"/>
      <c r="D12" s="13"/>
      <c r="E12" s="13"/>
      <c r="F12" s="13"/>
      <c r="G12" s="13"/>
      <c r="H12" s="13"/>
      <c r="I12" s="13"/>
      <c r="J12" s="13"/>
      <c r="K12" s="13"/>
      <c r="L12" s="13"/>
      <c r="M12" s="13"/>
      <c r="N12" s="13"/>
      <c r="O12" s="13"/>
    </row>
    <row r="13" spans="1:22" x14ac:dyDescent="0.25">
      <c r="A13" s="13"/>
      <c r="B13" s="13" t="s">
        <v>17</v>
      </c>
      <c r="C13" s="19" t="s">
        <v>31</v>
      </c>
      <c r="D13" s="7" t="s">
        <v>18</v>
      </c>
      <c r="E13" s="3">
        <f>SUM(E14:E22)</f>
        <v>16759560.999999998</v>
      </c>
      <c r="F13" s="3">
        <f>SUM(F14:F22)</f>
        <v>3541948.3999999994</v>
      </c>
      <c r="G13" s="3">
        <f>SUM(G14:G22)</f>
        <v>4579068.0999999996</v>
      </c>
      <c r="H13" s="3">
        <f>SUM(H14:H22)</f>
        <v>1260098.2000000002</v>
      </c>
      <c r="I13" s="3">
        <f t="shared" ref="I13:L13" si="0">SUM(I14:I22)</f>
        <v>5004334.2</v>
      </c>
      <c r="J13" s="3">
        <f t="shared" si="0"/>
        <v>829425.8</v>
      </c>
      <c r="K13" s="3">
        <f t="shared" si="0"/>
        <v>337074.30000000005</v>
      </c>
      <c r="L13" s="3">
        <f t="shared" si="0"/>
        <v>207953.6</v>
      </c>
      <c r="M13" s="3">
        <f>SUM(M14:M22)</f>
        <v>6839084.4000000004</v>
      </c>
      <c r="N13" s="3">
        <f>SUM(N14:N22)</f>
        <v>1244470.8</v>
      </c>
      <c r="O13" s="12" t="s">
        <v>19</v>
      </c>
    </row>
    <row r="14" spans="1:22" x14ac:dyDescent="0.25">
      <c r="A14" s="13"/>
      <c r="B14" s="13"/>
      <c r="C14" s="20"/>
      <c r="D14" s="7">
        <v>2017</v>
      </c>
      <c r="E14" s="3">
        <f>G14+I14+K14+M14</f>
        <v>600000</v>
      </c>
      <c r="F14" s="3">
        <f>H14+J14+L14+N14</f>
        <v>88298.3</v>
      </c>
      <c r="G14" s="3">
        <v>400000</v>
      </c>
      <c r="H14" s="3">
        <v>88298.3</v>
      </c>
      <c r="I14" s="3">
        <v>0</v>
      </c>
      <c r="J14" s="3">
        <v>0</v>
      </c>
      <c r="K14" s="3">
        <v>0</v>
      </c>
      <c r="L14" s="3">
        <v>0</v>
      </c>
      <c r="M14" s="3">
        <v>200000</v>
      </c>
      <c r="N14" s="3">
        <v>0</v>
      </c>
      <c r="O14" s="12"/>
      <c r="V14" s="4"/>
    </row>
    <row r="15" spans="1:22" x14ac:dyDescent="0.25">
      <c r="A15" s="13"/>
      <c r="B15" s="13"/>
      <c r="C15" s="20"/>
      <c r="D15" s="7">
        <v>2018</v>
      </c>
      <c r="E15" s="3">
        <f t="shared" ref="E15" si="1">G15+I15+K15+M15</f>
        <v>679351.8</v>
      </c>
      <c r="F15" s="3">
        <f t="shared" ref="F15:F22" si="2">H15+J15+L15+N15</f>
        <v>392029.6</v>
      </c>
      <c r="G15" s="3">
        <v>479351.8</v>
      </c>
      <c r="H15" s="3">
        <v>192029.6</v>
      </c>
      <c r="I15" s="3">
        <v>0</v>
      </c>
      <c r="J15" s="3">
        <v>0</v>
      </c>
      <c r="K15" s="3">
        <v>0</v>
      </c>
      <c r="L15" s="3">
        <v>0</v>
      </c>
      <c r="M15" s="3">
        <v>200000</v>
      </c>
      <c r="N15" s="3">
        <v>200000</v>
      </c>
      <c r="O15" s="12"/>
      <c r="P15" s="4"/>
    </row>
    <row r="16" spans="1:22" x14ac:dyDescent="0.25">
      <c r="A16" s="13"/>
      <c r="B16" s="13"/>
      <c r="C16" s="20"/>
      <c r="D16" s="7">
        <v>2019</v>
      </c>
      <c r="E16" s="3">
        <f>G16+I16+K16+M16</f>
        <v>3525765.3</v>
      </c>
      <c r="F16" s="3">
        <f t="shared" ref="F16:F19" si="3">H16+J16+L16+N16</f>
        <v>1112663.5</v>
      </c>
      <c r="G16" s="3">
        <v>1262276</v>
      </c>
      <c r="H16" s="3">
        <v>457636.2</v>
      </c>
      <c r="I16" s="3">
        <v>690337.7</v>
      </c>
      <c r="J16" s="3">
        <v>484649.7</v>
      </c>
      <c r="K16" s="3">
        <v>21350.6</v>
      </c>
      <c r="L16" s="3">
        <v>14989.1</v>
      </c>
      <c r="M16" s="3">
        <v>1551801</v>
      </c>
      <c r="N16" s="3">
        <v>155388.5</v>
      </c>
      <c r="O16" s="12"/>
    </row>
    <row r="17" spans="1:21" x14ac:dyDescent="0.25">
      <c r="A17" s="13"/>
      <c r="B17" s="13"/>
      <c r="C17" s="20"/>
      <c r="D17" s="7">
        <v>2020</v>
      </c>
      <c r="E17" s="3">
        <f t="shared" ref="E17:E22" si="4">G17+I17+K17+M17</f>
        <v>1423694.7000000002</v>
      </c>
      <c r="F17" s="3">
        <f t="shared" si="3"/>
        <v>847247.39999999991</v>
      </c>
      <c r="G17" s="3">
        <v>457455.7</v>
      </c>
      <c r="H17" s="3">
        <v>154118.29999999999</v>
      </c>
      <c r="I17" s="3">
        <v>344776.1</v>
      </c>
      <c r="J17" s="3">
        <v>344776.1</v>
      </c>
      <c r="K17" s="3">
        <v>192964.5</v>
      </c>
      <c r="L17" s="3">
        <v>192964.5</v>
      </c>
      <c r="M17" s="3">
        <v>428498.4</v>
      </c>
      <c r="N17" s="3">
        <v>155388.5</v>
      </c>
      <c r="O17" s="12"/>
    </row>
    <row r="18" spans="1:21" x14ac:dyDescent="0.25">
      <c r="A18" s="13"/>
      <c r="B18" s="13"/>
      <c r="C18" s="20"/>
      <c r="D18" s="7">
        <v>2021</v>
      </c>
      <c r="E18" s="3">
        <f t="shared" si="4"/>
        <v>1460554.4</v>
      </c>
      <c r="F18" s="3">
        <f t="shared" si="3"/>
        <v>71907.899999999994</v>
      </c>
      <c r="G18" s="3">
        <v>220325.8</v>
      </c>
      <c r="H18" s="3">
        <v>71907.899999999994</v>
      </c>
      <c r="I18" s="3">
        <v>477719.2</v>
      </c>
      <c r="J18" s="3">
        <v>0</v>
      </c>
      <c r="K18" s="3">
        <v>14774.7</v>
      </c>
      <c r="L18" s="3">
        <v>0</v>
      </c>
      <c r="M18" s="3">
        <v>747734.7</v>
      </c>
      <c r="N18" s="3">
        <v>0</v>
      </c>
      <c r="O18" s="12"/>
    </row>
    <row r="19" spans="1:21" x14ac:dyDescent="0.25">
      <c r="A19" s="13"/>
      <c r="B19" s="13"/>
      <c r="C19" s="20"/>
      <c r="D19" s="7">
        <v>2022</v>
      </c>
      <c r="E19" s="3">
        <f t="shared" si="4"/>
        <v>2196109.6</v>
      </c>
      <c r="F19" s="3">
        <f t="shared" si="3"/>
        <v>538484.4</v>
      </c>
      <c r="G19" s="3">
        <v>220562.8</v>
      </c>
      <c r="H19" s="3">
        <v>71907.899999999994</v>
      </c>
      <c r="I19" s="3">
        <v>1329524.8999999999</v>
      </c>
      <c r="J19" s="3">
        <v>0</v>
      </c>
      <c r="K19" s="3">
        <v>41119.300000000003</v>
      </c>
      <c r="L19" s="3">
        <v>0</v>
      </c>
      <c r="M19" s="3">
        <v>604902.6</v>
      </c>
      <c r="N19" s="3">
        <v>466576.5</v>
      </c>
      <c r="O19" s="12"/>
    </row>
    <row r="20" spans="1:21" x14ac:dyDescent="0.25">
      <c r="A20" s="13"/>
      <c r="B20" s="13"/>
      <c r="C20" s="20"/>
      <c r="D20" s="7">
        <v>2023</v>
      </c>
      <c r="E20" s="3">
        <f t="shared" si="4"/>
        <v>2909741.5</v>
      </c>
      <c r="F20" s="3">
        <f t="shared" si="2"/>
        <v>156797.1</v>
      </c>
      <c r="G20" s="3">
        <v>513032</v>
      </c>
      <c r="H20" s="3">
        <v>71000</v>
      </c>
      <c r="I20" s="3">
        <v>1329524.8999999999</v>
      </c>
      <c r="J20" s="3">
        <v>0</v>
      </c>
      <c r="K20" s="3">
        <v>41119.300000000003</v>
      </c>
      <c r="L20" s="3">
        <v>0</v>
      </c>
      <c r="M20" s="3">
        <v>1026065.3</v>
      </c>
      <c r="N20" s="3">
        <v>85797.1</v>
      </c>
      <c r="O20" s="12"/>
    </row>
    <row r="21" spans="1:21" x14ac:dyDescent="0.25">
      <c r="A21" s="13"/>
      <c r="B21" s="13"/>
      <c r="C21" s="20"/>
      <c r="D21" s="7">
        <v>2024</v>
      </c>
      <c r="E21" s="3">
        <f t="shared" si="4"/>
        <v>2397294.6999999997</v>
      </c>
      <c r="F21" s="3">
        <f t="shared" si="2"/>
        <v>150925.9</v>
      </c>
      <c r="G21" s="3">
        <v>513032</v>
      </c>
      <c r="H21" s="3">
        <v>74700</v>
      </c>
      <c r="I21" s="3">
        <v>832451.4</v>
      </c>
      <c r="J21" s="3">
        <v>0</v>
      </c>
      <c r="K21" s="3">
        <v>25745.9</v>
      </c>
      <c r="L21" s="3">
        <v>0</v>
      </c>
      <c r="M21" s="3">
        <v>1026065.4</v>
      </c>
      <c r="N21" s="3">
        <v>76225.899999999994</v>
      </c>
      <c r="O21" s="12"/>
    </row>
    <row r="22" spans="1:21" x14ac:dyDescent="0.25">
      <c r="A22" s="13"/>
      <c r="B22" s="13"/>
      <c r="C22" s="21"/>
      <c r="D22" s="7">
        <v>2025</v>
      </c>
      <c r="E22" s="3">
        <f t="shared" si="4"/>
        <v>1567049</v>
      </c>
      <c r="F22" s="3">
        <f t="shared" si="2"/>
        <v>183594.3</v>
      </c>
      <c r="G22" s="3">
        <v>513032</v>
      </c>
      <c r="H22" s="3">
        <v>78500</v>
      </c>
      <c r="I22" s="3">
        <v>0</v>
      </c>
      <c r="J22" s="3">
        <v>0</v>
      </c>
      <c r="K22" s="3">
        <v>0</v>
      </c>
      <c r="L22" s="3">
        <v>0</v>
      </c>
      <c r="M22" s="3">
        <v>1054017</v>
      </c>
      <c r="N22" s="3">
        <v>105094.3</v>
      </c>
      <c r="O22" s="12"/>
    </row>
    <row r="23" spans="1:21" x14ac:dyDescent="0.25">
      <c r="A23" s="8" t="s">
        <v>24</v>
      </c>
      <c r="B23" s="13" t="s">
        <v>29</v>
      </c>
      <c r="C23" s="13"/>
      <c r="D23" s="13"/>
      <c r="E23" s="13"/>
      <c r="F23" s="13"/>
      <c r="G23" s="13"/>
      <c r="H23" s="13"/>
      <c r="I23" s="13"/>
      <c r="J23" s="13"/>
      <c r="K23" s="13"/>
      <c r="L23" s="13"/>
      <c r="M23" s="13"/>
      <c r="N23" s="13"/>
      <c r="O23" s="13"/>
    </row>
    <row r="24" spans="1:21" x14ac:dyDescent="0.25">
      <c r="A24" s="9"/>
      <c r="B24" s="13" t="s">
        <v>28</v>
      </c>
      <c r="C24" s="13"/>
      <c r="D24" s="13"/>
      <c r="E24" s="13"/>
      <c r="F24" s="13"/>
      <c r="G24" s="13"/>
      <c r="H24" s="13"/>
      <c r="I24" s="13"/>
      <c r="J24" s="13"/>
      <c r="K24" s="13"/>
      <c r="L24" s="13"/>
      <c r="M24" s="13"/>
      <c r="N24" s="13"/>
      <c r="O24" s="13"/>
    </row>
    <row r="25" spans="1:21" x14ac:dyDescent="0.25">
      <c r="A25" s="13"/>
      <c r="B25" s="13" t="s">
        <v>20</v>
      </c>
      <c r="C25" s="22" t="s">
        <v>25</v>
      </c>
      <c r="D25" s="7" t="s">
        <v>18</v>
      </c>
      <c r="E25" s="3">
        <f>SUM(E26:E34)</f>
        <v>457330.6</v>
      </c>
      <c r="F25" s="3">
        <f>SUM(F26:F34)</f>
        <v>20199.099999999999</v>
      </c>
      <c r="G25" s="3">
        <f>SUM(G26:G34)</f>
        <v>457330.6</v>
      </c>
      <c r="H25" s="3">
        <f t="shared" ref="H25:N25" si="5">SUM(H26:H34)</f>
        <v>20199.099999999999</v>
      </c>
      <c r="I25" s="3">
        <f t="shared" si="5"/>
        <v>0</v>
      </c>
      <c r="J25" s="3">
        <f t="shared" si="5"/>
        <v>0</v>
      </c>
      <c r="K25" s="3">
        <f t="shared" si="5"/>
        <v>0</v>
      </c>
      <c r="L25" s="3">
        <f t="shared" si="5"/>
        <v>0</v>
      </c>
      <c r="M25" s="3">
        <f t="shared" si="5"/>
        <v>0</v>
      </c>
      <c r="N25" s="3">
        <f t="shared" si="5"/>
        <v>0</v>
      </c>
      <c r="O25" s="12" t="s">
        <v>21</v>
      </c>
      <c r="U25" s="4"/>
    </row>
    <row r="26" spans="1:21" x14ac:dyDescent="0.25">
      <c r="A26" s="13"/>
      <c r="B26" s="13"/>
      <c r="C26" s="23"/>
      <c r="D26" s="7">
        <v>2017</v>
      </c>
      <c r="E26" s="3">
        <f>G26+I26+K26+M26</f>
        <v>61432.6</v>
      </c>
      <c r="F26" s="3">
        <f>H26+J26+L26+N26</f>
        <v>8547.4</v>
      </c>
      <c r="G26" s="3">
        <v>61432.6</v>
      </c>
      <c r="H26" s="3">
        <v>8547.4</v>
      </c>
      <c r="I26" s="3">
        <v>0</v>
      </c>
      <c r="J26" s="3">
        <v>0</v>
      </c>
      <c r="K26" s="3">
        <v>0</v>
      </c>
      <c r="L26" s="3">
        <v>0</v>
      </c>
      <c r="M26" s="3">
        <v>0</v>
      </c>
      <c r="N26" s="3">
        <v>0</v>
      </c>
      <c r="O26" s="12"/>
    </row>
    <row r="27" spans="1:21" x14ac:dyDescent="0.25">
      <c r="A27" s="13"/>
      <c r="B27" s="13"/>
      <c r="C27" s="23"/>
      <c r="D27" s="7">
        <v>2018</v>
      </c>
      <c r="E27" s="3">
        <f t="shared" ref="E27:E34" si="6">G27+I27+K27+M27</f>
        <v>41747.199999999997</v>
      </c>
      <c r="F27" s="3">
        <f t="shared" ref="F27:F34" si="7">H27+J27+L27+N27</f>
        <v>3762.6</v>
      </c>
      <c r="G27" s="3">
        <v>41747.199999999997</v>
      </c>
      <c r="H27" s="3">
        <v>3762.6</v>
      </c>
      <c r="I27" s="3">
        <v>0</v>
      </c>
      <c r="J27" s="3">
        <v>0</v>
      </c>
      <c r="K27" s="3">
        <v>0</v>
      </c>
      <c r="L27" s="3">
        <v>0</v>
      </c>
      <c r="M27" s="3">
        <v>0</v>
      </c>
      <c r="N27" s="3">
        <v>0</v>
      </c>
      <c r="O27" s="12"/>
    </row>
    <row r="28" spans="1:21" x14ac:dyDescent="0.25">
      <c r="A28" s="13"/>
      <c r="B28" s="13"/>
      <c r="C28" s="23"/>
      <c r="D28" s="7">
        <v>2019</v>
      </c>
      <c r="E28" s="3">
        <f t="shared" si="6"/>
        <v>60755.8</v>
      </c>
      <c r="F28" s="3">
        <f t="shared" si="7"/>
        <v>1195.5999999999999</v>
      </c>
      <c r="G28" s="3">
        <v>60755.8</v>
      </c>
      <c r="H28" s="3">
        <v>1195.5999999999999</v>
      </c>
      <c r="I28" s="3">
        <v>0</v>
      </c>
      <c r="J28" s="3">
        <v>0</v>
      </c>
      <c r="K28" s="3">
        <v>0</v>
      </c>
      <c r="L28" s="3">
        <v>0</v>
      </c>
      <c r="M28" s="3">
        <v>0</v>
      </c>
      <c r="N28" s="3">
        <v>0</v>
      </c>
      <c r="O28" s="12"/>
    </row>
    <row r="29" spans="1:21" x14ac:dyDescent="0.25">
      <c r="A29" s="13"/>
      <c r="B29" s="13"/>
      <c r="C29" s="23"/>
      <c r="D29" s="7">
        <v>2020</v>
      </c>
      <c r="E29" s="3">
        <f t="shared" ref="E29:F31" si="8">G29</f>
        <v>98793.600000000006</v>
      </c>
      <c r="F29" s="3">
        <f t="shared" si="8"/>
        <v>2566.1999999999998</v>
      </c>
      <c r="G29" s="3">
        <v>98793.600000000006</v>
      </c>
      <c r="H29" s="3">
        <v>2566.1999999999998</v>
      </c>
      <c r="I29" s="3">
        <v>0</v>
      </c>
      <c r="J29" s="3">
        <v>0</v>
      </c>
      <c r="K29" s="3">
        <v>0</v>
      </c>
      <c r="L29" s="3">
        <v>0</v>
      </c>
      <c r="M29" s="3">
        <v>0</v>
      </c>
      <c r="N29" s="3">
        <v>0</v>
      </c>
      <c r="O29" s="12"/>
    </row>
    <row r="30" spans="1:21" x14ac:dyDescent="0.25">
      <c r="A30" s="13"/>
      <c r="B30" s="13"/>
      <c r="C30" s="23"/>
      <c r="D30" s="7">
        <v>2021</v>
      </c>
      <c r="E30" s="3">
        <f t="shared" si="8"/>
        <v>97297.4</v>
      </c>
      <c r="F30" s="3">
        <f t="shared" si="8"/>
        <v>1990.6</v>
      </c>
      <c r="G30" s="3">
        <v>97297.4</v>
      </c>
      <c r="H30" s="3">
        <v>1990.6</v>
      </c>
      <c r="I30" s="3">
        <v>0</v>
      </c>
      <c r="J30" s="3">
        <v>0</v>
      </c>
      <c r="K30" s="3">
        <v>0</v>
      </c>
      <c r="L30" s="3">
        <v>0</v>
      </c>
      <c r="M30" s="3">
        <v>0</v>
      </c>
      <c r="N30" s="3">
        <v>0</v>
      </c>
      <c r="O30" s="12"/>
    </row>
    <row r="31" spans="1:21" x14ac:dyDescent="0.25">
      <c r="A31" s="13"/>
      <c r="B31" s="13"/>
      <c r="C31" s="23"/>
      <c r="D31" s="7">
        <v>2022</v>
      </c>
      <c r="E31" s="3">
        <f t="shared" si="8"/>
        <v>97304</v>
      </c>
      <c r="F31" s="3">
        <f t="shared" si="8"/>
        <v>2136.6999999999998</v>
      </c>
      <c r="G31" s="3">
        <v>97304</v>
      </c>
      <c r="H31" s="3">
        <v>2136.6999999999998</v>
      </c>
      <c r="I31" s="3">
        <v>0</v>
      </c>
      <c r="J31" s="3">
        <v>0</v>
      </c>
      <c r="K31" s="3">
        <v>0</v>
      </c>
      <c r="L31" s="3">
        <v>0</v>
      </c>
      <c r="M31" s="3">
        <v>0</v>
      </c>
      <c r="N31" s="3">
        <v>0</v>
      </c>
      <c r="O31" s="12"/>
    </row>
    <row r="32" spans="1:21" x14ac:dyDescent="0.25">
      <c r="A32" s="13"/>
      <c r="B32" s="13"/>
      <c r="C32" s="23"/>
      <c r="D32" s="7">
        <v>2023</v>
      </c>
      <c r="E32" s="3">
        <f t="shared" si="6"/>
        <v>0</v>
      </c>
      <c r="F32" s="3">
        <f t="shared" si="7"/>
        <v>0</v>
      </c>
      <c r="G32" s="3">
        <v>0</v>
      </c>
      <c r="H32" s="3">
        <v>0</v>
      </c>
      <c r="I32" s="3">
        <v>0</v>
      </c>
      <c r="J32" s="3">
        <v>0</v>
      </c>
      <c r="K32" s="3">
        <v>0</v>
      </c>
      <c r="L32" s="3">
        <v>0</v>
      </c>
      <c r="M32" s="3">
        <v>0</v>
      </c>
      <c r="N32" s="3">
        <v>0</v>
      </c>
      <c r="O32" s="12"/>
    </row>
    <row r="33" spans="1:21" x14ac:dyDescent="0.25">
      <c r="A33" s="13"/>
      <c r="B33" s="13"/>
      <c r="C33" s="23"/>
      <c r="D33" s="7">
        <v>2024</v>
      </c>
      <c r="E33" s="3">
        <f t="shared" si="6"/>
        <v>0</v>
      </c>
      <c r="F33" s="3">
        <f t="shared" si="7"/>
        <v>0</v>
      </c>
      <c r="G33" s="3">
        <v>0</v>
      </c>
      <c r="H33" s="3">
        <v>0</v>
      </c>
      <c r="I33" s="3">
        <v>0</v>
      </c>
      <c r="J33" s="3">
        <v>0</v>
      </c>
      <c r="K33" s="3">
        <v>0</v>
      </c>
      <c r="L33" s="3">
        <v>0</v>
      </c>
      <c r="M33" s="3">
        <v>0</v>
      </c>
      <c r="N33" s="3">
        <v>0</v>
      </c>
      <c r="O33" s="12"/>
    </row>
    <row r="34" spans="1:21" x14ac:dyDescent="0.25">
      <c r="A34" s="13"/>
      <c r="B34" s="13"/>
      <c r="C34" s="24"/>
      <c r="D34" s="7">
        <v>2025</v>
      </c>
      <c r="E34" s="3">
        <f t="shared" si="6"/>
        <v>0</v>
      </c>
      <c r="F34" s="3">
        <f t="shared" si="7"/>
        <v>0</v>
      </c>
      <c r="G34" s="3">
        <v>0</v>
      </c>
      <c r="H34" s="3">
        <v>0</v>
      </c>
      <c r="I34" s="3">
        <v>0</v>
      </c>
      <c r="J34" s="3">
        <v>0</v>
      </c>
      <c r="K34" s="3">
        <v>0</v>
      </c>
      <c r="L34" s="3">
        <v>0</v>
      </c>
      <c r="M34" s="3">
        <v>0</v>
      </c>
      <c r="N34" s="3">
        <v>0</v>
      </c>
      <c r="O34" s="12"/>
      <c r="T34" s="4"/>
    </row>
    <row r="35" spans="1:21" x14ac:dyDescent="0.25">
      <c r="A35" s="13"/>
      <c r="B35" s="13" t="s">
        <v>22</v>
      </c>
      <c r="C35" s="13"/>
      <c r="D35" s="7" t="s">
        <v>18</v>
      </c>
      <c r="E35" s="3">
        <f>SUM(E36:E44)</f>
        <v>17216891.600000001</v>
      </c>
      <c r="F35" s="3">
        <f t="shared" ref="F35:N35" si="9">SUM(F36:F44)</f>
        <v>3562147.5</v>
      </c>
      <c r="G35" s="3">
        <f>SUM(G36:G44)</f>
        <v>5036398.7</v>
      </c>
      <c r="H35" s="3">
        <f t="shared" si="9"/>
        <v>1280297.3</v>
      </c>
      <c r="I35" s="3">
        <f t="shared" si="9"/>
        <v>5004334.2</v>
      </c>
      <c r="J35" s="3">
        <f t="shared" si="9"/>
        <v>829425.8</v>
      </c>
      <c r="K35" s="3">
        <f t="shared" si="9"/>
        <v>337074.30000000005</v>
      </c>
      <c r="L35" s="3">
        <f t="shared" si="9"/>
        <v>207953.6</v>
      </c>
      <c r="M35" s="3">
        <f t="shared" si="9"/>
        <v>6839084.4000000004</v>
      </c>
      <c r="N35" s="3">
        <f t="shared" si="9"/>
        <v>1244470.8</v>
      </c>
      <c r="O35" s="13"/>
    </row>
    <row r="36" spans="1:21" x14ac:dyDescent="0.25">
      <c r="A36" s="13"/>
      <c r="B36" s="13"/>
      <c r="C36" s="13"/>
      <c r="D36" s="7">
        <v>2017</v>
      </c>
      <c r="E36" s="3">
        <f>G36+I36+K36+M36</f>
        <v>661432.6</v>
      </c>
      <c r="F36" s="3">
        <f>H36+J36+L36+N36</f>
        <v>96845.7</v>
      </c>
      <c r="G36" s="3">
        <f t="shared" ref="G36:G38" si="10">G14+G26</f>
        <v>461432.6</v>
      </c>
      <c r="H36" s="3">
        <f t="shared" ref="H36:N36" si="11">H14+H26</f>
        <v>96845.7</v>
      </c>
      <c r="I36" s="3">
        <f t="shared" si="11"/>
        <v>0</v>
      </c>
      <c r="J36" s="3">
        <f t="shared" si="11"/>
        <v>0</v>
      </c>
      <c r="K36" s="3">
        <f t="shared" si="11"/>
        <v>0</v>
      </c>
      <c r="L36" s="3">
        <f t="shared" si="11"/>
        <v>0</v>
      </c>
      <c r="M36" s="3">
        <f t="shared" si="11"/>
        <v>200000</v>
      </c>
      <c r="N36" s="3">
        <f t="shared" si="11"/>
        <v>0</v>
      </c>
      <c r="O36" s="13"/>
      <c r="S36" s="4"/>
    </row>
    <row r="37" spans="1:21" x14ac:dyDescent="0.25">
      <c r="A37" s="13"/>
      <c r="B37" s="13"/>
      <c r="C37" s="13"/>
      <c r="D37" s="7">
        <v>2018</v>
      </c>
      <c r="E37" s="3">
        <f t="shared" ref="E37:E44" si="12">G37+I37+K37+M37</f>
        <v>721099</v>
      </c>
      <c r="F37" s="3">
        <f t="shared" ref="F37:F44" si="13">H37+J37+L37+N37</f>
        <v>395792.2</v>
      </c>
      <c r="G37" s="3">
        <f t="shared" si="10"/>
        <v>521099</v>
      </c>
      <c r="H37" s="3">
        <f>H15+H27</f>
        <v>195792.2</v>
      </c>
      <c r="I37" s="3">
        <f t="shared" ref="G37:N44" si="14">I15+I27</f>
        <v>0</v>
      </c>
      <c r="J37" s="3">
        <f t="shared" si="14"/>
        <v>0</v>
      </c>
      <c r="K37" s="3">
        <f t="shared" si="14"/>
        <v>0</v>
      </c>
      <c r="L37" s="3">
        <f t="shared" si="14"/>
        <v>0</v>
      </c>
      <c r="M37" s="3">
        <f t="shared" si="14"/>
        <v>200000</v>
      </c>
      <c r="N37" s="3">
        <f t="shared" si="14"/>
        <v>200000</v>
      </c>
      <c r="O37" s="13"/>
      <c r="S37" s="4"/>
    </row>
    <row r="38" spans="1:21" x14ac:dyDescent="0.25">
      <c r="A38" s="13"/>
      <c r="B38" s="13"/>
      <c r="C38" s="13"/>
      <c r="D38" s="7">
        <v>2019</v>
      </c>
      <c r="E38" s="3">
        <f>G38+I38+K38+M38</f>
        <v>3586521.1</v>
      </c>
      <c r="F38" s="3">
        <f>H38+J38+L38+N38</f>
        <v>1113859.1000000001</v>
      </c>
      <c r="G38" s="3">
        <f t="shared" si="10"/>
        <v>1323031.8</v>
      </c>
      <c r="H38" s="3">
        <f>H16+H28</f>
        <v>458831.8</v>
      </c>
      <c r="I38" s="3">
        <f t="shared" si="14"/>
        <v>690337.7</v>
      </c>
      <c r="J38" s="3">
        <f t="shared" si="14"/>
        <v>484649.7</v>
      </c>
      <c r="K38" s="3">
        <f t="shared" si="14"/>
        <v>21350.6</v>
      </c>
      <c r="L38" s="3">
        <f t="shared" si="14"/>
        <v>14989.1</v>
      </c>
      <c r="M38" s="3">
        <f t="shared" si="14"/>
        <v>1551801</v>
      </c>
      <c r="N38" s="3">
        <f t="shared" si="14"/>
        <v>155388.5</v>
      </c>
      <c r="O38" s="13"/>
    </row>
    <row r="39" spans="1:21" x14ac:dyDescent="0.25">
      <c r="A39" s="13"/>
      <c r="B39" s="13"/>
      <c r="C39" s="13"/>
      <c r="D39" s="7">
        <v>2020</v>
      </c>
      <c r="E39" s="3">
        <f>G39+I39+K39+M39</f>
        <v>1522488.2999999998</v>
      </c>
      <c r="F39" s="3">
        <f t="shared" si="13"/>
        <v>849813.6</v>
      </c>
      <c r="G39" s="3">
        <f>G17+G29</f>
        <v>556249.30000000005</v>
      </c>
      <c r="H39" s="3">
        <f t="shared" si="14"/>
        <v>156684.5</v>
      </c>
      <c r="I39" s="3">
        <f t="shared" si="14"/>
        <v>344776.1</v>
      </c>
      <c r="J39" s="3">
        <f t="shared" si="14"/>
        <v>344776.1</v>
      </c>
      <c r="K39" s="3">
        <f t="shared" si="14"/>
        <v>192964.5</v>
      </c>
      <c r="L39" s="3">
        <f t="shared" si="14"/>
        <v>192964.5</v>
      </c>
      <c r="M39" s="3">
        <f t="shared" si="14"/>
        <v>428498.4</v>
      </c>
      <c r="N39" s="3">
        <f t="shared" si="14"/>
        <v>155388.5</v>
      </c>
      <c r="O39" s="13"/>
    </row>
    <row r="40" spans="1:21" x14ac:dyDescent="0.25">
      <c r="A40" s="13"/>
      <c r="B40" s="13"/>
      <c r="C40" s="13"/>
      <c r="D40" s="7">
        <v>2021</v>
      </c>
      <c r="E40" s="3">
        <f>G40+I40+K40+M40</f>
        <v>1557851.7999999998</v>
      </c>
      <c r="F40" s="3">
        <f t="shared" si="13"/>
        <v>73898.5</v>
      </c>
      <c r="G40" s="3">
        <f>G18+G30</f>
        <v>317623.19999999995</v>
      </c>
      <c r="H40" s="3">
        <f t="shared" si="14"/>
        <v>73898.5</v>
      </c>
      <c r="I40" s="3">
        <f t="shared" si="14"/>
        <v>477719.2</v>
      </c>
      <c r="J40" s="3">
        <f t="shared" si="14"/>
        <v>0</v>
      </c>
      <c r="K40" s="3">
        <f t="shared" si="14"/>
        <v>14774.7</v>
      </c>
      <c r="L40" s="3">
        <f t="shared" si="14"/>
        <v>0</v>
      </c>
      <c r="M40" s="3">
        <f t="shared" si="14"/>
        <v>747734.7</v>
      </c>
      <c r="N40" s="3">
        <f t="shared" si="14"/>
        <v>0</v>
      </c>
      <c r="O40" s="13"/>
    </row>
    <row r="41" spans="1:21" x14ac:dyDescent="0.25">
      <c r="A41" s="13"/>
      <c r="B41" s="13"/>
      <c r="C41" s="13"/>
      <c r="D41" s="7">
        <v>2022</v>
      </c>
      <c r="E41" s="3">
        <f>G41+I41+K41+M41</f>
        <v>2293413.6</v>
      </c>
      <c r="F41" s="3">
        <f t="shared" si="13"/>
        <v>540621.1</v>
      </c>
      <c r="G41" s="3">
        <f>G19+G31</f>
        <v>317866.8</v>
      </c>
      <c r="H41" s="3">
        <f t="shared" si="14"/>
        <v>74044.599999999991</v>
      </c>
      <c r="I41" s="3">
        <f t="shared" si="14"/>
        <v>1329524.8999999999</v>
      </c>
      <c r="J41" s="3">
        <f t="shared" si="14"/>
        <v>0</v>
      </c>
      <c r="K41" s="3">
        <f t="shared" si="14"/>
        <v>41119.300000000003</v>
      </c>
      <c r="L41" s="3">
        <f t="shared" si="14"/>
        <v>0</v>
      </c>
      <c r="M41" s="3">
        <f t="shared" si="14"/>
        <v>604902.6</v>
      </c>
      <c r="N41" s="3">
        <f t="shared" si="14"/>
        <v>466576.5</v>
      </c>
      <c r="O41" s="13"/>
    </row>
    <row r="42" spans="1:21" x14ac:dyDescent="0.25">
      <c r="A42" s="13"/>
      <c r="B42" s="13"/>
      <c r="C42" s="13"/>
      <c r="D42" s="7">
        <v>2023</v>
      </c>
      <c r="E42" s="3">
        <f t="shared" si="12"/>
        <v>2909741.5</v>
      </c>
      <c r="F42" s="3">
        <f t="shared" si="13"/>
        <v>156797.1</v>
      </c>
      <c r="G42" s="3">
        <f t="shared" si="14"/>
        <v>513032</v>
      </c>
      <c r="H42" s="3">
        <f t="shared" si="14"/>
        <v>71000</v>
      </c>
      <c r="I42" s="3">
        <f t="shared" si="14"/>
        <v>1329524.8999999999</v>
      </c>
      <c r="J42" s="3">
        <f t="shared" si="14"/>
        <v>0</v>
      </c>
      <c r="K42" s="3">
        <f t="shared" si="14"/>
        <v>41119.300000000003</v>
      </c>
      <c r="L42" s="3">
        <f t="shared" si="14"/>
        <v>0</v>
      </c>
      <c r="M42" s="3">
        <f t="shared" si="14"/>
        <v>1026065.3</v>
      </c>
      <c r="N42" s="3">
        <f t="shared" si="14"/>
        <v>85797.1</v>
      </c>
      <c r="O42" s="13"/>
    </row>
    <row r="43" spans="1:21" x14ac:dyDescent="0.25">
      <c r="A43" s="13"/>
      <c r="B43" s="13"/>
      <c r="C43" s="13"/>
      <c r="D43" s="7">
        <v>2024</v>
      </c>
      <c r="E43" s="3">
        <f t="shared" si="12"/>
        <v>2397294.6999999997</v>
      </c>
      <c r="F43" s="3">
        <f t="shared" si="13"/>
        <v>150925.9</v>
      </c>
      <c r="G43" s="3">
        <f t="shared" si="14"/>
        <v>513032</v>
      </c>
      <c r="H43" s="3">
        <f t="shared" si="14"/>
        <v>74700</v>
      </c>
      <c r="I43" s="3">
        <f t="shared" si="14"/>
        <v>832451.4</v>
      </c>
      <c r="J43" s="3">
        <f t="shared" si="14"/>
        <v>0</v>
      </c>
      <c r="K43" s="3">
        <f t="shared" si="14"/>
        <v>25745.9</v>
      </c>
      <c r="L43" s="3">
        <f t="shared" si="14"/>
        <v>0</v>
      </c>
      <c r="M43" s="3">
        <f t="shared" si="14"/>
        <v>1026065.4</v>
      </c>
      <c r="N43" s="3">
        <f t="shared" si="14"/>
        <v>76225.899999999994</v>
      </c>
      <c r="O43" s="13"/>
    </row>
    <row r="44" spans="1:21" x14ac:dyDescent="0.25">
      <c r="A44" s="13"/>
      <c r="B44" s="13"/>
      <c r="C44" s="13"/>
      <c r="D44" s="7">
        <v>2025</v>
      </c>
      <c r="E44" s="3">
        <f t="shared" si="12"/>
        <v>1567049</v>
      </c>
      <c r="F44" s="3">
        <f t="shared" si="13"/>
        <v>183594.3</v>
      </c>
      <c r="G44" s="3">
        <f t="shared" si="14"/>
        <v>513032</v>
      </c>
      <c r="H44" s="3">
        <f t="shared" si="14"/>
        <v>78500</v>
      </c>
      <c r="I44" s="3">
        <f t="shared" si="14"/>
        <v>0</v>
      </c>
      <c r="J44" s="3">
        <f t="shared" si="14"/>
        <v>0</v>
      </c>
      <c r="K44" s="3">
        <f t="shared" si="14"/>
        <v>0</v>
      </c>
      <c r="L44" s="3">
        <f t="shared" si="14"/>
        <v>0</v>
      </c>
      <c r="M44" s="3">
        <f t="shared" si="14"/>
        <v>1054017</v>
      </c>
      <c r="N44" s="3">
        <f t="shared" si="14"/>
        <v>105094.3</v>
      </c>
      <c r="O44" s="13"/>
    </row>
    <row r="45" spans="1:21" ht="24.75" customHeight="1" x14ac:dyDescent="0.3">
      <c r="A45" s="15" t="s">
        <v>30</v>
      </c>
      <c r="B45" s="16"/>
      <c r="C45" s="16"/>
      <c r="D45" s="16"/>
      <c r="E45" s="16"/>
      <c r="F45" s="16"/>
      <c r="G45" s="16"/>
      <c r="H45" s="16"/>
      <c r="I45" s="16"/>
      <c r="J45" s="16"/>
      <c r="K45" s="16"/>
      <c r="L45" s="16"/>
      <c r="M45" s="16"/>
      <c r="N45" s="16"/>
      <c r="O45" s="16"/>
      <c r="P45" s="5"/>
      <c r="Q45" s="5"/>
      <c r="R45" s="5"/>
      <c r="S45" s="5"/>
      <c r="T45" s="5"/>
      <c r="U45" s="5"/>
    </row>
  </sheetData>
  <mergeCells count="35">
    <mergeCell ref="A45:O45"/>
    <mergeCell ref="C1:O1"/>
    <mergeCell ref="C13:C22"/>
    <mergeCell ref="C25:C34"/>
    <mergeCell ref="C2:O2"/>
    <mergeCell ref="B24:O24"/>
    <mergeCell ref="B11:O11"/>
    <mergeCell ref="B12:O12"/>
    <mergeCell ref="D5:D7"/>
    <mergeCell ref="E5:F6"/>
    <mergeCell ref="G5:N5"/>
    <mergeCell ref="A25:A34"/>
    <mergeCell ref="B25:B34"/>
    <mergeCell ref="O25:O34"/>
    <mergeCell ref="A35:A44"/>
    <mergeCell ref="B35:B44"/>
    <mergeCell ref="C35:C44"/>
    <mergeCell ref="O35:O44"/>
    <mergeCell ref="A13:A22"/>
    <mergeCell ref="B13:B22"/>
    <mergeCell ref="O13:O22"/>
    <mergeCell ref="B23:O23"/>
    <mergeCell ref="A3:O3"/>
    <mergeCell ref="A9:A10"/>
    <mergeCell ref="B9:N9"/>
    <mergeCell ref="B10:N10"/>
    <mergeCell ref="O9:O10"/>
    <mergeCell ref="A5:A7"/>
    <mergeCell ref="B5:B7"/>
    <mergeCell ref="C5:C7"/>
    <mergeCell ref="O5:O7"/>
    <mergeCell ref="G6:H6"/>
    <mergeCell ref="I6:J6"/>
    <mergeCell ref="K6:L6"/>
    <mergeCell ref="M6:N6"/>
  </mergeCells>
  <pageMargins left="0.19685039370078741" right="0.19685039370078741" top="0.39370078740157483" bottom="0.19685039370078741" header="0.31496062992125984" footer="0.11811023622047245"/>
  <pageSetup paperSize="9" scale="9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Обспечение МП</vt:lpstr>
      <vt:lpstr>'Обспечение МП'!Область_печати</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2020-04-23T07:48:11Z</dcterms:modified>
</cp:coreProperties>
</file>