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Shatalina</author>
  </authors>
  <commentList>
    <comment ref="C6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80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10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1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смр,
</t>
        </r>
      </text>
    </comment>
    <comment ref="C19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210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C236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24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5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6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8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0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1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3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9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19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19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20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G20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22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22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31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31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G16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16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18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33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13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 1 175,7 тыс. руб. - ПИР (кап. Ремонт подвальных помещений);
- 10 088,1 тыс. руб. - СМР (кап. Ремонт фасада)</t>
        </r>
      </text>
    </comment>
    <comment ref="G29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338" authorId="0">
      <text>
        <r>
          <rPr>
            <b/>
            <sz val="9"/>
            <rFont val="Tahoma"/>
            <family val="2"/>
          </rPr>
          <t>смр</t>
        </r>
      </text>
    </comment>
  </commentList>
</comments>
</file>

<file path=xl/sharedStrings.xml><?xml version="1.0" encoding="utf-8"?>
<sst xmlns="http://schemas.openxmlformats.org/spreadsheetml/2006/main" count="566" uniqueCount="101">
  <si>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</si>
  <si>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</si>
  <si>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</si>
  <si>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</si>
  <si>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</si>
  <si>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</si>
  <si>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</si>
  <si>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</si>
  <si>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</si>
  <si>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</si>
  <si>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</si>
  <si>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</si>
  <si>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</si>
  <si>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</si>
  <si>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</si>
  <si>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</si>
  <si>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</si>
  <si>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</si>
  <si>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</si>
  <si>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</si>
  <si>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</si>
  <si>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</si>
  <si>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</si>
  <si>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</si>
  <si>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</si>
  <si>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</si>
  <si>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</si>
  <si>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</si>
  <si>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</si>
  <si>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</si>
  <si>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</si>
  <si>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</si>
  <si>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</si>
  <si>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</si>
  <si>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</si>
  <si>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</si>
  <si>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</si>
  <si>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</si>
  <si>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</si>
  <si>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</si>
  <si>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</si>
  <si>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</si>
  <si>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</si>
  <si>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</si>
  <si>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</si>
  <si>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</si>
  <si>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</si>
  <si>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</si>
  <si>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1.2.1.Строительство  объектов культуры:</t>
  </si>
  <si>
    <t>Капитальный  ремонт фасада МАУ Дом культуры  «Маяк», расположенного по адресу: г. Томск, Иркутский тракт, 86/1</t>
  </si>
  <si>
    <t xml:space="preserve">Капитальный  ремонт крыши МБОУДО "Детская школа искусств № 1 имени А.Г. Рубинштейна" 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</si>
  <si>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</si>
  <si>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 xml:space="preserve">МАУ Зрелищный центр «Аэлита» 
(г.Томск, ул. Ленина, 78, 78/1)
</t>
  </si>
  <si>
    <t xml:space="preserve"> МАУ Зрелищный центр «Аэлита» (с. Тимирязевское, ул. Комсомольская,1)</t>
  </si>
  <si>
    <t>«Развитие культуры и туризма»  муниципального образования «Город Томск»</t>
  </si>
  <si>
    <t>план</t>
  </si>
  <si>
    <t>С 01.01.2018 года мероприятие не реализуется</t>
  </si>
  <si>
    <t>КЦСР 0342032,
 КВР  243</t>
  </si>
  <si>
    <t>КЦСР 0340120320,
 КВР  243</t>
  </si>
  <si>
    <t>КЦСР 0342032
 КВР  243</t>
  </si>
  <si>
    <t>КЦСР 0340100000
  КВР  000</t>
  </si>
  <si>
    <t>КЦСР 0340100000,
  КВР  000</t>
  </si>
  <si>
    <t>КЦСР 0340120320, 
КВР  243</t>
  </si>
  <si>
    <t>УК</t>
  </si>
  <si>
    <t>ДКС</t>
  </si>
  <si>
    <t>1.1.3. Обмерно-обследовательские работы по объекту: МАУ ДК "Томский перекресток" по адресу: г. Томск, ул. Баумана,20</t>
  </si>
  <si>
    <t>КЦСР 03 4 01 99990
 КВР  244</t>
  </si>
  <si>
    <t>2021 год</t>
  </si>
  <si>
    <t>2022 год</t>
  </si>
  <si>
    <t>2023 год</t>
  </si>
  <si>
    <t>2024 год</t>
  </si>
  <si>
    <t>2025 год</t>
  </si>
  <si>
    <t>на 2015-2025 годы</t>
  </si>
  <si>
    <t>Наименования целей, задач, ведомственных целевых программ, мероприятий  подпрограммы</t>
  </si>
  <si>
    <t>1.1.4.Реконструкция объектов учреждений  культуры:</t>
  </si>
  <si>
    <t>Реконструкция здания МАУ ДК "Томский перекресток" по адресу: г. Томск, ул. Баумана,20 (ПИР)</t>
  </si>
  <si>
    <t>-</t>
  </si>
  <si>
    <t>КЦСР 0340100000                   КВР  000</t>
  </si>
  <si>
    <t>Капитальный  ремонт фасада МБОУ ДО "Детская школа искусств № 1 имени А.Г. Рубинштейна" (г. Томск, пр.Ленина, 76)</t>
  </si>
  <si>
    <t>Капитальный ремонт МАУ "Музей истории Томска" по адресу: г. Томск, ул. Р. Люксембург, 8</t>
  </si>
  <si>
    <t>Капитальный ремонт фасада МАУ "Музей истории Томска" по адресу: г. Томск, ул. Бакунина, 3</t>
  </si>
  <si>
    <t>Капитальный ремонт МАУ ДК "КТО" по адресу: г. Томск, д. Лоскутово, ул. Ленина, 29</t>
  </si>
  <si>
    <t>Капитальный ремонт МАУ ДК "КТО" по адресу: г. Томск, ул. Гагарина, 38</t>
  </si>
  <si>
    <t>Капитальный ремонт помещений МБОУ ДО "ДМШ № 2" по адресу: г. Томск, пр. Ленина, 42</t>
  </si>
  <si>
    <t>Капитальный ремонт кровли МАУ ДК "МАЯК" по адресу: г. Томск, ул. Иркутский тракт, 86/1</t>
  </si>
  <si>
    <t>Капитальный ремонт фасада и зала МАУ "ДК "Светлый" по адресу: г. Томск, п. Светлый, ул. Октябрьская, 25</t>
  </si>
  <si>
    <t>1 пир 1 кр</t>
  </si>
  <si>
    <t>пир</t>
  </si>
  <si>
    <t>1 пир</t>
  </si>
  <si>
    <t>смр</t>
  </si>
  <si>
    <t>смр 1</t>
  </si>
  <si>
    <t>1 пир 1 смр</t>
  </si>
  <si>
    <t xml:space="preserve">пир </t>
  </si>
  <si>
    <t>пир 6</t>
  </si>
  <si>
    <t>пир 4</t>
  </si>
  <si>
    <t>смр 4</t>
  </si>
  <si>
    <t>смр 5</t>
  </si>
  <si>
    <t>пир 0</t>
  </si>
  <si>
    <t>Проектно-изыскательские работы по объекту: Капитальный ремонт здания МАУ ДК «Томский перекресток» по адресу: г. Томск, ул. Баумана, 20</t>
  </si>
  <si>
    <t xml:space="preserve">Приложение 8
к постановлению
администрации Города Томска от    №
</t>
  </si>
  <si>
    <t xml:space="preserve">Города Томска от 27.07.2020 № 664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</si>
</sst>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73" fontId="6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 textRotation="90" wrapText="1"/>
    </xf>
    <xf numFmtId="172" fontId="6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72" fontId="0" fillId="0" borderId="0" xfId="0" applyNumberFormat="1" applyFill="1" applyAlignment="1">
      <alignment/>
    </xf>
    <xf numFmtId="0" fontId="3" fillId="0" borderId="13" xfId="0" applyFont="1" applyFill="1" applyBorder="1" applyAlignment="1">
      <alignment vertical="center" textRotation="90" wrapText="1"/>
    </xf>
    <xf numFmtId="172" fontId="6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vertical="center" textRotation="90" wrapText="1"/>
    </xf>
    <xf numFmtId="17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172" fontId="47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172" fontId="5" fillId="0" borderId="21" xfId="0" applyNumberFormat="1" applyFont="1" applyFill="1" applyBorder="1" applyAlignment="1">
      <alignment horizontal="center" vertical="center" wrapText="1"/>
    </xf>
    <xf numFmtId="172" fontId="5" fillId="0" borderId="2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31"/>
  <sheetViews>
    <sheetView tabSelected="1" zoomScale="90" zoomScaleNormal="90" zoomScalePageLayoutView="0" workbookViewId="0" topLeftCell="A1">
      <selection activeCell="A4" sqref="A4:O4"/>
    </sheetView>
  </sheetViews>
  <sheetFormatPr defaultColWidth="9.00390625" defaultRowHeight="15.75"/>
  <cols>
    <col min="1" max="1" width="3.875" style="15" customWidth="1"/>
    <col min="2" max="2" width="24.00390625" style="16" customWidth="1"/>
    <col min="3" max="3" width="14.25390625" style="16" customWidth="1"/>
    <col min="4" max="4" width="9.00390625" style="17" customWidth="1"/>
    <col min="5" max="5" width="10.00390625" style="18" customWidth="1"/>
    <col min="6" max="6" width="9.25390625" style="18" customWidth="1"/>
    <col min="7" max="7" width="9.75390625" style="17" customWidth="1"/>
    <col min="8" max="8" width="9.875" style="17" customWidth="1"/>
    <col min="9" max="9" width="8.00390625" style="17" customWidth="1"/>
    <col min="10" max="10" width="6.125" style="17" customWidth="1"/>
    <col min="11" max="11" width="8.625" style="17" customWidth="1"/>
    <col min="12" max="12" width="6.125" style="17" customWidth="1"/>
    <col min="13" max="13" width="4.25390625" style="17" customWidth="1"/>
    <col min="14" max="14" width="4.125" style="17" customWidth="1"/>
    <col min="15" max="15" width="6.00390625" style="19" customWidth="1"/>
    <col min="16" max="16" width="3.75390625" style="15" hidden="1" customWidth="1"/>
    <col min="17" max="17" width="13.375" style="15" hidden="1" customWidth="1"/>
    <col min="18" max="18" width="11.625" style="15" hidden="1" customWidth="1"/>
    <col min="19" max="19" width="10.00390625" style="15" hidden="1" customWidth="1"/>
    <col min="20" max="20" width="12.25390625" style="15" hidden="1" customWidth="1"/>
    <col min="21" max="21" width="10.00390625" style="15" hidden="1" customWidth="1"/>
    <col min="22" max="23" width="11.00390625" style="15" hidden="1" customWidth="1"/>
    <col min="24" max="24" width="10.00390625" style="15" hidden="1" customWidth="1"/>
    <col min="25" max="25" width="0" style="15" hidden="1" customWidth="1"/>
    <col min="26" max="16384" width="8.75390625" style="15" customWidth="1"/>
  </cols>
  <sheetData>
    <row r="1" ht="15.75"/>
    <row r="2" spans="1:15" ht="15.75">
      <c r="A2" s="82" t="s">
        <v>99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5.75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5.75">
      <c r="A4" s="83" t="s">
        <v>100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9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ht="9.75" customHeight="1"/>
    <row r="7" spans="1:15" ht="39" customHeight="1">
      <c r="A7" s="86" t="s">
        <v>25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ht="15.75">
      <c r="A8" s="88" t="s">
        <v>20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ht="15.75">
      <c r="A9" s="85" t="s">
        <v>54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1:15" ht="15.75">
      <c r="A10" s="85" t="s">
        <v>72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ht="15.75">
      <c r="A11" s="5"/>
    </row>
    <row r="12" ht="15.75">
      <c r="A12" s="20"/>
    </row>
    <row r="13" spans="1:15" ht="15.75">
      <c r="A13" s="87" t="s">
        <v>23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ht="15.75">
      <c r="A14" s="20"/>
    </row>
    <row r="15" spans="1:7" ht="15.75">
      <c r="A15" s="20"/>
      <c r="G15" s="20" t="s">
        <v>21</v>
      </c>
    </row>
    <row r="16" spans="1:7" ht="15.75">
      <c r="A16" s="20"/>
      <c r="G16" s="20"/>
    </row>
    <row r="17" spans="1:16" ht="25.5" customHeight="1">
      <c r="A17" s="81" t="s">
        <v>0</v>
      </c>
      <c r="B17" s="48" t="s">
        <v>73</v>
      </c>
      <c r="C17" s="48" t="s">
        <v>28</v>
      </c>
      <c r="D17" s="81" t="s">
        <v>1</v>
      </c>
      <c r="E17" s="93" t="s">
        <v>17</v>
      </c>
      <c r="F17" s="93"/>
      <c r="G17" s="81" t="s">
        <v>2</v>
      </c>
      <c r="H17" s="81"/>
      <c r="I17" s="81"/>
      <c r="J17" s="81"/>
      <c r="K17" s="81"/>
      <c r="L17" s="81"/>
      <c r="M17" s="81"/>
      <c r="N17" s="81"/>
      <c r="O17" s="81" t="s">
        <v>3</v>
      </c>
      <c r="P17" s="21"/>
    </row>
    <row r="18" spans="1:16" ht="72.75" customHeight="1">
      <c r="A18" s="81"/>
      <c r="B18" s="49"/>
      <c r="C18" s="49"/>
      <c r="D18" s="81"/>
      <c r="E18" s="93"/>
      <c r="F18" s="93"/>
      <c r="G18" s="81" t="s">
        <v>4</v>
      </c>
      <c r="H18" s="81"/>
      <c r="I18" s="81" t="s">
        <v>5</v>
      </c>
      <c r="J18" s="81"/>
      <c r="K18" s="81" t="s">
        <v>6</v>
      </c>
      <c r="L18" s="81"/>
      <c r="M18" s="81" t="s">
        <v>7</v>
      </c>
      <c r="N18" s="81"/>
      <c r="O18" s="81"/>
      <c r="P18" s="21"/>
    </row>
    <row r="19" spans="1:16" s="5" customFormat="1" ht="48" customHeight="1">
      <c r="A19" s="81"/>
      <c r="B19" s="50"/>
      <c r="C19" s="50"/>
      <c r="D19" s="81"/>
      <c r="E19" s="1" t="s">
        <v>8</v>
      </c>
      <c r="F19" s="1" t="s">
        <v>9</v>
      </c>
      <c r="G19" s="1" t="s">
        <v>8</v>
      </c>
      <c r="H19" s="1" t="s">
        <v>9</v>
      </c>
      <c r="I19" s="1" t="s">
        <v>8</v>
      </c>
      <c r="J19" s="1" t="s">
        <v>9</v>
      </c>
      <c r="K19" s="1" t="s">
        <v>8</v>
      </c>
      <c r="L19" s="1" t="s">
        <v>9</v>
      </c>
      <c r="M19" s="1" t="s">
        <v>8</v>
      </c>
      <c r="N19" s="1" t="s">
        <v>55</v>
      </c>
      <c r="O19" s="1"/>
      <c r="P19" s="23"/>
    </row>
    <row r="20" spans="1:16" s="17" customFormat="1" ht="15.7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</row>
    <row r="21" spans="1:16" ht="29.25" customHeight="1">
      <c r="A21" s="92" t="s">
        <v>22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21"/>
    </row>
    <row r="22" spans="1:16" ht="16.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21"/>
    </row>
    <row r="23" spans="1:16" ht="15.75" customHeight="1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1"/>
      <c r="O23" s="1"/>
      <c r="P23" s="4"/>
    </row>
    <row r="24" spans="1:18" s="7" customFormat="1" ht="15.75" customHeight="1">
      <c r="A24" s="78"/>
      <c r="B24" s="55" t="s">
        <v>45</v>
      </c>
      <c r="D24" s="6" t="s">
        <v>10</v>
      </c>
      <c r="E24" s="2">
        <f>SUM(E25:E35)</f>
        <v>350114.1</v>
      </c>
      <c r="F24" s="2">
        <f>SUM(F25:F35)</f>
        <v>20004.600000000006</v>
      </c>
      <c r="G24" s="2">
        <f>SUM(G25:G35)</f>
        <v>350114.1</v>
      </c>
      <c r="H24" s="2">
        <f>SUM(H25:H35)</f>
        <v>20004.600000000006</v>
      </c>
      <c r="I24" s="2">
        <f aca="true" t="shared" si="0" ref="I24:N24">SUM(I25:I35)</f>
        <v>0</v>
      </c>
      <c r="J24" s="2">
        <f t="shared" si="0"/>
        <v>0</v>
      </c>
      <c r="K24" s="2">
        <f t="shared" si="0"/>
        <v>0</v>
      </c>
      <c r="L24" s="2">
        <f t="shared" si="0"/>
        <v>0</v>
      </c>
      <c r="M24" s="2">
        <f t="shared" si="0"/>
        <v>0</v>
      </c>
      <c r="N24" s="2">
        <f t="shared" si="0"/>
        <v>0</v>
      </c>
      <c r="O24" s="52" t="s">
        <v>64</v>
      </c>
      <c r="P24" s="4"/>
      <c r="Q24" s="24"/>
      <c r="R24" s="24"/>
    </row>
    <row r="25" spans="1:16" s="7" customFormat="1" ht="36" customHeight="1">
      <c r="A25" s="79"/>
      <c r="B25" s="56"/>
      <c r="C25" s="6" t="s">
        <v>59</v>
      </c>
      <c r="D25" s="6" t="s">
        <v>11</v>
      </c>
      <c r="E25" s="2">
        <f>G25+I25+K25+M25</f>
        <v>339.3</v>
      </c>
      <c r="F25" s="2">
        <f aca="true" t="shared" si="1" ref="E25:F29">H25+J25+L25+N25</f>
        <v>339.3</v>
      </c>
      <c r="G25" s="2">
        <f aca="true" t="shared" si="2" ref="G25:H35">G42</f>
        <v>339.3</v>
      </c>
      <c r="H25" s="2">
        <f t="shared" si="2"/>
        <v>339.3</v>
      </c>
      <c r="I25" s="2">
        <f aca="true" t="shared" si="3" ref="I25:N25">I42</f>
        <v>0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0</v>
      </c>
      <c r="N25" s="2">
        <f t="shared" si="3"/>
        <v>0</v>
      </c>
      <c r="O25" s="53"/>
      <c r="P25" s="4"/>
    </row>
    <row r="26" spans="1:16" s="7" customFormat="1" ht="26.25" customHeight="1">
      <c r="A26" s="79"/>
      <c r="B26" s="56"/>
      <c r="C26" s="6" t="s">
        <v>60</v>
      </c>
      <c r="D26" s="6" t="s">
        <v>12</v>
      </c>
      <c r="E26" s="2">
        <f t="shared" si="1"/>
        <v>1325.8</v>
      </c>
      <c r="F26" s="2">
        <f t="shared" si="1"/>
        <v>1325.8</v>
      </c>
      <c r="G26" s="2">
        <f t="shared" si="2"/>
        <v>1325.8</v>
      </c>
      <c r="H26" s="2">
        <f t="shared" si="2"/>
        <v>1325.8</v>
      </c>
      <c r="I26" s="2">
        <f aca="true" t="shared" si="4" ref="I26:N26">I43</f>
        <v>0</v>
      </c>
      <c r="J26" s="2">
        <f t="shared" si="4"/>
        <v>0</v>
      </c>
      <c r="K26" s="2">
        <f t="shared" si="4"/>
        <v>0</v>
      </c>
      <c r="L26" s="2">
        <f t="shared" si="4"/>
        <v>0</v>
      </c>
      <c r="M26" s="2">
        <f t="shared" si="4"/>
        <v>0</v>
      </c>
      <c r="N26" s="2">
        <f t="shared" si="4"/>
        <v>0</v>
      </c>
      <c r="O26" s="53"/>
      <c r="P26" s="4"/>
    </row>
    <row r="27" spans="1:18" s="7" customFormat="1" ht="54.75" customHeight="1">
      <c r="A27" s="79"/>
      <c r="B27" s="56"/>
      <c r="C27" s="6" t="s">
        <v>60</v>
      </c>
      <c r="D27" s="6" t="s">
        <v>13</v>
      </c>
      <c r="E27" s="2">
        <f t="shared" si="1"/>
        <v>5941.5</v>
      </c>
      <c r="F27" s="2">
        <f t="shared" si="1"/>
        <v>5941.5</v>
      </c>
      <c r="G27" s="2">
        <f t="shared" si="2"/>
        <v>5941.5</v>
      </c>
      <c r="H27" s="2">
        <f t="shared" si="2"/>
        <v>5941.5</v>
      </c>
      <c r="I27" s="2">
        <f aca="true" t="shared" si="5" ref="I27:N27">I44</f>
        <v>0</v>
      </c>
      <c r="J27" s="2">
        <f t="shared" si="5"/>
        <v>0</v>
      </c>
      <c r="K27" s="2">
        <f t="shared" si="5"/>
        <v>0</v>
      </c>
      <c r="L27" s="2">
        <f t="shared" si="5"/>
        <v>0</v>
      </c>
      <c r="M27" s="2">
        <f t="shared" si="5"/>
        <v>0</v>
      </c>
      <c r="N27" s="2">
        <f t="shared" si="5"/>
        <v>0</v>
      </c>
      <c r="O27" s="53"/>
      <c r="P27" s="4"/>
      <c r="R27" s="26"/>
    </row>
    <row r="28" spans="1:16" s="7" customFormat="1" ht="38.25">
      <c r="A28" s="79"/>
      <c r="B28" s="56"/>
      <c r="C28" s="6" t="s">
        <v>61</v>
      </c>
      <c r="D28" s="6" t="s">
        <v>14</v>
      </c>
      <c r="E28" s="2">
        <f t="shared" si="1"/>
        <v>9705.7</v>
      </c>
      <c r="F28" s="2">
        <f t="shared" si="1"/>
        <v>9705.7</v>
      </c>
      <c r="G28" s="2">
        <f>G45</f>
        <v>9705.7</v>
      </c>
      <c r="H28" s="2">
        <f t="shared" si="2"/>
        <v>9705.7</v>
      </c>
      <c r="I28" s="2">
        <f aca="true" t="shared" si="6" ref="I28:N28">I45</f>
        <v>0</v>
      </c>
      <c r="J28" s="2">
        <f t="shared" si="6"/>
        <v>0</v>
      </c>
      <c r="K28" s="2">
        <f t="shared" si="6"/>
        <v>0</v>
      </c>
      <c r="L28" s="2">
        <f t="shared" si="6"/>
        <v>0</v>
      </c>
      <c r="M28" s="2">
        <f t="shared" si="6"/>
        <v>0</v>
      </c>
      <c r="N28" s="2">
        <f t="shared" si="6"/>
        <v>0</v>
      </c>
      <c r="O28" s="53"/>
      <c r="P28" s="4"/>
    </row>
    <row r="29" spans="1:16" s="7" customFormat="1" ht="44.25" customHeight="1">
      <c r="A29" s="79"/>
      <c r="B29" s="56"/>
      <c r="C29" s="6" t="s">
        <v>77</v>
      </c>
      <c r="D29" s="6" t="s">
        <v>15</v>
      </c>
      <c r="E29" s="2">
        <f>G29+I29+K29+M29</f>
        <v>1149.9</v>
      </c>
      <c r="F29" s="2">
        <f t="shared" si="1"/>
        <v>1149.9</v>
      </c>
      <c r="G29" s="2">
        <f>G46</f>
        <v>1149.9</v>
      </c>
      <c r="H29" s="2">
        <f t="shared" si="2"/>
        <v>1149.9</v>
      </c>
      <c r="I29" s="2">
        <f aca="true" t="shared" si="7" ref="I29:N29">I46</f>
        <v>0</v>
      </c>
      <c r="J29" s="2">
        <f t="shared" si="7"/>
        <v>0</v>
      </c>
      <c r="K29" s="2">
        <f t="shared" si="7"/>
        <v>0</v>
      </c>
      <c r="L29" s="2">
        <f t="shared" si="7"/>
        <v>0</v>
      </c>
      <c r="M29" s="2">
        <f t="shared" si="7"/>
        <v>0</v>
      </c>
      <c r="N29" s="2">
        <f t="shared" si="7"/>
        <v>0</v>
      </c>
      <c r="O29" s="53"/>
      <c r="P29" s="4"/>
    </row>
    <row r="30" spans="1:16" s="7" customFormat="1" ht="15.75">
      <c r="A30" s="79"/>
      <c r="B30" s="56"/>
      <c r="C30" s="27"/>
      <c r="D30" s="6" t="s">
        <v>16</v>
      </c>
      <c r="E30" s="2">
        <f aca="true" t="shared" si="8" ref="E30:F35">G30+I30+K30+M30</f>
        <v>21934.9</v>
      </c>
      <c r="F30" s="2">
        <f t="shared" si="8"/>
        <v>1542.4</v>
      </c>
      <c r="G30" s="2">
        <f t="shared" si="2"/>
        <v>21934.9</v>
      </c>
      <c r="H30" s="2">
        <f t="shared" si="2"/>
        <v>1542.4</v>
      </c>
      <c r="I30" s="2">
        <f aca="true" t="shared" si="9" ref="I30:N30">I47</f>
        <v>0</v>
      </c>
      <c r="J30" s="2">
        <f t="shared" si="9"/>
        <v>0</v>
      </c>
      <c r="K30" s="2">
        <f t="shared" si="9"/>
        <v>0</v>
      </c>
      <c r="L30" s="2">
        <f t="shared" si="9"/>
        <v>0</v>
      </c>
      <c r="M30" s="2">
        <f t="shared" si="9"/>
        <v>0</v>
      </c>
      <c r="N30" s="2">
        <f t="shared" si="9"/>
        <v>0</v>
      </c>
      <c r="O30" s="53"/>
      <c r="P30" s="4"/>
    </row>
    <row r="31" spans="1:16" s="7" customFormat="1" ht="15.75">
      <c r="A31" s="79"/>
      <c r="B31" s="56"/>
      <c r="C31" s="27"/>
      <c r="D31" s="6" t="s">
        <v>67</v>
      </c>
      <c r="E31" s="2">
        <f t="shared" si="8"/>
        <v>158322.5</v>
      </c>
      <c r="F31" s="2">
        <f t="shared" si="8"/>
        <v>0</v>
      </c>
      <c r="G31" s="2">
        <f t="shared" si="2"/>
        <v>158322.5</v>
      </c>
      <c r="H31" s="2">
        <f t="shared" si="2"/>
        <v>0</v>
      </c>
      <c r="I31" s="2"/>
      <c r="J31" s="2"/>
      <c r="K31" s="2"/>
      <c r="L31" s="2"/>
      <c r="M31" s="2"/>
      <c r="N31" s="2"/>
      <c r="O31" s="53"/>
      <c r="P31" s="4"/>
    </row>
    <row r="32" spans="1:16" s="7" customFormat="1" ht="15.75">
      <c r="A32" s="79"/>
      <c r="B32" s="56"/>
      <c r="C32" s="27"/>
      <c r="D32" s="6" t="s">
        <v>68</v>
      </c>
      <c r="E32" s="2">
        <f t="shared" si="8"/>
        <v>142834.5</v>
      </c>
      <c r="F32" s="2">
        <f t="shared" si="8"/>
        <v>0</v>
      </c>
      <c r="G32" s="2">
        <f t="shared" si="2"/>
        <v>142834.5</v>
      </c>
      <c r="H32" s="2">
        <f t="shared" si="2"/>
        <v>0</v>
      </c>
      <c r="I32" s="2"/>
      <c r="J32" s="2"/>
      <c r="K32" s="2"/>
      <c r="L32" s="2"/>
      <c r="M32" s="2"/>
      <c r="N32" s="2"/>
      <c r="O32" s="53"/>
      <c r="P32" s="4"/>
    </row>
    <row r="33" spans="1:16" s="7" customFormat="1" ht="15.75">
      <c r="A33" s="79"/>
      <c r="B33" s="56"/>
      <c r="C33" s="27"/>
      <c r="D33" s="6" t="s">
        <v>69</v>
      </c>
      <c r="E33" s="2">
        <f t="shared" si="8"/>
        <v>8560</v>
      </c>
      <c r="F33" s="2">
        <f t="shared" si="8"/>
        <v>0</v>
      </c>
      <c r="G33" s="2">
        <f t="shared" si="2"/>
        <v>8560</v>
      </c>
      <c r="H33" s="2">
        <f t="shared" si="2"/>
        <v>0</v>
      </c>
      <c r="I33" s="2"/>
      <c r="J33" s="2"/>
      <c r="K33" s="2"/>
      <c r="L33" s="2"/>
      <c r="M33" s="2"/>
      <c r="N33" s="2"/>
      <c r="O33" s="53"/>
      <c r="P33" s="4"/>
    </row>
    <row r="34" spans="1:16" s="7" customFormat="1" ht="15.75">
      <c r="A34" s="79"/>
      <c r="B34" s="56"/>
      <c r="C34" s="27"/>
      <c r="D34" s="6" t="s">
        <v>70</v>
      </c>
      <c r="E34" s="2">
        <f t="shared" si="8"/>
        <v>0</v>
      </c>
      <c r="F34" s="2">
        <f t="shared" si="8"/>
        <v>0</v>
      </c>
      <c r="G34" s="2">
        <f t="shared" si="2"/>
        <v>0</v>
      </c>
      <c r="H34" s="2">
        <f t="shared" si="2"/>
        <v>0</v>
      </c>
      <c r="I34" s="2"/>
      <c r="J34" s="2"/>
      <c r="K34" s="2"/>
      <c r="L34" s="2"/>
      <c r="M34" s="2"/>
      <c r="N34" s="2"/>
      <c r="O34" s="53"/>
      <c r="P34" s="4"/>
    </row>
    <row r="35" spans="1:16" s="7" customFormat="1" ht="15.75">
      <c r="A35" s="80"/>
      <c r="B35" s="57"/>
      <c r="C35" s="28"/>
      <c r="D35" s="6" t="s">
        <v>71</v>
      </c>
      <c r="E35" s="2">
        <f t="shared" si="8"/>
        <v>0</v>
      </c>
      <c r="F35" s="2">
        <f t="shared" si="8"/>
        <v>0</v>
      </c>
      <c r="G35" s="2">
        <f t="shared" si="2"/>
        <v>0</v>
      </c>
      <c r="H35" s="2">
        <f t="shared" si="2"/>
        <v>0</v>
      </c>
      <c r="I35" s="2">
        <f aca="true" t="shared" si="10" ref="I35:N35">I52+I64+I112+I196+I208+I256+I268+I280+I340+I220+I292+I304+I316</f>
        <v>0</v>
      </c>
      <c r="J35" s="2">
        <f t="shared" si="10"/>
        <v>0</v>
      </c>
      <c r="K35" s="2">
        <f t="shared" si="10"/>
        <v>0</v>
      </c>
      <c r="L35" s="2">
        <f t="shared" si="10"/>
        <v>0</v>
      </c>
      <c r="M35" s="2">
        <f t="shared" si="10"/>
        <v>0</v>
      </c>
      <c r="N35" s="2">
        <f t="shared" si="10"/>
        <v>0</v>
      </c>
      <c r="O35" s="53"/>
      <c r="P35" s="4"/>
    </row>
    <row r="36" spans="1:16" s="7" customFormat="1" ht="15.75" customHeight="1">
      <c r="A36" s="78"/>
      <c r="B36" s="55" t="s">
        <v>47</v>
      </c>
      <c r="C36" s="55"/>
      <c r="D36" s="6" t="s">
        <v>10</v>
      </c>
      <c r="E36" s="2">
        <f aca="true" t="shared" si="11" ref="E36:N36">SUM(E37:E40)</f>
        <v>0</v>
      </c>
      <c r="F36" s="2">
        <f t="shared" si="11"/>
        <v>0</v>
      </c>
      <c r="G36" s="2">
        <f t="shared" si="11"/>
        <v>0</v>
      </c>
      <c r="H36" s="2">
        <f t="shared" si="11"/>
        <v>0</v>
      </c>
      <c r="I36" s="2">
        <f t="shared" si="11"/>
        <v>0</v>
      </c>
      <c r="J36" s="2">
        <f t="shared" si="11"/>
        <v>0</v>
      </c>
      <c r="K36" s="2">
        <f t="shared" si="11"/>
        <v>0</v>
      </c>
      <c r="L36" s="2">
        <f t="shared" si="11"/>
        <v>0</v>
      </c>
      <c r="M36" s="2">
        <f t="shared" si="11"/>
        <v>0</v>
      </c>
      <c r="N36" s="2">
        <f t="shared" si="11"/>
        <v>0</v>
      </c>
      <c r="O36" s="53"/>
      <c r="P36" s="4"/>
    </row>
    <row r="37" spans="1:16" s="7" customFormat="1" ht="36" customHeight="1">
      <c r="A37" s="79"/>
      <c r="B37" s="56"/>
      <c r="C37" s="56"/>
      <c r="D37" s="6" t="s">
        <v>11</v>
      </c>
      <c r="E37" s="2">
        <f>G37+I37+K37+M37</f>
        <v>0</v>
      </c>
      <c r="F37" s="2">
        <f aca="true" t="shared" si="12" ref="E37:F39">H37+J37+L37+N37</f>
        <v>0</v>
      </c>
      <c r="G37" s="2">
        <f>G390</f>
        <v>0</v>
      </c>
      <c r="H37" s="2">
        <f>H389</f>
        <v>0</v>
      </c>
      <c r="I37" s="2">
        <f aca="true" t="shared" si="13" ref="I37:N39">I66+I102+I186+I198+I210+I258+I270+I282+I341+I246+I294+I306+I318</f>
        <v>0</v>
      </c>
      <c r="J37" s="2">
        <f t="shared" si="13"/>
        <v>0</v>
      </c>
      <c r="K37" s="2">
        <f t="shared" si="13"/>
        <v>0</v>
      </c>
      <c r="L37" s="2">
        <f t="shared" si="13"/>
        <v>0</v>
      </c>
      <c r="M37" s="2">
        <f t="shared" si="13"/>
        <v>0</v>
      </c>
      <c r="N37" s="2">
        <f t="shared" si="13"/>
        <v>0</v>
      </c>
      <c r="O37" s="53"/>
      <c r="P37" s="4"/>
    </row>
    <row r="38" spans="1:16" s="7" customFormat="1" ht="15.75">
      <c r="A38" s="79"/>
      <c r="B38" s="56"/>
      <c r="C38" s="56"/>
      <c r="D38" s="6" t="s">
        <v>12</v>
      </c>
      <c r="E38" s="2">
        <f t="shared" si="12"/>
        <v>0</v>
      </c>
      <c r="F38" s="2">
        <f t="shared" si="12"/>
        <v>0</v>
      </c>
      <c r="G38" s="2">
        <f>G391</f>
        <v>0</v>
      </c>
      <c r="H38" s="2">
        <f>H390</f>
        <v>0</v>
      </c>
      <c r="I38" s="2">
        <f t="shared" si="13"/>
        <v>0</v>
      </c>
      <c r="J38" s="2">
        <f t="shared" si="13"/>
        <v>0</v>
      </c>
      <c r="K38" s="2">
        <f t="shared" si="13"/>
        <v>0</v>
      </c>
      <c r="L38" s="2">
        <f t="shared" si="13"/>
        <v>0</v>
      </c>
      <c r="M38" s="2">
        <f t="shared" si="13"/>
        <v>0</v>
      </c>
      <c r="N38" s="2">
        <f t="shared" si="13"/>
        <v>0</v>
      </c>
      <c r="O38" s="53"/>
      <c r="P38" s="4"/>
    </row>
    <row r="39" spans="1:18" s="7" customFormat="1" ht="15.75">
      <c r="A39" s="79"/>
      <c r="B39" s="56"/>
      <c r="C39" s="56"/>
      <c r="D39" s="6" t="s">
        <v>13</v>
      </c>
      <c r="E39" s="2">
        <f t="shared" si="12"/>
        <v>0</v>
      </c>
      <c r="F39" s="2">
        <f t="shared" si="12"/>
        <v>0</v>
      </c>
      <c r="G39" s="2">
        <f>G392</f>
        <v>0</v>
      </c>
      <c r="H39" s="2">
        <f>H391</f>
        <v>0</v>
      </c>
      <c r="I39" s="2">
        <f t="shared" si="13"/>
        <v>0</v>
      </c>
      <c r="J39" s="2">
        <f t="shared" si="13"/>
        <v>0</v>
      </c>
      <c r="K39" s="2">
        <f t="shared" si="13"/>
        <v>0</v>
      </c>
      <c r="L39" s="2">
        <f t="shared" si="13"/>
        <v>0</v>
      </c>
      <c r="M39" s="2">
        <f t="shared" si="13"/>
        <v>0</v>
      </c>
      <c r="N39" s="2">
        <f t="shared" si="13"/>
        <v>0</v>
      </c>
      <c r="O39" s="53"/>
      <c r="P39" s="4"/>
      <c r="R39" s="26"/>
    </row>
    <row r="40" spans="1:16" s="7" customFormat="1" ht="15.75">
      <c r="A40" s="79"/>
      <c r="B40" s="56"/>
      <c r="C40" s="56"/>
      <c r="D40" s="6" t="s">
        <v>14</v>
      </c>
      <c r="E40" s="67" t="s">
        <v>56</v>
      </c>
      <c r="F40" s="68"/>
      <c r="G40" s="68"/>
      <c r="H40" s="68"/>
      <c r="I40" s="68"/>
      <c r="J40" s="68"/>
      <c r="K40" s="68"/>
      <c r="L40" s="68"/>
      <c r="M40" s="68"/>
      <c r="N40" s="69"/>
      <c r="O40" s="25"/>
      <c r="P40" s="4"/>
    </row>
    <row r="41" spans="1:16" s="7" customFormat="1" ht="15.75" customHeight="1">
      <c r="A41" s="48"/>
      <c r="B41" s="29" t="s">
        <v>26</v>
      </c>
      <c r="C41" s="30"/>
      <c r="D41" s="6" t="s">
        <v>10</v>
      </c>
      <c r="E41" s="2">
        <f>SUM(E42:E52)</f>
        <v>350114.1</v>
      </c>
      <c r="F41" s="2">
        <f aca="true" t="shared" si="14" ref="F41:N41">SUM(F42:F52)</f>
        <v>20004.600000000006</v>
      </c>
      <c r="G41" s="2">
        <f>SUM(G42:G52)</f>
        <v>350114.1</v>
      </c>
      <c r="H41" s="2">
        <f t="shared" si="14"/>
        <v>20004.600000000006</v>
      </c>
      <c r="I41" s="2">
        <f t="shared" si="14"/>
        <v>0</v>
      </c>
      <c r="J41" s="2">
        <f t="shared" si="14"/>
        <v>0</v>
      </c>
      <c r="K41" s="2">
        <f t="shared" si="14"/>
        <v>0</v>
      </c>
      <c r="L41" s="2">
        <f t="shared" si="14"/>
        <v>0</v>
      </c>
      <c r="M41" s="2">
        <f t="shared" si="14"/>
        <v>0</v>
      </c>
      <c r="N41" s="2">
        <f t="shared" si="14"/>
        <v>0</v>
      </c>
      <c r="O41" s="51" t="s">
        <v>64</v>
      </c>
      <c r="P41" s="4"/>
    </row>
    <row r="42" spans="1:18" s="7" customFormat="1" ht="36" customHeight="1">
      <c r="A42" s="49"/>
      <c r="B42" s="64" t="s">
        <v>18</v>
      </c>
      <c r="D42" s="6" t="s">
        <v>11</v>
      </c>
      <c r="E42" s="2">
        <f aca="true" t="shared" si="15" ref="E42:E52">G42+I42+K42+M42</f>
        <v>339.3</v>
      </c>
      <c r="F42" s="2">
        <f aca="true" t="shared" si="16" ref="F42:F52">H42+J42+L42+N42</f>
        <v>339.3</v>
      </c>
      <c r="G42" s="2">
        <f aca="true" t="shared" si="17" ref="G42:N43">G102+G186+G198+G210+G258+G270+G282+G342+G246+G294+G306+G318+G66+G330</f>
        <v>339.3</v>
      </c>
      <c r="H42" s="2">
        <f t="shared" si="17"/>
        <v>339.3</v>
      </c>
      <c r="I42" s="2">
        <f t="shared" si="17"/>
        <v>0</v>
      </c>
      <c r="J42" s="2">
        <f t="shared" si="17"/>
        <v>0</v>
      </c>
      <c r="K42" s="2">
        <f t="shared" si="17"/>
        <v>0</v>
      </c>
      <c r="L42" s="2">
        <f t="shared" si="17"/>
        <v>0</v>
      </c>
      <c r="M42" s="2">
        <f t="shared" si="17"/>
        <v>0</v>
      </c>
      <c r="N42" s="2">
        <f t="shared" si="17"/>
        <v>0</v>
      </c>
      <c r="O42" s="51"/>
      <c r="P42" s="4"/>
      <c r="Q42" s="24"/>
      <c r="R42" s="24"/>
    </row>
    <row r="43" spans="1:16" s="7" customFormat="1" ht="26.25" customHeight="1">
      <c r="A43" s="49"/>
      <c r="B43" s="64"/>
      <c r="C43" s="55" t="s">
        <v>29</v>
      </c>
      <c r="D43" s="6" t="s">
        <v>12</v>
      </c>
      <c r="E43" s="2">
        <f t="shared" si="15"/>
        <v>1325.8</v>
      </c>
      <c r="F43" s="2">
        <f t="shared" si="16"/>
        <v>1325.8</v>
      </c>
      <c r="G43" s="2">
        <f t="shared" si="17"/>
        <v>1325.8</v>
      </c>
      <c r="H43" s="2">
        <f t="shared" si="17"/>
        <v>1325.8</v>
      </c>
      <c r="I43" s="2">
        <f t="shared" si="17"/>
        <v>0</v>
      </c>
      <c r="J43" s="2">
        <f t="shared" si="17"/>
        <v>0</v>
      </c>
      <c r="K43" s="2">
        <f t="shared" si="17"/>
        <v>0</v>
      </c>
      <c r="L43" s="2">
        <f t="shared" si="17"/>
        <v>0</v>
      </c>
      <c r="M43" s="2">
        <f t="shared" si="17"/>
        <v>0</v>
      </c>
      <c r="N43" s="2">
        <f t="shared" si="17"/>
        <v>0</v>
      </c>
      <c r="O43" s="51"/>
      <c r="P43" s="4"/>
    </row>
    <row r="44" spans="1:18" s="7" customFormat="1" ht="15.75">
      <c r="A44" s="49"/>
      <c r="B44" s="64"/>
      <c r="C44" s="56"/>
      <c r="D44" s="6" t="s">
        <v>13</v>
      </c>
      <c r="E44" s="2">
        <f t="shared" si="15"/>
        <v>5941.5</v>
      </c>
      <c r="F44" s="2">
        <f t="shared" si="16"/>
        <v>5941.5</v>
      </c>
      <c r="G44" s="2">
        <f aca="true" t="shared" si="18" ref="G44:N44">G104+G188+G200+G212+G260+G272+G284+G344+G248+G296+G308+G320+G68+G332+G92+G236+G80</f>
        <v>5941.5</v>
      </c>
      <c r="H44" s="2">
        <f t="shared" si="18"/>
        <v>5941.5</v>
      </c>
      <c r="I44" s="2">
        <f t="shared" si="18"/>
        <v>0</v>
      </c>
      <c r="J44" s="2">
        <f t="shared" si="18"/>
        <v>0</v>
      </c>
      <c r="K44" s="2">
        <f t="shared" si="18"/>
        <v>0</v>
      </c>
      <c r="L44" s="2">
        <f t="shared" si="18"/>
        <v>0</v>
      </c>
      <c r="M44" s="2">
        <f t="shared" si="18"/>
        <v>0</v>
      </c>
      <c r="N44" s="2">
        <f t="shared" si="18"/>
        <v>0</v>
      </c>
      <c r="O44" s="51"/>
      <c r="P44" s="4"/>
      <c r="R44" s="26"/>
    </row>
    <row r="45" spans="1:16" s="7" customFormat="1" ht="15.75">
      <c r="A45" s="49"/>
      <c r="B45" s="64"/>
      <c r="C45" s="56"/>
      <c r="D45" s="6" t="s">
        <v>14</v>
      </c>
      <c r="E45" s="2">
        <f t="shared" si="15"/>
        <v>9705.7</v>
      </c>
      <c r="F45" s="2">
        <f t="shared" si="16"/>
        <v>9705.7</v>
      </c>
      <c r="G45" s="2">
        <f aca="true" t="shared" si="19" ref="G45:N45">G57+G345+G357</f>
        <v>9705.7</v>
      </c>
      <c r="H45" s="2">
        <f t="shared" si="19"/>
        <v>9705.7</v>
      </c>
      <c r="I45" s="2">
        <f t="shared" si="19"/>
        <v>0</v>
      </c>
      <c r="J45" s="2">
        <f t="shared" si="19"/>
        <v>0</v>
      </c>
      <c r="K45" s="2">
        <f t="shared" si="19"/>
        <v>0</v>
      </c>
      <c r="L45" s="2">
        <f t="shared" si="19"/>
        <v>0</v>
      </c>
      <c r="M45" s="2">
        <f t="shared" si="19"/>
        <v>0</v>
      </c>
      <c r="N45" s="2">
        <f t="shared" si="19"/>
        <v>0</v>
      </c>
      <c r="O45" s="51"/>
      <c r="P45" s="4"/>
    </row>
    <row r="46" spans="1:16" s="7" customFormat="1" ht="15.75">
      <c r="A46" s="49"/>
      <c r="B46" s="64"/>
      <c r="C46" s="56"/>
      <c r="D46" s="6" t="s">
        <v>15</v>
      </c>
      <c r="E46" s="2">
        <f>G46+I46+K46+M46</f>
        <v>1149.9</v>
      </c>
      <c r="F46" s="2">
        <f>H46+J46+L46+N46</f>
        <v>1149.9</v>
      </c>
      <c r="G46" s="2">
        <f>G58+G346+G358+G370</f>
        <v>1149.9</v>
      </c>
      <c r="H46" s="2">
        <f>H58+H346+H358+H370</f>
        <v>1149.9</v>
      </c>
      <c r="I46" s="2">
        <f aca="true" t="shared" si="20" ref="I46:N52">I58+I346+I358</f>
        <v>0</v>
      </c>
      <c r="J46" s="2">
        <f t="shared" si="20"/>
        <v>0</v>
      </c>
      <c r="K46" s="2">
        <f t="shared" si="20"/>
        <v>0</v>
      </c>
      <c r="L46" s="2">
        <f t="shared" si="20"/>
        <v>0</v>
      </c>
      <c r="M46" s="2">
        <f t="shared" si="20"/>
        <v>0</v>
      </c>
      <c r="N46" s="2">
        <f t="shared" si="20"/>
        <v>0</v>
      </c>
      <c r="O46" s="51"/>
      <c r="P46" s="4"/>
    </row>
    <row r="47" spans="1:16" s="7" customFormat="1" ht="15.75">
      <c r="A47" s="49"/>
      <c r="B47" s="64"/>
      <c r="C47" s="56"/>
      <c r="D47" s="6" t="s">
        <v>16</v>
      </c>
      <c r="E47" s="2">
        <f t="shared" si="15"/>
        <v>21934.9</v>
      </c>
      <c r="F47" s="2">
        <f t="shared" si="16"/>
        <v>1542.4</v>
      </c>
      <c r="G47" s="2">
        <f>G59+G347+G359+G371</f>
        <v>21934.9</v>
      </c>
      <c r="H47" s="2">
        <f aca="true" t="shared" si="21" ref="G47:H52">H59+H347+H359</f>
        <v>1542.4</v>
      </c>
      <c r="I47" s="2">
        <f t="shared" si="20"/>
        <v>0</v>
      </c>
      <c r="J47" s="2">
        <f t="shared" si="20"/>
        <v>0</v>
      </c>
      <c r="K47" s="2">
        <f t="shared" si="20"/>
        <v>0</v>
      </c>
      <c r="L47" s="2">
        <f t="shared" si="20"/>
        <v>0</v>
      </c>
      <c r="M47" s="2">
        <f t="shared" si="20"/>
        <v>0</v>
      </c>
      <c r="N47" s="2">
        <f t="shared" si="20"/>
        <v>0</v>
      </c>
      <c r="O47" s="51"/>
      <c r="P47" s="4"/>
    </row>
    <row r="48" spans="1:16" s="7" customFormat="1" ht="15.75">
      <c r="A48" s="49"/>
      <c r="B48" s="64"/>
      <c r="C48" s="56"/>
      <c r="D48" s="6" t="s">
        <v>67</v>
      </c>
      <c r="E48" s="2">
        <f t="shared" si="15"/>
        <v>158322.5</v>
      </c>
      <c r="F48" s="2">
        <f t="shared" si="16"/>
        <v>0</v>
      </c>
      <c r="G48" s="2">
        <f>G60+G348+G360+G372</f>
        <v>158322.5</v>
      </c>
      <c r="H48" s="2">
        <f t="shared" si="21"/>
        <v>0</v>
      </c>
      <c r="I48" s="2">
        <f t="shared" si="20"/>
        <v>0</v>
      </c>
      <c r="J48" s="2">
        <f t="shared" si="20"/>
        <v>0</v>
      </c>
      <c r="K48" s="2">
        <f t="shared" si="20"/>
        <v>0</v>
      </c>
      <c r="L48" s="2">
        <f t="shared" si="20"/>
        <v>0</v>
      </c>
      <c r="M48" s="2">
        <f t="shared" si="20"/>
        <v>0</v>
      </c>
      <c r="N48" s="2">
        <f t="shared" si="20"/>
        <v>0</v>
      </c>
      <c r="O48" s="51"/>
      <c r="P48" s="4"/>
    </row>
    <row r="49" spans="1:16" s="7" customFormat="1" ht="15.75">
      <c r="A49" s="49"/>
      <c r="B49" s="64"/>
      <c r="C49" s="56"/>
      <c r="D49" s="6" t="s">
        <v>68</v>
      </c>
      <c r="E49" s="2">
        <f t="shared" si="15"/>
        <v>142834.5</v>
      </c>
      <c r="F49" s="2">
        <f t="shared" si="16"/>
        <v>0</v>
      </c>
      <c r="G49" s="2">
        <f>G61+G349+G361+G373</f>
        <v>142834.5</v>
      </c>
      <c r="H49" s="2">
        <f t="shared" si="21"/>
        <v>0</v>
      </c>
      <c r="I49" s="2">
        <f t="shared" si="20"/>
        <v>0</v>
      </c>
      <c r="J49" s="2">
        <f t="shared" si="20"/>
        <v>0</v>
      </c>
      <c r="K49" s="2">
        <f t="shared" si="20"/>
        <v>0</v>
      </c>
      <c r="L49" s="2">
        <f t="shared" si="20"/>
        <v>0</v>
      </c>
      <c r="M49" s="2">
        <f t="shared" si="20"/>
        <v>0</v>
      </c>
      <c r="N49" s="2">
        <f t="shared" si="20"/>
        <v>0</v>
      </c>
      <c r="O49" s="51"/>
      <c r="P49" s="4"/>
    </row>
    <row r="50" spans="1:16" s="7" customFormat="1" ht="15.75">
      <c r="A50" s="49"/>
      <c r="B50" s="64"/>
      <c r="C50" s="56"/>
      <c r="D50" s="6" t="s">
        <v>69</v>
      </c>
      <c r="E50" s="2">
        <f t="shared" si="15"/>
        <v>8560</v>
      </c>
      <c r="F50" s="2">
        <f t="shared" si="16"/>
        <v>0</v>
      </c>
      <c r="G50" s="2">
        <f t="shared" si="21"/>
        <v>8560</v>
      </c>
      <c r="H50" s="2">
        <f t="shared" si="21"/>
        <v>0</v>
      </c>
      <c r="I50" s="2">
        <f t="shared" si="20"/>
        <v>0</v>
      </c>
      <c r="J50" s="2">
        <f t="shared" si="20"/>
        <v>0</v>
      </c>
      <c r="K50" s="2">
        <f t="shared" si="20"/>
        <v>0</v>
      </c>
      <c r="L50" s="2">
        <f t="shared" si="20"/>
        <v>0</v>
      </c>
      <c r="M50" s="2">
        <f t="shared" si="20"/>
        <v>0</v>
      </c>
      <c r="N50" s="2">
        <f t="shared" si="20"/>
        <v>0</v>
      </c>
      <c r="O50" s="51"/>
      <c r="P50" s="4"/>
    </row>
    <row r="51" spans="1:16" s="7" customFormat="1" ht="15.75">
      <c r="A51" s="49"/>
      <c r="B51" s="64"/>
      <c r="C51" s="56"/>
      <c r="D51" s="6" t="s">
        <v>70</v>
      </c>
      <c r="E51" s="2">
        <f t="shared" si="15"/>
        <v>0</v>
      </c>
      <c r="F51" s="2">
        <f t="shared" si="16"/>
        <v>0</v>
      </c>
      <c r="G51" s="2">
        <f t="shared" si="21"/>
        <v>0</v>
      </c>
      <c r="H51" s="2">
        <f t="shared" si="21"/>
        <v>0</v>
      </c>
      <c r="I51" s="2">
        <f t="shared" si="20"/>
        <v>0</v>
      </c>
      <c r="J51" s="2">
        <f t="shared" si="20"/>
        <v>0</v>
      </c>
      <c r="K51" s="2">
        <f t="shared" si="20"/>
        <v>0</v>
      </c>
      <c r="L51" s="2">
        <f t="shared" si="20"/>
        <v>0</v>
      </c>
      <c r="M51" s="2">
        <f t="shared" si="20"/>
        <v>0</v>
      </c>
      <c r="N51" s="2">
        <f t="shared" si="20"/>
        <v>0</v>
      </c>
      <c r="O51" s="51"/>
      <c r="P51" s="4"/>
    </row>
    <row r="52" spans="1:16" s="7" customFormat="1" ht="15.75">
      <c r="A52" s="49"/>
      <c r="B52" s="64"/>
      <c r="C52" s="57"/>
      <c r="D52" s="6" t="s">
        <v>71</v>
      </c>
      <c r="E52" s="2">
        <f t="shared" si="15"/>
        <v>0</v>
      </c>
      <c r="F52" s="2">
        <f t="shared" si="16"/>
        <v>0</v>
      </c>
      <c r="G52" s="2">
        <f t="shared" si="21"/>
        <v>0</v>
      </c>
      <c r="H52" s="2">
        <f t="shared" si="21"/>
        <v>0</v>
      </c>
      <c r="I52" s="2">
        <f t="shared" si="20"/>
        <v>0</v>
      </c>
      <c r="J52" s="2">
        <f t="shared" si="20"/>
        <v>0</v>
      </c>
      <c r="K52" s="2">
        <f t="shared" si="20"/>
        <v>0</v>
      </c>
      <c r="L52" s="2">
        <f t="shared" si="20"/>
        <v>0</v>
      </c>
      <c r="M52" s="2">
        <f t="shared" si="20"/>
        <v>0</v>
      </c>
      <c r="N52" s="2">
        <f t="shared" si="20"/>
        <v>0</v>
      </c>
      <c r="O52" s="51"/>
      <c r="P52" s="4"/>
    </row>
    <row r="53" spans="1:16" s="7" customFormat="1" ht="15.75" customHeight="1">
      <c r="A53" s="49"/>
      <c r="B53" s="66" t="s">
        <v>31</v>
      </c>
      <c r="C53" s="55"/>
      <c r="D53" s="6" t="s">
        <v>10</v>
      </c>
      <c r="E53" s="2">
        <f>SUM(E54:E64)</f>
        <v>345563.1</v>
      </c>
      <c r="F53" s="2">
        <f>SUM(F54:F64)</f>
        <v>19453.600000000006</v>
      </c>
      <c r="G53" s="2">
        <f>SUM(G54:G64)</f>
        <v>345563.1</v>
      </c>
      <c r="H53" s="2">
        <f>SUM(H54:H64)</f>
        <v>19453.600000000006</v>
      </c>
      <c r="I53" s="2"/>
      <c r="J53" s="2"/>
      <c r="K53" s="2"/>
      <c r="L53" s="2"/>
      <c r="M53" s="2"/>
      <c r="N53" s="2"/>
      <c r="O53" s="51"/>
      <c r="P53" s="4"/>
    </row>
    <row r="54" spans="1:16" s="8" customFormat="1" ht="15.75">
      <c r="A54" s="49"/>
      <c r="B54" s="46"/>
      <c r="C54" s="56"/>
      <c r="D54" s="6" t="s">
        <v>11</v>
      </c>
      <c r="E54" s="2">
        <f>G54+I54+K54+M54</f>
        <v>339.3</v>
      </c>
      <c r="F54" s="2">
        <f aca="true" t="shared" si="22" ref="E54:F57">H54+J54+L54+N54</f>
        <v>339.3</v>
      </c>
      <c r="G54" s="2">
        <f aca="true" t="shared" si="23" ref="G54:H57">G102+G186+G198+G210+G246+G258+G270+G282+G294+G306+G318+G330+G66+G78+G90+G114+G234</f>
        <v>339.3</v>
      </c>
      <c r="H54" s="2">
        <f t="shared" si="23"/>
        <v>339.3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51"/>
      <c r="P54" s="4"/>
    </row>
    <row r="55" spans="1:16" s="8" customFormat="1" ht="15.75">
      <c r="A55" s="49"/>
      <c r="B55" s="46"/>
      <c r="C55" s="56"/>
      <c r="D55" s="6" t="s">
        <v>12</v>
      </c>
      <c r="E55" s="2">
        <f t="shared" si="22"/>
        <v>1325.8</v>
      </c>
      <c r="F55" s="2">
        <f t="shared" si="22"/>
        <v>1325.8</v>
      </c>
      <c r="G55" s="2">
        <f t="shared" si="23"/>
        <v>1325.8</v>
      </c>
      <c r="H55" s="2">
        <f t="shared" si="23"/>
        <v>1325.8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51"/>
      <c r="P55" s="4"/>
    </row>
    <row r="56" spans="1:16" s="8" customFormat="1" ht="15.75">
      <c r="A56" s="49"/>
      <c r="B56" s="46"/>
      <c r="C56" s="56"/>
      <c r="D56" s="6" t="s">
        <v>13</v>
      </c>
      <c r="E56" s="2">
        <f t="shared" si="22"/>
        <v>5941.5</v>
      </c>
      <c r="F56" s="2">
        <f t="shared" si="22"/>
        <v>5941.5</v>
      </c>
      <c r="G56" s="2">
        <f t="shared" si="23"/>
        <v>5941.5</v>
      </c>
      <c r="H56" s="2">
        <f t="shared" si="23"/>
        <v>5941.5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51"/>
      <c r="P56" s="4"/>
    </row>
    <row r="57" spans="1:16" s="8" customFormat="1" ht="15.75">
      <c r="A57" s="49"/>
      <c r="B57" s="46"/>
      <c r="C57" s="56"/>
      <c r="D57" s="6" t="s">
        <v>14</v>
      </c>
      <c r="E57" s="2">
        <f t="shared" si="22"/>
        <v>9154.7</v>
      </c>
      <c r="F57" s="2">
        <f t="shared" si="22"/>
        <v>9154.7</v>
      </c>
      <c r="G57" s="2">
        <f t="shared" si="23"/>
        <v>9154.7</v>
      </c>
      <c r="H57" s="2">
        <f t="shared" si="23"/>
        <v>9154.7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51"/>
      <c r="P57" s="4"/>
    </row>
    <row r="58" spans="1:16" s="8" customFormat="1" ht="15.75">
      <c r="A58" s="49"/>
      <c r="B58" s="46"/>
      <c r="C58" s="56"/>
      <c r="D58" s="6" t="s">
        <v>15</v>
      </c>
      <c r="E58" s="2">
        <f>G58+I58+K58+M58</f>
        <v>1149.9</v>
      </c>
      <c r="F58" s="2">
        <f>H58+J58+L58+N58</f>
        <v>1149.9</v>
      </c>
      <c r="G58" s="11">
        <f aca="true" t="shared" si="24" ref="G58:H64">G106+G190+G202+G214+G250+G262+G274+G286+G310+G322+G334+G70+G82+G94+G118+G238+G130+G142+G154+G166+G178+G226+G298</f>
        <v>1149.9</v>
      </c>
      <c r="H58" s="11">
        <f t="shared" si="24"/>
        <v>1149.9</v>
      </c>
      <c r="I58" s="2">
        <f aca="true" t="shared" si="25" ref="I58:N64">I106+I190+I202+I214+I250+I262+I274+I286+I298+I310+I322+I334+I70+I82+I94+I118+I238</f>
        <v>0</v>
      </c>
      <c r="J58" s="2">
        <f t="shared" si="25"/>
        <v>0</v>
      </c>
      <c r="K58" s="2">
        <f t="shared" si="25"/>
        <v>0</v>
      </c>
      <c r="L58" s="2">
        <f t="shared" si="25"/>
        <v>0</v>
      </c>
      <c r="M58" s="2">
        <f t="shared" si="25"/>
        <v>0</v>
      </c>
      <c r="N58" s="2">
        <f t="shared" si="25"/>
        <v>0</v>
      </c>
      <c r="O58" s="51"/>
      <c r="P58" s="4"/>
    </row>
    <row r="59" spans="1:16" s="8" customFormat="1" ht="15.75">
      <c r="A59" s="49"/>
      <c r="B59" s="46"/>
      <c r="C59" s="56"/>
      <c r="D59" s="6" t="s">
        <v>16</v>
      </c>
      <c r="E59" s="2">
        <f aca="true" t="shared" si="26" ref="E59:E64">G59+I59+K59+M59</f>
        <v>17934.9</v>
      </c>
      <c r="F59" s="2">
        <f aca="true" t="shared" si="27" ref="F59:F64">H59+J59+L59+N59</f>
        <v>1542.4</v>
      </c>
      <c r="G59" s="11">
        <f t="shared" si="24"/>
        <v>17934.9</v>
      </c>
      <c r="H59" s="11">
        <f t="shared" si="24"/>
        <v>1542.4</v>
      </c>
      <c r="I59" s="2">
        <f t="shared" si="25"/>
        <v>0</v>
      </c>
      <c r="J59" s="2">
        <f t="shared" si="25"/>
        <v>0</v>
      </c>
      <c r="K59" s="2">
        <f t="shared" si="25"/>
        <v>0</v>
      </c>
      <c r="L59" s="2">
        <f t="shared" si="25"/>
        <v>0</v>
      </c>
      <c r="M59" s="2">
        <f t="shared" si="25"/>
        <v>0</v>
      </c>
      <c r="N59" s="2">
        <f t="shared" si="25"/>
        <v>0</v>
      </c>
      <c r="O59" s="51"/>
      <c r="P59" s="4"/>
    </row>
    <row r="60" spans="1:16" s="8" customFormat="1" ht="15.75">
      <c r="A60" s="49"/>
      <c r="B60" s="46"/>
      <c r="C60" s="56"/>
      <c r="D60" s="6" t="s">
        <v>67</v>
      </c>
      <c r="E60" s="2">
        <f t="shared" si="26"/>
        <v>158322.5</v>
      </c>
      <c r="F60" s="2">
        <f t="shared" si="27"/>
        <v>0</v>
      </c>
      <c r="G60" s="11">
        <f t="shared" si="24"/>
        <v>158322.5</v>
      </c>
      <c r="H60" s="11">
        <f t="shared" si="24"/>
        <v>0</v>
      </c>
      <c r="I60" s="2">
        <f t="shared" si="25"/>
        <v>0</v>
      </c>
      <c r="J60" s="2">
        <f t="shared" si="25"/>
        <v>0</v>
      </c>
      <c r="K60" s="2">
        <f t="shared" si="25"/>
        <v>0</v>
      </c>
      <c r="L60" s="2">
        <f t="shared" si="25"/>
        <v>0</v>
      </c>
      <c r="M60" s="2">
        <f t="shared" si="25"/>
        <v>0</v>
      </c>
      <c r="N60" s="2">
        <f t="shared" si="25"/>
        <v>0</v>
      </c>
      <c r="O60" s="51"/>
      <c r="P60" s="4"/>
    </row>
    <row r="61" spans="1:16" s="8" customFormat="1" ht="15.75">
      <c r="A61" s="49"/>
      <c r="B61" s="46"/>
      <c r="C61" s="56"/>
      <c r="D61" s="6" t="s">
        <v>68</v>
      </c>
      <c r="E61" s="2">
        <f t="shared" si="26"/>
        <v>142834.5</v>
      </c>
      <c r="F61" s="2">
        <f t="shared" si="27"/>
        <v>0</v>
      </c>
      <c r="G61" s="11">
        <f t="shared" si="24"/>
        <v>142834.5</v>
      </c>
      <c r="H61" s="11">
        <f t="shared" si="24"/>
        <v>0</v>
      </c>
      <c r="I61" s="2">
        <f t="shared" si="25"/>
        <v>0</v>
      </c>
      <c r="J61" s="2">
        <f t="shared" si="25"/>
        <v>0</v>
      </c>
      <c r="K61" s="2">
        <f t="shared" si="25"/>
        <v>0</v>
      </c>
      <c r="L61" s="2">
        <f t="shared" si="25"/>
        <v>0</v>
      </c>
      <c r="M61" s="2">
        <f t="shared" si="25"/>
        <v>0</v>
      </c>
      <c r="N61" s="2">
        <f t="shared" si="25"/>
        <v>0</v>
      </c>
      <c r="O61" s="51"/>
      <c r="P61" s="4"/>
    </row>
    <row r="62" spans="1:16" s="8" customFormat="1" ht="15.75">
      <c r="A62" s="49"/>
      <c r="B62" s="46"/>
      <c r="C62" s="56"/>
      <c r="D62" s="6" t="s">
        <v>69</v>
      </c>
      <c r="E62" s="2">
        <f t="shared" si="26"/>
        <v>8560</v>
      </c>
      <c r="F62" s="2">
        <f t="shared" si="27"/>
        <v>0</v>
      </c>
      <c r="G62" s="11">
        <f t="shared" si="24"/>
        <v>8560</v>
      </c>
      <c r="H62" s="11">
        <f t="shared" si="24"/>
        <v>0</v>
      </c>
      <c r="I62" s="2">
        <f t="shared" si="25"/>
        <v>0</v>
      </c>
      <c r="J62" s="2">
        <f t="shared" si="25"/>
        <v>0</v>
      </c>
      <c r="K62" s="2">
        <f t="shared" si="25"/>
        <v>0</v>
      </c>
      <c r="L62" s="2">
        <f t="shared" si="25"/>
        <v>0</v>
      </c>
      <c r="M62" s="2">
        <f t="shared" si="25"/>
        <v>0</v>
      </c>
      <c r="N62" s="2">
        <f t="shared" si="25"/>
        <v>0</v>
      </c>
      <c r="O62" s="51"/>
      <c r="P62" s="4"/>
    </row>
    <row r="63" spans="1:16" s="8" customFormat="1" ht="15.75">
      <c r="A63" s="49"/>
      <c r="B63" s="46"/>
      <c r="C63" s="56"/>
      <c r="D63" s="6" t="s">
        <v>70</v>
      </c>
      <c r="E63" s="2">
        <f t="shared" si="26"/>
        <v>0</v>
      </c>
      <c r="F63" s="2">
        <f t="shared" si="27"/>
        <v>0</v>
      </c>
      <c r="G63" s="11">
        <f t="shared" si="24"/>
        <v>0</v>
      </c>
      <c r="H63" s="11">
        <f t="shared" si="24"/>
        <v>0</v>
      </c>
      <c r="I63" s="2">
        <f t="shared" si="25"/>
        <v>0</v>
      </c>
      <c r="J63" s="2">
        <f t="shared" si="25"/>
        <v>0</v>
      </c>
      <c r="K63" s="2">
        <f t="shared" si="25"/>
        <v>0</v>
      </c>
      <c r="L63" s="2">
        <f t="shared" si="25"/>
        <v>0</v>
      </c>
      <c r="M63" s="2">
        <f t="shared" si="25"/>
        <v>0</v>
      </c>
      <c r="N63" s="2">
        <f t="shared" si="25"/>
        <v>0</v>
      </c>
      <c r="O63" s="51"/>
      <c r="P63" s="4"/>
    </row>
    <row r="64" spans="1:16" s="8" customFormat="1" ht="15.75">
      <c r="A64" s="49"/>
      <c r="B64" s="47"/>
      <c r="C64" s="57"/>
      <c r="D64" s="6" t="s">
        <v>71</v>
      </c>
      <c r="E64" s="2">
        <f t="shared" si="26"/>
        <v>0</v>
      </c>
      <c r="F64" s="2">
        <f t="shared" si="27"/>
        <v>0</v>
      </c>
      <c r="G64" s="11">
        <f t="shared" si="24"/>
        <v>0</v>
      </c>
      <c r="H64" s="11">
        <f t="shared" si="24"/>
        <v>0</v>
      </c>
      <c r="I64" s="2">
        <f t="shared" si="25"/>
        <v>0</v>
      </c>
      <c r="J64" s="2">
        <f t="shared" si="25"/>
        <v>0</v>
      </c>
      <c r="K64" s="2">
        <f t="shared" si="25"/>
        <v>0</v>
      </c>
      <c r="L64" s="2">
        <f t="shared" si="25"/>
        <v>0</v>
      </c>
      <c r="M64" s="2">
        <f t="shared" si="25"/>
        <v>0</v>
      </c>
      <c r="N64" s="2">
        <f t="shared" si="25"/>
        <v>0</v>
      </c>
      <c r="O64" s="51"/>
      <c r="P64" s="4"/>
    </row>
    <row r="65" spans="1:16" s="5" customFormat="1" ht="15.75" customHeight="1">
      <c r="A65" s="49"/>
      <c r="B65" s="45" t="s">
        <v>43</v>
      </c>
      <c r="C65" s="73"/>
      <c r="D65" s="6" t="s">
        <v>10</v>
      </c>
      <c r="E65" s="2">
        <f>SUM(E66:E76)</f>
        <v>913.4</v>
      </c>
      <c r="F65" s="2">
        <f>SUM(F66:F76)</f>
        <v>913.4</v>
      </c>
      <c r="G65" s="2">
        <f>SUM(G66:G76)</f>
        <v>913.4</v>
      </c>
      <c r="H65" s="2">
        <f>SUM(H66:H76)</f>
        <v>913.4</v>
      </c>
      <c r="I65" s="2">
        <f aca="true" t="shared" si="28" ref="I65:N65">SUM(I66:I76)</f>
        <v>0</v>
      </c>
      <c r="J65" s="2">
        <f t="shared" si="28"/>
        <v>0</v>
      </c>
      <c r="K65" s="2">
        <f t="shared" si="28"/>
        <v>0</v>
      </c>
      <c r="L65" s="2">
        <f t="shared" si="28"/>
        <v>0</v>
      </c>
      <c r="M65" s="2">
        <f t="shared" si="28"/>
        <v>0</v>
      </c>
      <c r="N65" s="2">
        <f t="shared" si="28"/>
        <v>0</v>
      </c>
      <c r="O65" s="51" t="s">
        <v>64</v>
      </c>
      <c r="P65" s="9"/>
    </row>
    <row r="66" spans="1:16" s="10" customFormat="1" ht="15.75">
      <c r="A66" s="49"/>
      <c r="B66" s="76"/>
      <c r="C66" s="75"/>
      <c r="D66" s="1" t="s">
        <v>11</v>
      </c>
      <c r="E66" s="3">
        <f aca="true" t="shared" si="29" ref="E66:F70">G66+I66+K66+M66</f>
        <v>0</v>
      </c>
      <c r="F66" s="3">
        <f t="shared" si="29"/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51"/>
      <c r="P66" s="9"/>
    </row>
    <row r="67" spans="1:16" s="10" customFormat="1" ht="26.25" customHeight="1">
      <c r="A67" s="49"/>
      <c r="B67" s="76"/>
      <c r="C67" s="1" t="s">
        <v>30</v>
      </c>
      <c r="D67" s="1" t="s">
        <v>12</v>
      </c>
      <c r="E67" s="3">
        <f t="shared" si="29"/>
        <v>913.4</v>
      </c>
      <c r="F67" s="3">
        <f t="shared" si="29"/>
        <v>913.4</v>
      </c>
      <c r="G67" s="3">
        <v>913.4</v>
      </c>
      <c r="H67" s="3">
        <v>913.4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51"/>
      <c r="P67" s="9"/>
    </row>
    <row r="68" spans="1:16" s="10" customFormat="1" ht="15.75">
      <c r="A68" s="49"/>
      <c r="B68" s="76"/>
      <c r="C68" s="48"/>
      <c r="D68" s="1" t="s">
        <v>13</v>
      </c>
      <c r="E68" s="3">
        <f t="shared" si="29"/>
        <v>0</v>
      </c>
      <c r="F68" s="3">
        <f t="shared" si="29"/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51"/>
      <c r="P68" s="9"/>
    </row>
    <row r="69" spans="1:16" s="10" customFormat="1" ht="15.75">
      <c r="A69" s="49"/>
      <c r="B69" s="76"/>
      <c r="C69" s="49"/>
      <c r="D69" s="1" t="s">
        <v>14</v>
      </c>
      <c r="E69" s="3">
        <f t="shared" si="29"/>
        <v>0</v>
      </c>
      <c r="F69" s="3">
        <f t="shared" si="29"/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51"/>
      <c r="P69" s="9"/>
    </row>
    <row r="70" spans="1:16" s="10" customFormat="1" ht="15.75">
      <c r="A70" s="49"/>
      <c r="B70" s="76"/>
      <c r="C70" s="49"/>
      <c r="D70" s="1" t="s">
        <v>15</v>
      </c>
      <c r="E70" s="3">
        <f t="shared" si="29"/>
        <v>0</v>
      </c>
      <c r="F70" s="3">
        <f t="shared" si="29"/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51"/>
      <c r="P70" s="9"/>
    </row>
    <row r="71" spans="1:16" s="10" customFormat="1" ht="15.75">
      <c r="A71" s="49"/>
      <c r="B71" s="76"/>
      <c r="C71" s="49"/>
      <c r="D71" s="1" t="s">
        <v>16</v>
      </c>
      <c r="E71" s="3">
        <f aca="true" t="shared" si="30" ref="E71:E76">G71+I71+K71+M71</f>
        <v>0</v>
      </c>
      <c r="F71" s="3">
        <f aca="true" t="shared" si="31" ref="F71:F76">H71+J71+L71+N71</f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51"/>
      <c r="P71" s="9"/>
    </row>
    <row r="72" spans="1:16" s="10" customFormat="1" ht="15.75">
      <c r="A72" s="49"/>
      <c r="B72" s="76"/>
      <c r="C72" s="49"/>
      <c r="D72" s="1" t="s">
        <v>67</v>
      </c>
      <c r="E72" s="3">
        <f t="shared" si="30"/>
        <v>0</v>
      </c>
      <c r="F72" s="3">
        <f t="shared" si="31"/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51"/>
      <c r="P72" s="9"/>
    </row>
    <row r="73" spans="1:16" s="10" customFormat="1" ht="15.75">
      <c r="A73" s="49"/>
      <c r="B73" s="76"/>
      <c r="C73" s="49"/>
      <c r="D73" s="1" t="s">
        <v>68</v>
      </c>
      <c r="E73" s="3">
        <f t="shared" si="30"/>
        <v>0</v>
      </c>
      <c r="F73" s="3">
        <f>H73+J73+L73+N73</f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51"/>
      <c r="P73" s="9"/>
    </row>
    <row r="74" spans="1:16" s="10" customFormat="1" ht="15.75">
      <c r="A74" s="49"/>
      <c r="B74" s="76"/>
      <c r="C74" s="49"/>
      <c r="D74" s="1" t="s">
        <v>69</v>
      </c>
      <c r="E74" s="3">
        <f t="shared" si="30"/>
        <v>0</v>
      </c>
      <c r="F74" s="3">
        <f t="shared" si="31"/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51"/>
      <c r="P74" s="9"/>
    </row>
    <row r="75" spans="1:16" s="10" customFormat="1" ht="15.75">
      <c r="A75" s="49"/>
      <c r="B75" s="76"/>
      <c r="C75" s="49"/>
      <c r="D75" s="1" t="s">
        <v>70</v>
      </c>
      <c r="E75" s="3">
        <f t="shared" si="30"/>
        <v>0</v>
      </c>
      <c r="F75" s="3">
        <f t="shared" si="31"/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51"/>
      <c r="P75" s="9"/>
    </row>
    <row r="76" spans="1:16" s="10" customFormat="1" ht="15.75">
      <c r="A76" s="49"/>
      <c r="B76" s="77"/>
      <c r="C76" s="50"/>
      <c r="D76" s="1" t="s">
        <v>71</v>
      </c>
      <c r="E76" s="3">
        <f t="shared" si="30"/>
        <v>0</v>
      </c>
      <c r="F76" s="3">
        <f t="shared" si="31"/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51"/>
      <c r="P76" s="9"/>
    </row>
    <row r="77" spans="1:16" s="7" customFormat="1" ht="15.75" customHeight="1">
      <c r="A77" s="49"/>
      <c r="B77" s="45" t="s">
        <v>50</v>
      </c>
      <c r="C77" s="73"/>
      <c r="D77" s="6" t="s">
        <v>10</v>
      </c>
      <c r="E77" s="2">
        <f>SUM(E78:E88)</f>
        <v>5008</v>
      </c>
      <c r="F77" s="2">
        <f>SUM(F78:F88)</f>
        <v>5008</v>
      </c>
      <c r="G77" s="2">
        <f>SUM(G78:G88)</f>
        <v>5008</v>
      </c>
      <c r="H77" s="2">
        <f>SUM(H78:H88)</f>
        <v>5008</v>
      </c>
      <c r="I77" s="2">
        <f aca="true" t="shared" si="32" ref="I77:N77">SUM(I78:I88)</f>
        <v>0</v>
      </c>
      <c r="J77" s="2">
        <f t="shared" si="32"/>
        <v>0</v>
      </c>
      <c r="K77" s="2">
        <f t="shared" si="32"/>
        <v>0</v>
      </c>
      <c r="L77" s="2">
        <f t="shared" si="32"/>
        <v>0</v>
      </c>
      <c r="M77" s="2">
        <f t="shared" si="32"/>
        <v>0</v>
      </c>
      <c r="N77" s="2">
        <f t="shared" si="32"/>
        <v>0</v>
      </c>
      <c r="O77" s="51" t="s">
        <v>64</v>
      </c>
      <c r="P77" s="4"/>
    </row>
    <row r="78" spans="1:16" s="10" customFormat="1" ht="15.75">
      <c r="A78" s="49"/>
      <c r="B78" s="76"/>
      <c r="C78" s="74"/>
      <c r="D78" s="1" t="s">
        <v>11</v>
      </c>
      <c r="E78" s="3">
        <f aca="true" t="shared" si="33" ref="E78:F82">G78+I78+K78+M78</f>
        <v>0</v>
      </c>
      <c r="F78" s="3">
        <f t="shared" si="33"/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51"/>
      <c r="P78" s="9"/>
    </row>
    <row r="79" spans="1:16" s="10" customFormat="1" ht="15.75">
      <c r="A79" s="49"/>
      <c r="B79" s="76"/>
      <c r="C79" s="75"/>
      <c r="D79" s="1" t="s">
        <v>12</v>
      </c>
      <c r="E79" s="3">
        <f t="shared" si="33"/>
        <v>0</v>
      </c>
      <c r="F79" s="3">
        <f t="shared" si="33"/>
        <v>0</v>
      </c>
      <c r="G79" s="3"/>
      <c r="H79" s="3"/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51"/>
      <c r="P79" s="9"/>
    </row>
    <row r="80" spans="1:16" s="10" customFormat="1" ht="26.25" customHeight="1">
      <c r="A80" s="49"/>
      <c r="B80" s="76"/>
      <c r="C80" s="1" t="s">
        <v>30</v>
      </c>
      <c r="D80" s="1" t="s">
        <v>13</v>
      </c>
      <c r="E80" s="3">
        <f t="shared" si="33"/>
        <v>5008</v>
      </c>
      <c r="F80" s="3">
        <f t="shared" si="33"/>
        <v>5008</v>
      </c>
      <c r="G80" s="3">
        <f>H80</f>
        <v>5008</v>
      </c>
      <c r="H80" s="3">
        <f>5302.3-294.3</f>
        <v>5008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51"/>
      <c r="P80" s="9"/>
    </row>
    <row r="81" spans="1:16" s="10" customFormat="1" ht="15.75">
      <c r="A81" s="49"/>
      <c r="B81" s="76"/>
      <c r="C81" s="31"/>
      <c r="D81" s="1" t="s">
        <v>14</v>
      </c>
      <c r="E81" s="3">
        <f t="shared" si="33"/>
        <v>0</v>
      </c>
      <c r="F81" s="3">
        <f t="shared" si="33"/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51"/>
      <c r="P81" s="9"/>
    </row>
    <row r="82" spans="1:16" s="10" customFormat="1" ht="15.75">
      <c r="A82" s="49"/>
      <c r="B82" s="76"/>
      <c r="C82" s="31"/>
      <c r="D82" s="1" t="s">
        <v>15</v>
      </c>
      <c r="E82" s="3">
        <f t="shared" si="33"/>
        <v>0</v>
      </c>
      <c r="F82" s="3">
        <f t="shared" si="33"/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51"/>
      <c r="P82" s="9"/>
    </row>
    <row r="83" spans="1:16" s="10" customFormat="1" ht="15.75">
      <c r="A83" s="49"/>
      <c r="B83" s="76"/>
      <c r="C83" s="31"/>
      <c r="D83" s="1" t="s">
        <v>16</v>
      </c>
      <c r="E83" s="3">
        <f aca="true" t="shared" si="34" ref="E83:E88">G83+I83+K83+M83</f>
        <v>0</v>
      </c>
      <c r="F83" s="3">
        <f aca="true" t="shared" si="35" ref="F83:F88">H83+J83+L83+N83</f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51"/>
      <c r="P83" s="9"/>
    </row>
    <row r="84" spans="1:16" s="10" customFormat="1" ht="15.75">
      <c r="A84" s="49"/>
      <c r="B84" s="76"/>
      <c r="C84" s="31"/>
      <c r="D84" s="1" t="s">
        <v>67</v>
      </c>
      <c r="E84" s="3">
        <f>G84+I84+K84+M84</f>
        <v>0</v>
      </c>
      <c r="F84" s="3">
        <f t="shared" si="35"/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51"/>
      <c r="P84" s="9"/>
    </row>
    <row r="85" spans="1:16" s="10" customFormat="1" ht="15.75">
      <c r="A85" s="49"/>
      <c r="B85" s="76"/>
      <c r="C85" s="31"/>
      <c r="D85" s="1" t="s">
        <v>68</v>
      </c>
      <c r="E85" s="3">
        <f t="shared" si="34"/>
        <v>0</v>
      </c>
      <c r="F85" s="3">
        <f t="shared" si="35"/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51"/>
      <c r="P85" s="9"/>
    </row>
    <row r="86" spans="1:16" s="10" customFormat="1" ht="15.75">
      <c r="A86" s="49"/>
      <c r="B86" s="76"/>
      <c r="C86" s="31"/>
      <c r="D86" s="1" t="s">
        <v>69</v>
      </c>
      <c r="E86" s="3">
        <f t="shared" si="34"/>
        <v>0</v>
      </c>
      <c r="F86" s="3">
        <f t="shared" si="35"/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51"/>
      <c r="P86" s="9"/>
    </row>
    <row r="87" spans="1:16" s="10" customFormat="1" ht="15.75">
      <c r="A87" s="49"/>
      <c r="B87" s="76"/>
      <c r="C87" s="31"/>
      <c r="D87" s="1" t="s">
        <v>70</v>
      </c>
      <c r="E87" s="3">
        <f t="shared" si="34"/>
        <v>0</v>
      </c>
      <c r="F87" s="3">
        <f t="shared" si="35"/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51"/>
      <c r="P87" s="9"/>
    </row>
    <row r="88" spans="1:16" s="10" customFormat="1" ht="15.75">
      <c r="A88" s="49"/>
      <c r="B88" s="77"/>
      <c r="C88" s="32"/>
      <c r="D88" s="1" t="s">
        <v>71</v>
      </c>
      <c r="E88" s="3">
        <f t="shared" si="34"/>
        <v>0</v>
      </c>
      <c r="F88" s="3">
        <f t="shared" si="35"/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51"/>
      <c r="P88" s="9"/>
    </row>
    <row r="89" spans="1:19" s="7" customFormat="1" ht="15.75" customHeight="1">
      <c r="A89" s="49"/>
      <c r="B89" s="45" t="s">
        <v>78</v>
      </c>
      <c r="C89" s="73"/>
      <c r="D89" s="6" t="s">
        <v>10</v>
      </c>
      <c r="E89" s="2">
        <f>SUM(E90:E100)</f>
        <v>1149.9</v>
      </c>
      <c r="F89" s="2">
        <f>SUM(F90:F100)</f>
        <v>1149.9</v>
      </c>
      <c r="G89" s="2">
        <f>SUM(G90:G100)</f>
        <v>1149.9</v>
      </c>
      <c r="H89" s="2">
        <f>SUM(H90:H100)</f>
        <v>1149.9</v>
      </c>
      <c r="I89" s="2">
        <f aca="true" t="shared" si="36" ref="I89:N89">SUM(I90:I100)</f>
        <v>0</v>
      </c>
      <c r="J89" s="2">
        <f t="shared" si="36"/>
        <v>0</v>
      </c>
      <c r="K89" s="2">
        <f t="shared" si="36"/>
        <v>0</v>
      </c>
      <c r="L89" s="2">
        <f t="shared" si="36"/>
        <v>0</v>
      </c>
      <c r="M89" s="2">
        <f t="shared" si="36"/>
        <v>0</v>
      </c>
      <c r="N89" s="2">
        <f t="shared" si="36"/>
        <v>0</v>
      </c>
      <c r="O89" s="51" t="s">
        <v>64</v>
      </c>
      <c r="P89" s="4"/>
      <c r="S89" s="7" t="s">
        <v>89</v>
      </c>
    </row>
    <row r="90" spans="1:16" s="10" customFormat="1" ht="15.75">
      <c r="A90" s="49"/>
      <c r="B90" s="76"/>
      <c r="C90" s="74"/>
      <c r="D90" s="1" t="s">
        <v>11</v>
      </c>
      <c r="E90" s="3">
        <f aca="true" t="shared" si="37" ref="E90:F94">G90+I90+K90+M90</f>
        <v>0</v>
      </c>
      <c r="F90" s="3">
        <f t="shared" si="37"/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51"/>
      <c r="P90" s="9"/>
    </row>
    <row r="91" spans="1:16" s="10" customFormat="1" ht="15.75">
      <c r="A91" s="49"/>
      <c r="B91" s="76"/>
      <c r="C91" s="74"/>
      <c r="D91" s="1" t="s">
        <v>12</v>
      </c>
      <c r="E91" s="3">
        <f t="shared" si="37"/>
        <v>0</v>
      </c>
      <c r="F91" s="3">
        <f t="shared" si="37"/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51"/>
      <c r="P91" s="9"/>
    </row>
    <row r="92" spans="1:16" s="10" customFormat="1" ht="15.75">
      <c r="A92" s="49"/>
      <c r="B92" s="76"/>
      <c r="C92" s="75"/>
      <c r="D92" s="1" t="s">
        <v>13</v>
      </c>
      <c r="E92" s="3">
        <f t="shared" si="37"/>
        <v>0</v>
      </c>
      <c r="F92" s="3">
        <f t="shared" si="37"/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51"/>
      <c r="P92" s="9"/>
    </row>
    <row r="93" spans="1:19" s="10" customFormat="1" ht="45" customHeight="1">
      <c r="A93" s="49"/>
      <c r="B93" s="76"/>
      <c r="C93" s="1"/>
      <c r="D93" s="1" t="s">
        <v>14</v>
      </c>
      <c r="E93" s="3">
        <f>G93+I93+K93+M93</f>
        <v>0</v>
      </c>
      <c r="F93" s="3">
        <f t="shared" si="37"/>
        <v>0</v>
      </c>
      <c r="G93" s="3">
        <f>H93</f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51"/>
      <c r="P93" s="9"/>
      <c r="S93" s="5" t="s">
        <v>89</v>
      </c>
    </row>
    <row r="94" spans="1:19" s="10" customFormat="1" ht="38.25">
      <c r="A94" s="49"/>
      <c r="B94" s="76"/>
      <c r="C94" s="1" t="s">
        <v>30</v>
      </c>
      <c r="D94" s="1" t="s">
        <v>15</v>
      </c>
      <c r="E94" s="3">
        <f t="shared" si="37"/>
        <v>1149.9</v>
      </c>
      <c r="F94" s="3">
        <f t="shared" si="37"/>
        <v>1149.9</v>
      </c>
      <c r="G94" s="3">
        <f>H94</f>
        <v>1149.9</v>
      </c>
      <c r="H94" s="3">
        <v>1149.9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51"/>
      <c r="P94" s="9"/>
      <c r="Q94" s="12">
        <f>G94</f>
        <v>1149.9</v>
      </c>
      <c r="S94" s="13">
        <f>H94</f>
        <v>1149.9</v>
      </c>
    </row>
    <row r="95" spans="1:16" s="10" customFormat="1" ht="15.75">
      <c r="A95" s="49"/>
      <c r="B95" s="76"/>
      <c r="C95" s="31"/>
      <c r="D95" s="1" t="s">
        <v>16</v>
      </c>
      <c r="E95" s="3">
        <f aca="true" t="shared" si="38" ref="E95:E100">G95+I95+K95+M95</f>
        <v>0</v>
      </c>
      <c r="F95" s="3">
        <f aca="true" t="shared" si="39" ref="F95:F100">H95+J95+L95+N95</f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51"/>
      <c r="P95" s="9"/>
    </row>
    <row r="96" spans="1:16" s="10" customFormat="1" ht="15.75">
      <c r="A96" s="49"/>
      <c r="B96" s="76"/>
      <c r="C96" s="31"/>
      <c r="D96" s="1" t="s">
        <v>67</v>
      </c>
      <c r="E96" s="3">
        <f t="shared" si="38"/>
        <v>0</v>
      </c>
      <c r="F96" s="3">
        <f t="shared" si="39"/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51"/>
      <c r="P96" s="9"/>
    </row>
    <row r="97" spans="1:16" s="10" customFormat="1" ht="15.75">
      <c r="A97" s="49"/>
      <c r="B97" s="76"/>
      <c r="C97" s="31"/>
      <c r="D97" s="1" t="s">
        <v>68</v>
      </c>
      <c r="E97" s="3">
        <f t="shared" si="38"/>
        <v>0</v>
      </c>
      <c r="F97" s="3">
        <f t="shared" si="39"/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51"/>
      <c r="P97" s="9"/>
    </row>
    <row r="98" spans="1:16" s="10" customFormat="1" ht="15.75">
      <c r="A98" s="49"/>
      <c r="B98" s="76"/>
      <c r="C98" s="31"/>
      <c r="D98" s="1" t="s">
        <v>69</v>
      </c>
      <c r="E98" s="3">
        <f t="shared" si="38"/>
        <v>0</v>
      </c>
      <c r="F98" s="3">
        <f t="shared" si="39"/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51"/>
      <c r="P98" s="9"/>
    </row>
    <row r="99" spans="1:16" s="10" customFormat="1" ht="15.75">
      <c r="A99" s="49"/>
      <c r="B99" s="76"/>
      <c r="C99" s="31"/>
      <c r="D99" s="1" t="s">
        <v>70</v>
      </c>
      <c r="E99" s="3">
        <f t="shared" si="38"/>
        <v>0</v>
      </c>
      <c r="F99" s="3">
        <f t="shared" si="39"/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51"/>
      <c r="P99" s="9"/>
    </row>
    <row r="100" spans="1:16" s="10" customFormat="1" ht="15.75">
      <c r="A100" s="49"/>
      <c r="B100" s="77"/>
      <c r="C100" s="32"/>
      <c r="D100" s="1" t="s">
        <v>71</v>
      </c>
      <c r="E100" s="3">
        <f t="shared" si="38"/>
        <v>0</v>
      </c>
      <c r="F100" s="3">
        <f t="shared" si="39"/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51"/>
      <c r="P100" s="9"/>
    </row>
    <row r="101" spans="1:16" s="7" customFormat="1" ht="15.75" customHeight="1">
      <c r="A101" s="49"/>
      <c r="B101" s="65" t="s">
        <v>44</v>
      </c>
      <c r="C101" s="33"/>
      <c r="D101" s="6" t="s">
        <v>10</v>
      </c>
      <c r="E101" s="2">
        <f aca="true" t="shared" si="40" ref="E101:N101">SUM(E102:E112)</f>
        <v>285.3</v>
      </c>
      <c r="F101" s="2">
        <f t="shared" si="40"/>
        <v>285.3</v>
      </c>
      <c r="G101" s="2">
        <f t="shared" si="40"/>
        <v>285.3</v>
      </c>
      <c r="H101" s="2">
        <f t="shared" si="40"/>
        <v>285.3</v>
      </c>
      <c r="I101" s="2">
        <f t="shared" si="40"/>
        <v>0</v>
      </c>
      <c r="J101" s="2">
        <f t="shared" si="40"/>
        <v>0</v>
      </c>
      <c r="K101" s="2">
        <f t="shared" si="40"/>
        <v>0</v>
      </c>
      <c r="L101" s="2">
        <f t="shared" si="40"/>
        <v>0</v>
      </c>
      <c r="M101" s="2">
        <f t="shared" si="40"/>
        <v>0</v>
      </c>
      <c r="N101" s="2">
        <f t="shared" si="40"/>
        <v>0</v>
      </c>
      <c r="O101" s="51" t="s">
        <v>64</v>
      </c>
      <c r="P101" s="4"/>
    </row>
    <row r="102" spans="1:16" ht="25.5">
      <c r="A102" s="49"/>
      <c r="B102" s="65"/>
      <c r="C102" s="1" t="s">
        <v>57</v>
      </c>
      <c r="D102" s="1" t="s">
        <v>11</v>
      </c>
      <c r="E102" s="2">
        <f aca="true" t="shared" si="41" ref="E102:F106">G102+I102+K102+M102</f>
        <v>285.3</v>
      </c>
      <c r="F102" s="2">
        <f t="shared" si="41"/>
        <v>285.3</v>
      </c>
      <c r="G102" s="3">
        <v>285.3</v>
      </c>
      <c r="H102" s="3">
        <v>285.3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51"/>
      <c r="P102" s="4"/>
    </row>
    <row r="103" spans="1:16" ht="15.75">
      <c r="A103" s="49"/>
      <c r="B103" s="65"/>
      <c r="C103" s="31"/>
      <c r="D103" s="1" t="s">
        <v>12</v>
      </c>
      <c r="E103" s="2">
        <f t="shared" si="41"/>
        <v>0</v>
      </c>
      <c r="F103" s="2">
        <f t="shared" si="41"/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51"/>
      <c r="P103" s="4"/>
    </row>
    <row r="104" spans="1:16" ht="15.75">
      <c r="A104" s="49"/>
      <c r="B104" s="65"/>
      <c r="C104" s="31"/>
      <c r="D104" s="1" t="s">
        <v>13</v>
      </c>
      <c r="E104" s="2">
        <f>G104+I104+K104+M104</f>
        <v>0</v>
      </c>
      <c r="F104" s="2">
        <f t="shared" si="41"/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51"/>
      <c r="P104" s="4"/>
    </row>
    <row r="105" spans="1:16" ht="30" customHeight="1">
      <c r="A105" s="49"/>
      <c r="B105" s="65"/>
      <c r="C105" s="31"/>
      <c r="D105" s="1" t="s">
        <v>14</v>
      </c>
      <c r="E105" s="2">
        <f>G105+I105+K105+M105</f>
        <v>0</v>
      </c>
      <c r="F105" s="2">
        <f t="shared" si="41"/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51"/>
      <c r="P105" s="4"/>
    </row>
    <row r="106" spans="1:16" ht="15.75">
      <c r="A106" s="49"/>
      <c r="B106" s="65"/>
      <c r="C106" s="31"/>
      <c r="D106" s="1" t="s">
        <v>15</v>
      </c>
      <c r="E106" s="2">
        <f>G106+I106+K106+M106</f>
        <v>0</v>
      </c>
      <c r="F106" s="2">
        <f t="shared" si="41"/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51"/>
      <c r="P106" s="4"/>
    </row>
    <row r="107" spans="1:16" ht="15.75">
      <c r="A107" s="49"/>
      <c r="B107" s="65"/>
      <c r="C107" s="31"/>
      <c r="D107" s="1" t="s">
        <v>16</v>
      </c>
      <c r="E107" s="2">
        <f aca="true" t="shared" si="42" ref="E107:E112">G107+I107+K107+M107</f>
        <v>0</v>
      </c>
      <c r="F107" s="2">
        <f aca="true" t="shared" si="43" ref="F107:F112">H107+J107+L107+N107</f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51"/>
      <c r="P107" s="4"/>
    </row>
    <row r="108" spans="1:16" ht="15.75">
      <c r="A108" s="49"/>
      <c r="B108" s="65"/>
      <c r="C108" s="31"/>
      <c r="D108" s="1" t="s">
        <v>67</v>
      </c>
      <c r="E108" s="2">
        <f t="shared" si="42"/>
        <v>0</v>
      </c>
      <c r="F108" s="2">
        <f t="shared" si="43"/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51"/>
      <c r="P108" s="4"/>
    </row>
    <row r="109" spans="1:16" ht="15.75">
      <c r="A109" s="49"/>
      <c r="B109" s="65"/>
      <c r="C109" s="31"/>
      <c r="D109" s="1" t="s">
        <v>68</v>
      </c>
      <c r="E109" s="2">
        <f t="shared" si="42"/>
        <v>0</v>
      </c>
      <c r="F109" s="2">
        <f t="shared" si="43"/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51"/>
      <c r="P109" s="4"/>
    </row>
    <row r="110" spans="1:16" ht="15.75">
      <c r="A110" s="49"/>
      <c r="B110" s="65"/>
      <c r="C110" s="31"/>
      <c r="D110" s="1" t="s">
        <v>69</v>
      </c>
      <c r="E110" s="2">
        <f t="shared" si="42"/>
        <v>0</v>
      </c>
      <c r="F110" s="2">
        <f t="shared" si="43"/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51"/>
      <c r="P110" s="4"/>
    </row>
    <row r="111" spans="1:16" ht="15.75">
      <c r="A111" s="49"/>
      <c r="B111" s="65"/>
      <c r="C111" s="31"/>
      <c r="D111" s="1" t="s">
        <v>70</v>
      </c>
      <c r="E111" s="2">
        <f t="shared" si="42"/>
        <v>0</v>
      </c>
      <c r="F111" s="2">
        <f t="shared" si="43"/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51"/>
      <c r="P111" s="4"/>
    </row>
    <row r="112" spans="1:16" ht="15.75">
      <c r="A112" s="49"/>
      <c r="B112" s="65"/>
      <c r="C112" s="32"/>
      <c r="D112" s="1" t="s">
        <v>71</v>
      </c>
      <c r="E112" s="2">
        <f t="shared" si="42"/>
        <v>0</v>
      </c>
      <c r="F112" s="2">
        <f t="shared" si="43"/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51"/>
      <c r="P112" s="4"/>
    </row>
    <row r="113" spans="1:16" s="5" customFormat="1" ht="15.75" customHeight="1">
      <c r="A113" s="49"/>
      <c r="B113" s="65" t="s">
        <v>51</v>
      </c>
      <c r="C113" s="33"/>
      <c r="D113" s="6" t="s">
        <v>10</v>
      </c>
      <c r="E113" s="2">
        <f aca="true" t="shared" si="44" ref="E113:N113">SUM(E114:E124)</f>
        <v>9154.7</v>
      </c>
      <c r="F113" s="2">
        <f t="shared" si="44"/>
        <v>9154.7</v>
      </c>
      <c r="G113" s="2">
        <f t="shared" si="44"/>
        <v>9154.7</v>
      </c>
      <c r="H113" s="2">
        <f t="shared" si="44"/>
        <v>9154.7</v>
      </c>
      <c r="I113" s="3">
        <f t="shared" si="44"/>
        <v>0</v>
      </c>
      <c r="J113" s="3">
        <f t="shared" si="44"/>
        <v>0</v>
      </c>
      <c r="K113" s="3">
        <f t="shared" si="44"/>
        <v>0</v>
      </c>
      <c r="L113" s="3">
        <f t="shared" si="44"/>
        <v>0</v>
      </c>
      <c r="M113" s="3">
        <f t="shared" si="44"/>
        <v>0</v>
      </c>
      <c r="N113" s="3">
        <f t="shared" si="44"/>
        <v>0</v>
      </c>
      <c r="O113" s="51" t="s">
        <v>64</v>
      </c>
      <c r="P113" s="4"/>
    </row>
    <row r="114" spans="1:16" ht="15.75">
      <c r="A114" s="49"/>
      <c r="B114" s="65"/>
      <c r="C114" s="31"/>
      <c r="D114" s="1" t="s">
        <v>11</v>
      </c>
      <c r="E114" s="2">
        <f aca="true" t="shared" si="45" ref="E114:F118">G114+I114+K114+M114</f>
        <v>0</v>
      </c>
      <c r="F114" s="2">
        <f t="shared" si="45"/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51"/>
      <c r="P114" s="4"/>
    </row>
    <row r="115" spans="1:16" ht="15.75">
      <c r="A115" s="49"/>
      <c r="B115" s="65"/>
      <c r="C115" s="31"/>
      <c r="D115" s="1" t="s">
        <v>12</v>
      </c>
      <c r="E115" s="2">
        <f t="shared" si="45"/>
        <v>0</v>
      </c>
      <c r="F115" s="2">
        <f t="shared" si="45"/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51"/>
      <c r="P115" s="4"/>
    </row>
    <row r="116" spans="1:16" ht="15.75">
      <c r="A116" s="49"/>
      <c r="B116" s="65"/>
      <c r="C116" s="31"/>
      <c r="D116" s="1" t="s">
        <v>13</v>
      </c>
      <c r="E116" s="2">
        <f t="shared" si="45"/>
        <v>0</v>
      </c>
      <c r="F116" s="2">
        <f t="shared" si="45"/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51"/>
      <c r="P116" s="4"/>
    </row>
    <row r="117" spans="1:16" ht="38.25">
      <c r="A117" s="49"/>
      <c r="B117" s="65"/>
      <c r="C117" s="1" t="s">
        <v>62</v>
      </c>
      <c r="D117" s="1" t="s">
        <v>14</v>
      </c>
      <c r="E117" s="2">
        <f t="shared" si="45"/>
        <v>9154.7</v>
      </c>
      <c r="F117" s="2">
        <f t="shared" si="45"/>
        <v>9154.7</v>
      </c>
      <c r="G117" s="3">
        <f>H117</f>
        <v>9154.7</v>
      </c>
      <c r="H117" s="3">
        <v>9154.7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51"/>
      <c r="P117" s="4"/>
    </row>
    <row r="118" spans="1:16" ht="15.75">
      <c r="A118" s="49"/>
      <c r="B118" s="65"/>
      <c r="C118" s="31"/>
      <c r="D118" s="1" t="s">
        <v>15</v>
      </c>
      <c r="E118" s="2">
        <f t="shared" si="45"/>
        <v>0</v>
      </c>
      <c r="F118" s="2">
        <f t="shared" si="45"/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51"/>
      <c r="P118" s="4"/>
    </row>
    <row r="119" spans="1:16" ht="15.75">
      <c r="A119" s="49"/>
      <c r="B119" s="65"/>
      <c r="C119" s="31"/>
      <c r="D119" s="1" t="s">
        <v>16</v>
      </c>
      <c r="E119" s="2">
        <f aca="true" t="shared" si="46" ref="E119:E124">G119+I119+K119+M119</f>
        <v>0</v>
      </c>
      <c r="F119" s="2">
        <f aca="true" t="shared" si="47" ref="F119:F124">H119+J119+L119+N119</f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51"/>
      <c r="P119" s="4"/>
    </row>
    <row r="120" spans="1:16" ht="15.75">
      <c r="A120" s="49"/>
      <c r="B120" s="65"/>
      <c r="C120" s="31"/>
      <c r="D120" s="1" t="s">
        <v>67</v>
      </c>
      <c r="E120" s="2">
        <f t="shared" si="46"/>
        <v>0</v>
      </c>
      <c r="F120" s="2">
        <f t="shared" si="47"/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51"/>
      <c r="P120" s="4"/>
    </row>
    <row r="121" spans="1:16" ht="15.75">
      <c r="A121" s="49"/>
      <c r="B121" s="65"/>
      <c r="C121" s="31"/>
      <c r="D121" s="1" t="s">
        <v>68</v>
      </c>
      <c r="E121" s="2">
        <f t="shared" si="46"/>
        <v>0</v>
      </c>
      <c r="F121" s="2">
        <f t="shared" si="47"/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51"/>
      <c r="P121" s="4"/>
    </row>
    <row r="122" spans="1:16" ht="15.75">
      <c r="A122" s="49"/>
      <c r="B122" s="65"/>
      <c r="C122" s="31"/>
      <c r="D122" s="1" t="s">
        <v>69</v>
      </c>
      <c r="E122" s="2">
        <f t="shared" si="46"/>
        <v>0</v>
      </c>
      <c r="F122" s="2">
        <f t="shared" si="47"/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51"/>
      <c r="P122" s="4"/>
    </row>
    <row r="123" spans="1:16" ht="15.75">
      <c r="A123" s="49"/>
      <c r="B123" s="65"/>
      <c r="C123" s="31"/>
      <c r="D123" s="1" t="s">
        <v>70</v>
      </c>
      <c r="E123" s="2">
        <f t="shared" si="46"/>
        <v>0</v>
      </c>
      <c r="F123" s="2">
        <f t="shared" si="47"/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51"/>
      <c r="P123" s="4"/>
    </row>
    <row r="124" spans="1:16" ht="15.75">
      <c r="A124" s="49"/>
      <c r="B124" s="65"/>
      <c r="C124" s="32"/>
      <c r="D124" s="1" t="s">
        <v>71</v>
      </c>
      <c r="E124" s="2">
        <f t="shared" si="46"/>
        <v>0</v>
      </c>
      <c r="F124" s="2">
        <f t="shared" si="47"/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51"/>
      <c r="P124" s="4"/>
    </row>
    <row r="125" spans="1:20" s="5" customFormat="1" ht="15.75" customHeight="1">
      <c r="A125" s="49"/>
      <c r="B125" s="65" t="s">
        <v>79</v>
      </c>
      <c r="C125" s="48"/>
      <c r="D125" s="6" t="s">
        <v>10</v>
      </c>
      <c r="E125" s="2">
        <f aca="true" t="shared" si="48" ref="E125:N125">SUM(E126:E136)</f>
        <v>35765.399999999994</v>
      </c>
      <c r="F125" s="2">
        <f t="shared" si="48"/>
        <v>0</v>
      </c>
      <c r="G125" s="2">
        <f t="shared" si="48"/>
        <v>35765.399999999994</v>
      </c>
      <c r="H125" s="2">
        <f t="shared" si="48"/>
        <v>0</v>
      </c>
      <c r="I125" s="3">
        <f t="shared" si="48"/>
        <v>0</v>
      </c>
      <c r="J125" s="3">
        <f t="shared" si="48"/>
        <v>0</v>
      </c>
      <c r="K125" s="3">
        <f t="shared" si="48"/>
        <v>0</v>
      </c>
      <c r="L125" s="3">
        <f t="shared" si="48"/>
        <v>0</v>
      </c>
      <c r="M125" s="3">
        <f t="shared" si="48"/>
        <v>0</v>
      </c>
      <c r="N125" s="3">
        <f t="shared" si="48"/>
        <v>0</v>
      </c>
      <c r="O125" s="51" t="s">
        <v>64</v>
      </c>
      <c r="P125" s="4"/>
      <c r="T125" s="5" t="s">
        <v>91</v>
      </c>
    </row>
    <row r="126" spans="1:16" ht="15.75">
      <c r="A126" s="49"/>
      <c r="B126" s="65"/>
      <c r="C126" s="49"/>
      <c r="D126" s="1" t="s">
        <v>11</v>
      </c>
      <c r="E126" s="2">
        <f aca="true" t="shared" si="49" ref="E126:E136">G126+I126+K126+M126</f>
        <v>0</v>
      </c>
      <c r="F126" s="2">
        <f aca="true" t="shared" si="50" ref="F126:F136">H126+J126+L126+N126</f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51"/>
      <c r="P126" s="4"/>
    </row>
    <row r="127" spans="1:16" ht="15.75">
      <c r="A127" s="49"/>
      <c r="B127" s="65"/>
      <c r="C127" s="49"/>
      <c r="D127" s="1" t="s">
        <v>12</v>
      </c>
      <c r="E127" s="2">
        <f t="shared" si="49"/>
        <v>0</v>
      </c>
      <c r="F127" s="2">
        <f t="shared" si="50"/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51"/>
      <c r="P127" s="4"/>
    </row>
    <row r="128" spans="1:16" ht="15.75">
      <c r="A128" s="49"/>
      <c r="B128" s="65"/>
      <c r="C128" s="49"/>
      <c r="D128" s="1" t="s">
        <v>13</v>
      </c>
      <c r="E128" s="2">
        <f t="shared" si="49"/>
        <v>0</v>
      </c>
      <c r="F128" s="2">
        <f t="shared" si="50"/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51"/>
      <c r="P128" s="4"/>
    </row>
    <row r="129" spans="1:16" ht="15.75">
      <c r="A129" s="49"/>
      <c r="B129" s="65"/>
      <c r="C129" s="49"/>
      <c r="D129" s="1" t="s">
        <v>14</v>
      </c>
      <c r="E129" s="2">
        <f t="shared" si="49"/>
        <v>0</v>
      </c>
      <c r="F129" s="2">
        <f t="shared" si="50"/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51"/>
      <c r="P129" s="4"/>
    </row>
    <row r="130" spans="1:20" ht="15.75">
      <c r="A130" s="49"/>
      <c r="B130" s="65"/>
      <c r="C130" s="49"/>
      <c r="D130" s="1" t="s">
        <v>15</v>
      </c>
      <c r="E130" s="2">
        <f t="shared" si="49"/>
        <v>0</v>
      </c>
      <c r="F130" s="2">
        <f t="shared" si="50"/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51"/>
      <c r="P130" s="4"/>
      <c r="T130" s="15" t="s">
        <v>86</v>
      </c>
    </row>
    <row r="131" spans="1:22" ht="15.75">
      <c r="A131" s="49"/>
      <c r="B131" s="65"/>
      <c r="C131" s="49"/>
      <c r="D131" s="1" t="s">
        <v>16</v>
      </c>
      <c r="E131" s="2">
        <f t="shared" si="49"/>
        <v>11263.8</v>
      </c>
      <c r="F131" s="2">
        <f t="shared" si="50"/>
        <v>0</v>
      </c>
      <c r="G131" s="3">
        <v>11263.8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51"/>
      <c r="P131" s="4"/>
      <c r="R131" s="34">
        <f>G131</f>
        <v>11263.8</v>
      </c>
      <c r="T131" s="34">
        <f>G131</f>
        <v>11263.8</v>
      </c>
      <c r="V131" s="15" t="s">
        <v>89</v>
      </c>
    </row>
    <row r="132" spans="1:22" ht="15.75">
      <c r="A132" s="49"/>
      <c r="B132" s="65"/>
      <c r="C132" s="49"/>
      <c r="D132" s="1" t="s">
        <v>67</v>
      </c>
      <c r="E132" s="2">
        <f t="shared" si="49"/>
        <v>24501.6</v>
      </c>
      <c r="F132" s="2">
        <f t="shared" si="50"/>
        <v>0</v>
      </c>
      <c r="G132" s="3">
        <v>24501.6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51"/>
      <c r="P132" s="4"/>
      <c r="V132" s="34">
        <f>G132</f>
        <v>24501.6</v>
      </c>
    </row>
    <row r="133" spans="1:16" ht="15.75">
      <c r="A133" s="49"/>
      <c r="B133" s="65"/>
      <c r="C133" s="49"/>
      <c r="D133" s="1" t="s">
        <v>68</v>
      </c>
      <c r="E133" s="2">
        <f t="shared" si="49"/>
        <v>0</v>
      </c>
      <c r="F133" s="2">
        <f t="shared" si="50"/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51"/>
      <c r="P133" s="4"/>
    </row>
    <row r="134" spans="1:16" ht="15.75">
      <c r="A134" s="49"/>
      <c r="B134" s="65"/>
      <c r="C134" s="49"/>
      <c r="D134" s="1" t="s">
        <v>69</v>
      </c>
      <c r="E134" s="2">
        <f t="shared" si="49"/>
        <v>0</v>
      </c>
      <c r="F134" s="2">
        <f t="shared" si="50"/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51"/>
      <c r="P134" s="4"/>
    </row>
    <row r="135" spans="1:16" ht="15.75">
      <c r="A135" s="49"/>
      <c r="B135" s="65"/>
      <c r="C135" s="49"/>
      <c r="D135" s="1" t="s">
        <v>70</v>
      </c>
      <c r="E135" s="2">
        <f t="shared" si="49"/>
        <v>0</v>
      </c>
      <c r="F135" s="2">
        <f t="shared" si="50"/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51"/>
      <c r="P135" s="4"/>
    </row>
    <row r="136" spans="1:16" ht="19.5" customHeight="1">
      <c r="A136" s="49"/>
      <c r="B136" s="65"/>
      <c r="C136" s="50"/>
      <c r="D136" s="1" t="s">
        <v>71</v>
      </c>
      <c r="E136" s="2">
        <f t="shared" si="49"/>
        <v>0</v>
      </c>
      <c r="F136" s="2">
        <f t="shared" si="50"/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51"/>
      <c r="P136" s="4"/>
    </row>
    <row r="137" spans="1:22" s="5" customFormat="1" ht="15.75" customHeight="1">
      <c r="A137" s="49"/>
      <c r="B137" s="65" t="s">
        <v>83</v>
      </c>
      <c r="C137" s="48"/>
      <c r="D137" s="6" t="s">
        <v>10</v>
      </c>
      <c r="E137" s="2">
        <f aca="true" t="shared" si="51" ref="E137:N137">SUM(E138:E148)</f>
        <v>42251</v>
      </c>
      <c r="F137" s="2">
        <f t="shared" si="51"/>
        <v>0</v>
      </c>
      <c r="G137" s="2">
        <f t="shared" si="51"/>
        <v>42251</v>
      </c>
      <c r="H137" s="2">
        <f t="shared" si="51"/>
        <v>0</v>
      </c>
      <c r="I137" s="3">
        <f t="shared" si="51"/>
        <v>0</v>
      </c>
      <c r="J137" s="3">
        <f t="shared" si="51"/>
        <v>0</v>
      </c>
      <c r="K137" s="3">
        <f t="shared" si="51"/>
        <v>0</v>
      </c>
      <c r="L137" s="3">
        <f t="shared" si="51"/>
        <v>0</v>
      </c>
      <c r="M137" s="3">
        <f t="shared" si="51"/>
        <v>0</v>
      </c>
      <c r="N137" s="3">
        <f t="shared" si="51"/>
        <v>0</v>
      </c>
      <c r="O137" s="51" t="s">
        <v>64</v>
      </c>
      <c r="P137" s="4"/>
      <c r="V137" s="5" t="s">
        <v>87</v>
      </c>
    </row>
    <row r="138" spans="1:16" ht="15.75">
      <c r="A138" s="49"/>
      <c r="B138" s="65"/>
      <c r="C138" s="49"/>
      <c r="D138" s="1" t="s">
        <v>11</v>
      </c>
      <c r="E138" s="2">
        <f aca="true" t="shared" si="52" ref="E138:E148">G138+I138+K138+M138</f>
        <v>0</v>
      </c>
      <c r="F138" s="2">
        <f aca="true" t="shared" si="53" ref="F138:F148">H138+J138+L138+N138</f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51"/>
      <c r="P138" s="4"/>
    </row>
    <row r="139" spans="1:16" ht="15.75">
      <c r="A139" s="49"/>
      <c r="B139" s="65"/>
      <c r="C139" s="49"/>
      <c r="D139" s="1" t="s">
        <v>12</v>
      </c>
      <c r="E139" s="2">
        <f t="shared" si="52"/>
        <v>0</v>
      </c>
      <c r="F139" s="2">
        <f t="shared" si="53"/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51"/>
      <c r="P139" s="4"/>
    </row>
    <row r="140" spans="1:16" ht="15.75">
      <c r="A140" s="49"/>
      <c r="B140" s="65"/>
      <c r="C140" s="49"/>
      <c r="D140" s="1" t="s">
        <v>13</v>
      </c>
      <c r="E140" s="2">
        <f t="shared" si="52"/>
        <v>0</v>
      </c>
      <c r="F140" s="2">
        <f t="shared" si="53"/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51"/>
      <c r="P140" s="4"/>
    </row>
    <row r="141" spans="1:16" ht="15.75">
      <c r="A141" s="49"/>
      <c r="B141" s="65"/>
      <c r="C141" s="49"/>
      <c r="D141" s="1" t="s">
        <v>14</v>
      </c>
      <c r="E141" s="2">
        <f t="shared" si="52"/>
        <v>0</v>
      </c>
      <c r="F141" s="2">
        <f t="shared" si="53"/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51"/>
      <c r="P141" s="4"/>
    </row>
    <row r="142" spans="1:16" ht="15.75">
      <c r="A142" s="49"/>
      <c r="B142" s="65"/>
      <c r="C142" s="49"/>
      <c r="D142" s="1" t="s">
        <v>15</v>
      </c>
      <c r="E142" s="2">
        <f t="shared" si="52"/>
        <v>0</v>
      </c>
      <c r="F142" s="2">
        <f t="shared" si="53"/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51"/>
      <c r="P142" s="4"/>
    </row>
    <row r="143" spans="1:16" ht="15.75">
      <c r="A143" s="49"/>
      <c r="B143" s="65"/>
      <c r="C143" s="49"/>
      <c r="D143" s="1" t="s">
        <v>16</v>
      </c>
      <c r="E143" s="2">
        <f t="shared" si="52"/>
        <v>0</v>
      </c>
      <c r="F143" s="2">
        <f t="shared" si="53"/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51"/>
      <c r="P143" s="4"/>
    </row>
    <row r="144" spans="1:23" ht="15.75">
      <c r="A144" s="49"/>
      <c r="B144" s="65"/>
      <c r="C144" s="49"/>
      <c r="D144" s="1" t="s">
        <v>67</v>
      </c>
      <c r="E144" s="2">
        <f t="shared" si="52"/>
        <v>1932.8</v>
      </c>
      <c r="F144" s="2">
        <f t="shared" si="53"/>
        <v>0</v>
      </c>
      <c r="G144" s="3">
        <v>1932.8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51"/>
      <c r="P144" s="4"/>
      <c r="V144" s="34">
        <f>G144</f>
        <v>1932.8</v>
      </c>
      <c r="W144" s="15" t="s">
        <v>89</v>
      </c>
    </row>
    <row r="145" spans="1:23" ht="15.75">
      <c r="A145" s="49"/>
      <c r="B145" s="65"/>
      <c r="C145" s="49"/>
      <c r="D145" s="1" t="s">
        <v>68</v>
      </c>
      <c r="E145" s="2">
        <f t="shared" si="52"/>
        <v>40318.2</v>
      </c>
      <c r="F145" s="2">
        <f t="shared" si="53"/>
        <v>0</v>
      </c>
      <c r="G145" s="3">
        <v>40318.2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51"/>
      <c r="P145" s="4"/>
      <c r="W145" s="34">
        <f>G145</f>
        <v>40318.2</v>
      </c>
    </row>
    <row r="146" spans="1:16" ht="15.75">
      <c r="A146" s="49"/>
      <c r="B146" s="65"/>
      <c r="C146" s="49"/>
      <c r="D146" s="1" t="s">
        <v>69</v>
      </c>
      <c r="E146" s="2">
        <f t="shared" si="52"/>
        <v>0</v>
      </c>
      <c r="F146" s="2">
        <f t="shared" si="53"/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51"/>
      <c r="P146" s="4"/>
    </row>
    <row r="147" spans="1:16" ht="15.75">
      <c r="A147" s="49"/>
      <c r="B147" s="65"/>
      <c r="C147" s="49"/>
      <c r="D147" s="1" t="s">
        <v>70</v>
      </c>
      <c r="E147" s="2">
        <f t="shared" si="52"/>
        <v>0</v>
      </c>
      <c r="F147" s="2">
        <f t="shared" si="53"/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51"/>
      <c r="P147" s="4"/>
    </row>
    <row r="148" spans="1:16" ht="15.75">
      <c r="A148" s="49"/>
      <c r="B148" s="65"/>
      <c r="C148" s="50"/>
      <c r="D148" s="1" t="s">
        <v>71</v>
      </c>
      <c r="E148" s="2">
        <f t="shared" si="52"/>
        <v>0</v>
      </c>
      <c r="F148" s="2">
        <f t="shared" si="53"/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51"/>
      <c r="P148" s="4"/>
    </row>
    <row r="149" spans="1:16" s="5" customFormat="1" ht="15.75" customHeight="1">
      <c r="A149" s="49"/>
      <c r="B149" s="65" t="s">
        <v>80</v>
      </c>
      <c r="C149" s="48"/>
      <c r="D149" s="6" t="s">
        <v>10</v>
      </c>
      <c r="E149" s="2">
        <f aca="true" t="shared" si="54" ref="E149:N149">SUM(E150:E160)</f>
        <v>0</v>
      </c>
      <c r="F149" s="2">
        <f t="shared" si="54"/>
        <v>0</v>
      </c>
      <c r="G149" s="2">
        <f>SUM(G150:G160)</f>
        <v>0</v>
      </c>
      <c r="H149" s="2">
        <f t="shared" si="54"/>
        <v>0</v>
      </c>
      <c r="I149" s="3">
        <f t="shared" si="54"/>
        <v>0</v>
      </c>
      <c r="J149" s="3">
        <f t="shared" si="54"/>
        <v>0</v>
      </c>
      <c r="K149" s="3">
        <f t="shared" si="54"/>
        <v>0</v>
      </c>
      <c r="L149" s="3">
        <f t="shared" si="54"/>
        <v>0</v>
      </c>
      <c r="M149" s="3">
        <f t="shared" si="54"/>
        <v>0</v>
      </c>
      <c r="N149" s="3">
        <f t="shared" si="54"/>
        <v>0</v>
      </c>
      <c r="O149" s="51" t="s">
        <v>64</v>
      </c>
      <c r="P149" s="4"/>
    </row>
    <row r="150" spans="1:16" ht="15.75">
      <c r="A150" s="49"/>
      <c r="B150" s="65"/>
      <c r="C150" s="49"/>
      <c r="D150" s="1" t="s">
        <v>11</v>
      </c>
      <c r="E150" s="2">
        <f aca="true" t="shared" si="55" ref="E150:E160">G150+I150+K150+M150</f>
        <v>0</v>
      </c>
      <c r="F150" s="2">
        <f aca="true" t="shared" si="56" ref="F150:F160">H150+J150+L150+N150</f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51"/>
      <c r="P150" s="4"/>
    </row>
    <row r="151" spans="1:16" ht="15.75">
      <c r="A151" s="49"/>
      <c r="B151" s="65"/>
      <c r="C151" s="49"/>
      <c r="D151" s="1" t="s">
        <v>12</v>
      </c>
      <c r="E151" s="2">
        <f t="shared" si="55"/>
        <v>0</v>
      </c>
      <c r="F151" s="2">
        <f t="shared" si="56"/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51"/>
      <c r="P151" s="4"/>
    </row>
    <row r="152" spans="1:16" ht="15.75">
      <c r="A152" s="49"/>
      <c r="B152" s="65"/>
      <c r="C152" s="49"/>
      <c r="D152" s="1" t="s">
        <v>13</v>
      </c>
      <c r="E152" s="2">
        <f t="shared" si="55"/>
        <v>0</v>
      </c>
      <c r="F152" s="2">
        <f t="shared" si="56"/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51"/>
      <c r="P152" s="4"/>
    </row>
    <row r="153" spans="1:16" ht="15.75">
      <c r="A153" s="49"/>
      <c r="B153" s="65"/>
      <c r="C153" s="49"/>
      <c r="D153" s="1" t="s">
        <v>14</v>
      </c>
      <c r="E153" s="2">
        <f t="shared" si="55"/>
        <v>0</v>
      </c>
      <c r="F153" s="2">
        <f t="shared" si="56"/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51"/>
      <c r="P153" s="4"/>
    </row>
    <row r="154" spans="1:16" ht="15.75">
      <c r="A154" s="49"/>
      <c r="B154" s="65"/>
      <c r="C154" s="49"/>
      <c r="D154" s="1" t="s">
        <v>15</v>
      </c>
      <c r="E154" s="2">
        <f t="shared" si="55"/>
        <v>0</v>
      </c>
      <c r="F154" s="2">
        <f t="shared" si="56"/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51"/>
      <c r="P154" s="4"/>
    </row>
    <row r="155" spans="1:16" ht="15.75">
      <c r="A155" s="49"/>
      <c r="B155" s="65"/>
      <c r="C155" s="49"/>
      <c r="D155" s="1" t="s">
        <v>16</v>
      </c>
      <c r="E155" s="2">
        <f t="shared" si="55"/>
        <v>0</v>
      </c>
      <c r="F155" s="2">
        <f t="shared" si="56"/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51"/>
      <c r="P155" s="4"/>
    </row>
    <row r="156" spans="1:16" ht="15.75">
      <c r="A156" s="49"/>
      <c r="B156" s="65"/>
      <c r="C156" s="49"/>
      <c r="D156" s="1" t="s">
        <v>67</v>
      </c>
      <c r="E156" s="2">
        <f t="shared" si="55"/>
        <v>0</v>
      </c>
      <c r="F156" s="2">
        <f t="shared" si="56"/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51"/>
      <c r="P156" s="4"/>
    </row>
    <row r="157" spans="1:16" ht="15.75">
      <c r="A157" s="49"/>
      <c r="B157" s="65"/>
      <c r="C157" s="49"/>
      <c r="D157" s="1" t="s">
        <v>68</v>
      </c>
      <c r="E157" s="2">
        <f t="shared" si="55"/>
        <v>0</v>
      </c>
      <c r="F157" s="2">
        <f t="shared" si="56"/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51"/>
      <c r="P157" s="4"/>
    </row>
    <row r="158" spans="1:16" ht="15.75">
      <c r="A158" s="49"/>
      <c r="B158" s="65"/>
      <c r="C158" s="49"/>
      <c r="D158" s="1" t="s">
        <v>69</v>
      </c>
      <c r="E158" s="2">
        <f t="shared" si="55"/>
        <v>0</v>
      </c>
      <c r="F158" s="2">
        <f t="shared" si="56"/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51"/>
      <c r="P158" s="4"/>
    </row>
    <row r="159" spans="1:16" ht="15.75">
      <c r="A159" s="49"/>
      <c r="B159" s="65"/>
      <c r="C159" s="49"/>
      <c r="D159" s="1" t="s">
        <v>70</v>
      </c>
      <c r="E159" s="2">
        <f t="shared" si="55"/>
        <v>0</v>
      </c>
      <c r="F159" s="2">
        <f t="shared" si="56"/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51"/>
      <c r="P159" s="4"/>
    </row>
    <row r="160" spans="1:16" ht="15.75">
      <c r="A160" s="49"/>
      <c r="B160" s="65"/>
      <c r="C160" s="50"/>
      <c r="D160" s="1" t="s">
        <v>71</v>
      </c>
      <c r="E160" s="2">
        <f t="shared" si="55"/>
        <v>0</v>
      </c>
      <c r="F160" s="2">
        <f t="shared" si="56"/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51"/>
      <c r="P160" s="4"/>
    </row>
    <row r="161" spans="1:22" s="5" customFormat="1" ht="15.75" customHeight="1">
      <c r="A161" s="49"/>
      <c r="B161" s="65" t="s">
        <v>81</v>
      </c>
      <c r="C161" s="48"/>
      <c r="D161" s="6" t="s">
        <v>10</v>
      </c>
      <c r="E161" s="2">
        <f>SUM(E162:E172)</f>
        <v>5187.400000000001</v>
      </c>
      <c r="F161" s="2">
        <f>SUM(F162:F172)</f>
        <v>0</v>
      </c>
      <c r="G161" s="2">
        <f>SUM(G162:G172)</f>
        <v>5187.400000000001</v>
      </c>
      <c r="H161" s="2">
        <f aca="true" t="shared" si="57" ref="H161:N161">SUM(H162:H172)</f>
        <v>0</v>
      </c>
      <c r="I161" s="3">
        <f t="shared" si="57"/>
        <v>0</v>
      </c>
      <c r="J161" s="3">
        <f t="shared" si="57"/>
        <v>0</v>
      </c>
      <c r="K161" s="3">
        <f t="shared" si="57"/>
        <v>0</v>
      </c>
      <c r="L161" s="3">
        <f t="shared" si="57"/>
        <v>0</v>
      </c>
      <c r="M161" s="3">
        <f t="shared" si="57"/>
        <v>0</v>
      </c>
      <c r="N161" s="3">
        <f t="shared" si="57"/>
        <v>0</v>
      </c>
      <c r="O161" s="51" t="s">
        <v>64</v>
      </c>
      <c r="P161" s="4"/>
      <c r="V161" s="5" t="s">
        <v>87</v>
      </c>
    </row>
    <row r="162" spans="1:16" ht="15.75">
      <c r="A162" s="49"/>
      <c r="B162" s="65"/>
      <c r="C162" s="49"/>
      <c r="D162" s="1" t="s">
        <v>11</v>
      </c>
      <c r="E162" s="2">
        <f aca="true" t="shared" si="58" ref="E162:E172">G162+I162+K162+M162</f>
        <v>0</v>
      </c>
      <c r="F162" s="2">
        <f aca="true" t="shared" si="59" ref="F162:F172">H162+J162+L162+N162</f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51"/>
      <c r="P162" s="4"/>
    </row>
    <row r="163" spans="1:16" ht="15.75">
      <c r="A163" s="49"/>
      <c r="B163" s="65"/>
      <c r="C163" s="49"/>
      <c r="D163" s="1" t="s">
        <v>12</v>
      </c>
      <c r="E163" s="2">
        <f t="shared" si="58"/>
        <v>0</v>
      </c>
      <c r="F163" s="2">
        <f t="shared" si="59"/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51"/>
      <c r="P163" s="4"/>
    </row>
    <row r="164" spans="1:16" ht="15.75">
      <c r="A164" s="49"/>
      <c r="B164" s="65"/>
      <c r="C164" s="49"/>
      <c r="D164" s="1" t="s">
        <v>13</v>
      </c>
      <c r="E164" s="2">
        <f t="shared" si="58"/>
        <v>0</v>
      </c>
      <c r="F164" s="2">
        <f t="shared" si="59"/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51"/>
      <c r="P164" s="4"/>
    </row>
    <row r="165" spans="1:16" ht="15.75">
      <c r="A165" s="49"/>
      <c r="B165" s="65"/>
      <c r="C165" s="49"/>
      <c r="D165" s="1" t="s">
        <v>14</v>
      </c>
      <c r="E165" s="2">
        <f t="shared" si="58"/>
        <v>0</v>
      </c>
      <c r="F165" s="2">
        <f t="shared" si="59"/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51"/>
      <c r="P165" s="4"/>
    </row>
    <row r="166" spans="1:16" ht="15.75">
      <c r="A166" s="49"/>
      <c r="B166" s="65"/>
      <c r="C166" s="49"/>
      <c r="D166" s="1" t="s">
        <v>15</v>
      </c>
      <c r="E166" s="2">
        <f t="shared" si="58"/>
        <v>0</v>
      </c>
      <c r="F166" s="2">
        <f t="shared" si="59"/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51"/>
      <c r="P166" s="4"/>
    </row>
    <row r="167" spans="1:16" ht="15.75">
      <c r="A167" s="49"/>
      <c r="B167" s="65"/>
      <c r="C167" s="49"/>
      <c r="D167" s="1" t="s">
        <v>16</v>
      </c>
      <c r="E167" s="2">
        <f t="shared" si="58"/>
        <v>0</v>
      </c>
      <c r="F167" s="2">
        <f t="shared" si="59"/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51"/>
      <c r="P167" s="4"/>
    </row>
    <row r="168" spans="1:23" ht="15.75">
      <c r="A168" s="49"/>
      <c r="B168" s="65"/>
      <c r="C168" s="49"/>
      <c r="D168" s="1" t="s">
        <v>67</v>
      </c>
      <c r="E168" s="2">
        <f t="shared" si="58"/>
        <v>237.3</v>
      </c>
      <c r="F168" s="2">
        <f t="shared" si="59"/>
        <v>0</v>
      </c>
      <c r="G168" s="3">
        <v>237.3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51"/>
      <c r="P168" s="4"/>
      <c r="V168" s="34">
        <f>G168</f>
        <v>237.3</v>
      </c>
      <c r="W168" s="15" t="s">
        <v>89</v>
      </c>
    </row>
    <row r="169" spans="1:23" ht="15.75">
      <c r="A169" s="49"/>
      <c r="B169" s="65"/>
      <c r="C169" s="49"/>
      <c r="D169" s="1" t="s">
        <v>68</v>
      </c>
      <c r="E169" s="2">
        <f t="shared" si="58"/>
        <v>4950.1</v>
      </c>
      <c r="F169" s="2">
        <f t="shared" si="59"/>
        <v>0</v>
      </c>
      <c r="G169" s="3">
        <v>4950.1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51"/>
      <c r="P169" s="4"/>
      <c r="W169" s="34">
        <f>G169</f>
        <v>4950.1</v>
      </c>
    </row>
    <row r="170" spans="1:16" ht="15.75">
      <c r="A170" s="49"/>
      <c r="B170" s="65"/>
      <c r="C170" s="49"/>
      <c r="D170" s="1" t="s">
        <v>69</v>
      </c>
      <c r="E170" s="2">
        <f t="shared" si="58"/>
        <v>0</v>
      </c>
      <c r="F170" s="2">
        <f t="shared" si="59"/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51"/>
      <c r="P170" s="4"/>
    </row>
    <row r="171" spans="1:16" ht="15.75">
      <c r="A171" s="49"/>
      <c r="B171" s="65"/>
      <c r="C171" s="49"/>
      <c r="D171" s="1" t="s">
        <v>70</v>
      </c>
      <c r="E171" s="2">
        <f t="shared" si="58"/>
        <v>0</v>
      </c>
      <c r="F171" s="2">
        <f t="shared" si="59"/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51"/>
      <c r="P171" s="4"/>
    </row>
    <row r="172" spans="1:16" ht="15.75">
      <c r="A172" s="49"/>
      <c r="B172" s="65"/>
      <c r="C172" s="50"/>
      <c r="D172" s="1" t="s">
        <v>71</v>
      </c>
      <c r="E172" s="2">
        <f t="shared" si="58"/>
        <v>0</v>
      </c>
      <c r="F172" s="2">
        <f t="shared" si="59"/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51"/>
      <c r="P172" s="4"/>
    </row>
    <row r="173" spans="1:23" s="5" customFormat="1" ht="15.75" customHeight="1">
      <c r="A173" s="49"/>
      <c r="B173" s="65" t="s">
        <v>82</v>
      </c>
      <c r="C173" s="48"/>
      <c r="D173" s="6" t="s">
        <v>10</v>
      </c>
      <c r="E173" s="2">
        <f>SUM(E174:E184)</f>
        <v>9747.7</v>
      </c>
      <c r="F173" s="2">
        <f>SUM(F174:F184)</f>
        <v>0</v>
      </c>
      <c r="G173" s="2">
        <f>SUM(G174:G184)</f>
        <v>9747.7</v>
      </c>
      <c r="H173" s="2">
        <f aca="true" t="shared" si="60" ref="H173:N173">SUM(H174:H184)</f>
        <v>0</v>
      </c>
      <c r="I173" s="3">
        <f t="shared" si="60"/>
        <v>0</v>
      </c>
      <c r="J173" s="3">
        <f t="shared" si="60"/>
        <v>0</v>
      </c>
      <c r="K173" s="3">
        <f t="shared" si="60"/>
        <v>0</v>
      </c>
      <c r="L173" s="3">
        <f t="shared" si="60"/>
        <v>0</v>
      </c>
      <c r="M173" s="3">
        <f t="shared" si="60"/>
        <v>0</v>
      </c>
      <c r="N173" s="3">
        <f t="shared" si="60"/>
        <v>0</v>
      </c>
      <c r="O173" s="51" t="s">
        <v>64</v>
      </c>
      <c r="P173" s="4"/>
      <c r="W173" s="5" t="s">
        <v>89</v>
      </c>
    </row>
    <row r="174" spans="1:16" ht="15.75">
      <c r="A174" s="49"/>
      <c r="B174" s="65"/>
      <c r="C174" s="49"/>
      <c r="D174" s="1" t="s">
        <v>11</v>
      </c>
      <c r="E174" s="2">
        <f aca="true" t="shared" si="61" ref="E174:E184">G174+I174+K174+M174</f>
        <v>0</v>
      </c>
      <c r="F174" s="2">
        <f aca="true" t="shared" si="62" ref="F174:F184">H174+J174+L174+N174</f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51"/>
      <c r="P174" s="4"/>
    </row>
    <row r="175" spans="1:16" ht="15.75">
      <c r="A175" s="49"/>
      <c r="B175" s="65"/>
      <c r="C175" s="49"/>
      <c r="D175" s="1" t="s">
        <v>12</v>
      </c>
      <c r="E175" s="2">
        <f t="shared" si="61"/>
        <v>0</v>
      </c>
      <c r="F175" s="2">
        <f t="shared" si="62"/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51"/>
      <c r="P175" s="4"/>
    </row>
    <row r="176" spans="1:16" ht="15.75">
      <c r="A176" s="49"/>
      <c r="B176" s="65"/>
      <c r="C176" s="49"/>
      <c r="D176" s="1" t="s">
        <v>13</v>
      </c>
      <c r="E176" s="2">
        <f t="shared" si="61"/>
        <v>0</v>
      </c>
      <c r="F176" s="2">
        <f t="shared" si="62"/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51"/>
      <c r="P176" s="4"/>
    </row>
    <row r="177" spans="1:16" ht="15.75">
      <c r="A177" s="49"/>
      <c r="B177" s="65"/>
      <c r="C177" s="49"/>
      <c r="D177" s="1" t="s">
        <v>14</v>
      </c>
      <c r="E177" s="2">
        <f t="shared" si="61"/>
        <v>0</v>
      </c>
      <c r="F177" s="2">
        <f t="shared" si="62"/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51"/>
      <c r="P177" s="4"/>
    </row>
    <row r="178" spans="1:16" ht="15.75">
      <c r="A178" s="49"/>
      <c r="B178" s="65"/>
      <c r="C178" s="49"/>
      <c r="D178" s="1" t="s">
        <v>15</v>
      </c>
      <c r="E178" s="2">
        <f t="shared" si="61"/>
        <v>0</v>
      </c>
      <c r="F178" s="2">
        <f t="shared" si="62"/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51"/>
      <c r="P178" s="4"/>
    </row>
    <row r="179" spans="1:16" ht="15.75">
      <c r="A179" s="49"/>
      <c r="B179" s="65"/>
      <c r="C179" s="49"/>
      <c r="D179" s="1" t="s">
        <v>16</v>
      </c>
      <c r="E179" s="2">
        <f t="shared" si="61"/>
        <v>0</v>
      </c>
      <c r="F179" s="2">
        <f t="shared" si="62"/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51"/>
      <c r="P179" s="4"/>
    </row>
    <row r="180" spans="1:16" ht="15.75">
      <c r="A180" s="49"/>
      <c r="B180" s="65"/>
      <c r="C180" s="49"/>
      <c r="D180" s="1" t="s">
        <v>67</v>
      </c>
      <c r="E180" s="2">
        <f t="shared" si="61"/>
        <v>0</v>
      </c>
      <c r="F180" s="2">
        <f t="shared" si="62"/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51"/>
      <c r="P180" s="4"/>
    </row>
    <row r="181" spans="1:23" ht="15.75">
      <c r="A181" s="49"/>
      <c r="B181" s="65"/>
      <c r="C181" s="49"/>
      <c r="D181" s="1" t="s">
        <v>68</v>
      </c>
      <c r="E181" s="2">
        <f t="shared" si="61"/>
        <v>9747.7</v>
      </c>
      <c r="F181" s="2">
        <f t="shared" si="62"/>
        <v>0</v>
      </c>
      <c r="G181" s="3">
        <v>9747.7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51"/>
      <c r="P181" s="4"/>
      <c r="W181" s="34">
        <f>G181</f>
        <v>9747.7</v>
      </c>
    </row>
    <row r="182" spans="1:16" ht="15.75">
      <c r="A182" s="49"/>
      <c r="B182" s="65"/>
      <c r="C182" s="49"/>
      <c r="D182" s="1" t="s">
        <v>69</v>
      </c>
      <c r="E182" s="2">
        <f t="shared" si="61"/>
        <v>0</v>
      </c>
      <c r="F182" s="2">
        <f t="shared" si="62"/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51"/>
      <c r="P182" s="4"/>
    </row>
    <row r="183" spans="1:16" ht="15.75">
      <c r="A183" s="49"/>
      <c r="B183" s="65"/>
      <c r="C183" s="49"/>
      <c r="D183" s="1" t="s">
        <v>70</v>
      </c>
      <c r="E183" s="2">
        <f t="shared" si="61"/>
        <v>0</v>
      </c>
      <c r="F183" s="2">
        <f t="shared" si="62"/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51"/>
      <c r="P183" s="4"/>
    </row>
    <row r="184" spans="1:16" ht="15.75">
      <c r="A184" s="49"/>
      <c r="B184" s="65"/>
      <c r="C184" s="50"/>
      <c r="D184" s="1" t="s">
        <v>71</v>
      </c>
      <c r="E184" s="2">
        <f t="shared" si="61"/>
        <v>0</v>
      </c>
      <c r="F184" s="2">
        <f t="shared" si="62"/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51"/>
      <c r="P184" s="4"/>
    </row>
    <row r="185" spans="1:20" s="5" customFormat="1" ht="15.75" customHeight="1">
      <c r="A185" s="49"/>
      <c r="B185" s="65" t="s">
        <v>52</v>
      </c>
      <c r="C185" s="48"/>
      <c r="D185" s="6" t="s">
        <v>10</v>
      </c>
      <c r="E185" s="2">
        <f aca="true" t="shared" si="63" ref="E185:N185">SUM(E186:E196)</f>
        <v>87196.2</v>
      </c>
      <c r="F185" s="2">
        <f t="shared" si="63"/>
        <v>0</v>
      </c>
      <c r="G185" s="2">
        <f t="shared" si="63"/>
        <v>87196.2</v>
      </c>
      <c r="H185" s="2">
        <f t="shared" si="63"/>
        <v>0</v>
      </c>
      <c r="I185" s="3">
        <f t="shared" si="63"/>
        <v>0</v>
      </c>
      <c r="J185" s="3">
        <f t="shared" si="63"/>
        <v>0</v>
      </c>
      <c r="K185" s="3">
        <f t="shared" si="63"/>
        <v>0</v>
      </c>
      <c r="L185" s="3">
        <f t="shared" si="63"/>
        <v>0</v>
      </c>
      <c r="M185" s="3">
        <f t="shared" si="63"/>
        <v>0</v>
      </c>
      <c r="N185" s="3">
        <f t="shared" si="63"/>
        <v>0</v>
      </c>
      <c r="O185" s="51" t="s">
        <v>64</v>
      </c>
      <c r="P185" s="4"/>
      <c r="T185" s="5" t="s">
        <v>92</v>
      </c>
    </row>
    <row r="186" spans="1:16" ht="15.75">
      <c r="A186" s="49"/>
      <c r="B186" s="65"/>
      <c r="C186" s="49"/>
      <c r="D186" s="1" t="s">
        <v>11</v>
      </c>
      <c r="E186" s="2">
        <f aca="true" t="shared" si="64" ref="E186:F190">G186+I186+K186+M186</f>
        <v>0</v>
      </c>
      <c r="F186" s="2">
        <f t="shared" si="64"/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51"/>
      <c r="P186" s="4"/>
    </row>
    <row r="187" spans="1:16" ht="15.75">
      <c r="A187" s="49"/>
      <c r="B187" s="65"/>
      <c r="C187" s="49"/>
      <c r="D187" s="1" t="s">
        <v>12</v>
      </c>
      <c r="E187" s="2">
        <f t="shared" si="64"/>
        <v>0</v>
      </c>
      <c r="F187" s="2">
        <f t="shared" si="64"/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51"/>
      <c r="P187" s="4"/>
    </row>
    <row r="188" spans="1:16" ht="15.75">
      <c r="A188" s="49"/>
      <c r="B188" s="65"/>
      <c r="C188" s="49"/>
      <c r="D188" s="1" t="s">
        <v>13</v>
      </c>
      <c r="E188" s="2">
        <f t="shared" si="64"/>
        <v>0</v>
      </c>
      <c r="F188" s="2">
        <f t="shared" si="64"/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51"/>
      <c r="P188" s="4"/>
    </row>
    <row r="189" spans="1:16" ht="15.75">
      <c r="A189" s="49"/>
      <c r="B189" s="65"/>
      <c r="C189" s="49"/>
      <c r="D189" s="1" t="s">
        <v>14</v>
      </c>
      <c r="E189" s="2">
        <f t="shared" si="64"/>
        <v>0</v>
      </c>
      <c r="F189" s="2">
        <f t="shared" si="64"/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51"/>
      <c r="P189" s="4"/>
    </row>
    <row r="190" spans="1:20" ht="15.75">
      <c r="A190" s="49"/>
      <c r="B190" s="65"/>
      <c r="C190" s="49"/>
      <c r="D190" s="1" t="s">
        <v>15</v>
      </c>
      <c r="E190" s="2">
        <f t="shared" si="64"/>
        <v>0</v>
      </c>
      <c r="F190" s="2">
        <f t="shared" si="64"/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51"/>
      <c r="P190" s="4"/>
      <c r="T190" s="15" t="s">
        <v>87</v>
      </c>
    </row>
    <row r="191" spans="1:22" ht="15.75">
      <c r="A191" s="49"/>
      <c r="B191" s="65"/>
      <c r="C191" s="49"/>
      <c r="D191" s="1" t="s">
        <v>16</v>
      </c>
      <c r="E191" s="2">
        <f aca="true" t="shared" si="65" ref="E191:E196">G191+I191+K191+M191</f>
        <v>3992.5</v>
      </c>
      <c r="F191" s="2">
        <f aca="true" t="shared" si="66" ref="F191:F196">H191+J191+L191+N191</f>
        <v>0</v>
      </c>
      <c r="G191" s="3">
        <v>3992.5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51"/>
      <c r="P191" s="4"/>
      <c r="T191" s="34">
        <f>G191</f>
        <v>3992.5</v>
      </c>
      <c r="V191" s="15" t="s">
        <v>89</v>
      </c>
    </row>
    <row r="192" spans="1:22" ht="15.75">
      <c r="A192" s="49"/>
      <c r="B192" s="65"/>
      <c r="C192" s="49"/>
      <c r="D192" s="1" t="s">
        <v>67</v>
      </c>
      <c r="E192" s="2">
        <f t="shared" si="65"/>
        <v>83203.7</v>
      </c>
      <c r="F192" s="2">
        <f t="shared" si="66"/>
        <v>0</v>
      </c>
      <c r="G192" s="3">
        <v>83203.7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51"/>
      <c r="P192" s="4"/>
      <c r="V192" s="34">
        <f>G192</f>
        <v>83203.7</v>
      </c>
    </row>
    <row r="193" spans="1:16" ht="15.75">
      <c r="A193" s="49"/>
      <c r="B193" s="65"/>
      <c r="C193" s="49"/>
      <c r="D193" s="1" t="s">
        <v>68</v>
      </c>
      <c r="E193" s="2">
        <f t="shared" si="65"/>
        <v>0</v>
      </c>
      <c r="F193" s="2">
        <f t="shared" si="66"/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51"/>
      <c r="P193" s="4"/>
    </row>
    <row r="194" spans="1:16" ht="15.75">
      <c r="A194" s="49"/>
      <c r="B194" s="65"/>
      <c r="C194" s="49"/>
      <c r="D194" s="1" t="s">
        <v>69</v>
      </c>
      <c r="E194" s="2">
        <f t="shared" si="65"/>
        <v>0</v>
      </c>
      <c r="F194" s="2">
        <f t="shared" si="66"/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51"/>
      <c r="P194" s="4"/>
    </row>
    <row r="195" spans="1:16" ht="15.75">
      <c r="A195" s="49"/>
      <c r="B195" s="65"/>
      <c r="C195" s="49"/>
      <c r="D195" s="1" t="s">
        <v>70</v>
      </c>
      <c r="E195" s="2">
        <f t="shared" si="65"/>
        <v>0</v>
      </c>
      <c r="F195" s="2">
        <f t="shared" si="66"/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51"/>
      <c r="P195" s="4"/>
    </row>
    <row r="196" spans="1:16" ht="15.75">
      <c r="A196" s="49"/>
      <c r="B196" s="65"/>
      <c r="C196" s="50"/>
      <c r="D196" s="1" t="s">
        <v>71</v>
      </c>
      <c r="E196" s="2">
        <f t="shared" si="65"/>
        <v>0</v>
      </c>
      <c r="F196" s="2">
        <f t="shared" si="66"/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51"/>
      <c r="P196" s="4"/>
    </row>
    <row r="197" spans="1:22" ht="15.75" customHeight="1">
      <c r="A197" s="49"/>
      <c r="B197" s="65" t="s">
        <v>53</v>
      </c>
      <c r="C197" s="48"/>
      <c r="D197" s="1" t="s">
        <v>10</v>
      </c>
      <c r="E197" s="2">
        <f>SUM(E198:E208)</f>
        <v>56864.4</v>
      </c>
      <c r="F197" s="2">
        <f>SUM(F198:F208)</f>
        <v>0</v>
      </c>
      <c r="G197" s="2">
        <f aca="true" t="shared" si="67" ref="G197:L197">SUM(G198:G208)</f>
        <v>56864.4</v>
      </c>
      <c r="H197" s="2">
        <f t="shared" si="67"/>
        <v>0</v>
      </c>
      <c r="I197" s="2">
        <f t="shared" si="67"/>
        <v>0</v>
      </c>
      <c r="J197" s="2">
        <f t="shared" si="67"/>
        <v>0</v>
      </c>
      <c r="K197" s="2">
        <f t="shared" si="67"/>
        <v>0</v>
      </c>
      <c r="L197" s="2">
        <f t="shared" si="67"/>
        <v>0</v>
      </c>
      <c r="M197" s="2">
        <f>SUM(M198:M208)</f>
        <v>0</v>
      </c>
      <c r="N197" s="2">
        <f>SUM(N198:N208)</f>
        <v>0</v>
      </c>
      <c r="O197" s="51" t="s">
        <v>64</v>
      </c>
      <c r="P197" s="4"/>
      <c r="V197" s="15" t="s">
        <v>87</v>
      </c>
    </row>
    <row r="198" spans="1:16" ht="15.75">
      <c r="A198" s="49"/>
      <c r="B198" s="65"/>
      <c r="C198" s="49"/>
      <c r="D198" s="1" t="s">
        <v>11</v>
      </c>
      <c r="E198" s="2">
        <f aca="true" t="shared" si="68" ref="E198:F202">G198+I198+K198+M198</f>
        <v>0</v>
      </c>
      <c r="F198" s="2">
        <f t="shared" si="68"/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51"/>
      <c r="P198" s="4"/>
    </row>
    <row r="199" spans="1:16" ht="15.75">
      <c r="A199" s="49"/>
      <c r="B199" s="65"/>
      <c r="C199" s="49"/>
      <c r="D199" s="1" t="s">
        <v>12</v>
      </c>
      <c r="E199" s="2">
        <f t="shared" si="68"/>
        <v>0</v>
      </c>
      <c r="F199" s="2">
        <f t="shared" si="68"/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51"/>
      <c r="P199" s="4"/>
    </row>
    <row r="200" spans="1:16" ht="15.75">
      <c r="A200" s="49"/>
      <c r="B200" s="65"/>
      <c r="C200" s="49"/>
      <c r="D200" s="1" t="s">
        <v>13</v>
      </c>
      <c r="E200" s="2">
        <f t="shared" si="68"/>
        <v>0</v>
      </c>
      <c r="F200" s="2">
        <f t="shared" si="68"/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51"/>
      <c r="P200" s="4"/>
    </row>
    <row r="201" spans="1:16" ht="15.75">
      <c r="A201" s="49"/>
      <c r="B201" s="65"/>
      <c r="C201" s="49"/>
      <c r="D201" s="1" t="s">
        <v>14</v>
      </c>
      <c r="E201" s="2">
        <f t="shared" si="68"/>
        <v>0</v>
      </c>
      <c r="F201" s="2">
        <f t="shared" si="68"/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51"/>
      <c r="P201" s="4"/>
    </row>
    <row r="202" spans="1:16" ht="15.75">
      <c r="A202" s="49"/>
      <c r="B202" s="65"/>
      <c r="C202" s="49"/>
      <c r="D202" s="1" t="s">
        <v>15</v>
      </c>
      <c r="E202" s="2">
        <f t="shared" si="68"/>
        <v>0</v>
      </c>
      <c r="F202" s="2">
        <f t="shared" si="68"/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51"/>
      <c r="P202" s="4"/>
    </row>
    <row r="203" spans="1:16" ht="15.75">
      <c r="A203" s="49"/>
      <c r="B203" s="65"/>
      <c r="C203" s="49"/>
      <c r="D203" s="1" t="s">
        <v>16</v>
      </c>
      <c r="E203" s="2">
        <f aca="true" t="shared" si="69" ref="E203:E208">G203+I203+K203+M203</f>
        <v>0</v>
      </c>
      <c r="F203" s="2">
        <f aca="true" t="shared" si="70" ref="F203:F208">H203+J203+L203+N203</f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51"/>
      <c r="P203" s="4"/>
    </row>
    <row r="204" spans="1:23" ht="15.75">
      <c r="A204" s="49"/>
      <c r="B204" s="65"/>
      <c r="C204" s="49"/>
      <c r="D204" s="1" t="s">
        <v>67</v>
      </c>
      <c r="E204" s="2">
        <f t="shared" si="69"/>
        <v>2601.3</v>
      </c>
      <c r="F204" s="2">
        <f t="shared" si="70"/>
        <v>0</v>
      </c>
      <c r="G204" s="3">
        <v>2601.3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51"/>
      <c r="P204" s="4"/>
      <c r="V204" s="34">
        <f>G204</f>
        <v>2601.3</v>
      </c>
      <c r="W204" s="15" t="s">
        <v>89</v>
      </c>
    </row>
    <row r="205" spans="1:23" ht="15.75">
      <c r="A205" s="49"/>
      <c r="B205" s="65"/>
      <c r="C205" s="49"/>
      <c r="D205" s="1" t="s">
        <v>68</v>
      </c>
      <c r="E205" s="2">
        <f t="shared" si="69"/>
        <v>54263.1</v>
      </c>
      <c r="F205" s="2">
        <f t="shared" si="70"/>
        <v>0</v>
      </c>
      <c r="G205" s="3">
        <v>54263.1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51"/>
      <c r="P205" s="4"/>
      <c r="W205" s="34">
        <f>G205</f>
        <v>54263.1</v>
      </c>
    </row>
    <row r="206" spans="1:16" ht="15.75">
      <c r="A206" s="49"/>
      <c r="B206" s="65"/>
      <c r="C206" s="49"/>
      <c r="D206" s="1" t="s">
        <v>69</v>
      </c>
      <c r="E206" s="2">
        <f t="shared" si="69"/>
        <v>0</v>
      </c>
      <c r="F206" s="2">
        <f t="shared" si="70"/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51"/>
      <c r="P206" s="4"/>
    </row>
    <row r="207" spans="1:16" ht="15.75">
      <c r="A207" s="49"/>
      <c r="B207" s="65"/>
      <c r="C207" s="49"/>
      <c r="D207" s="1" t="s">
        <v>70</v>
      </c>
      <c r="E207" s="2">
        <f t="shared" si="69"/>
        <v>0</v>
      </c>
      <c r="F207" s="2">
        <f t="shared" si="70"/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51"/>
      <c r="P207" s="4"/>
    </row>
    <row r="208" spans="1:16" ht="15.75">
      <c r="A208" s="49"/>
      <c r="B208" s="65"/>
      <c r="C208" s="50"/>
      <c r="D208" s="1" t="s">
        <v>71</v>
      </c>
      <c r="E208" s="2">
        <f t="shared" si="69"/>
        <v>0</v>
      </c>
      <c r="F208" s="2">
        <f t="shared" si="70"/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51"/>
      <c r="P208" s="4"/>
    </row>
    <row r="209" spans="1:16" s="5" customFormat="1" ht="15.75" customHeight="1">
      <c r="A209" s="49"/>
      <c r="B209" s="65" t="s">
        <v>32</v>
      </c>
      <c r="C209" s="33"/>
      <c r="D209" s="6" t="s">
        <v>10</v>
      </c>
      <c r="E209" s="2">
        <f>SUM(E210:E220)</f>
        <v>54</v>
      </c>
      <c r="F209" s="2">
        <f>SUM(F210:F220)</f>
        <v>54</v>
      </c>
      <c r="G209" s="2">
        <f>SUM(G210:G220)</f>
        <v>54</v>
      </c>
      <c r="H209" s="2">
        <f>SUM(H210:H220)</f>
        <v>54</v>
      </c>
      <c r="I209" s="3"/>
      <c r="J209" s="3"/>
      <c r="K209" s="3"/>
      <c r="L209" s="3"/>
      <c r="M209" s="3"/>
      <c r="N209" s="3"/>
      <c r="O209" s="51" t="s">
        <v>64</v>
      </c>
      <c r="P209" s="4"/>
    </row>
    <row r="210" spans="1:16" ht="25.5">
      <c r="A210" s="49"/>
      <c r="B210" s="65"/>
      <c r="C210" s="1" t="s">
        <v>57</v>
      </c>
      <c r="D210" s="1" t="s">
        <v>11</v>
      </c>
      <c r="E210" s="2">
        <f aca="true" t="shared" si="71" ref="E210:F214">G210+I210+K210+M210</f>
        <v>54</v>
      </c>
      <c r="F210" s="2">
        <f t="shared" si="71"/>
        <v>54</v>
      </c>
      <c r="G210" s="3">
        <v>54</v>
      </c>
      <c r="H210" s="3">
        <v>54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51"/>
      <c r="P210" s="4"/>
    </row>
    <row r="211" spans="1:16" ht="15.75">
      <c r="A211" s="49"/>
      <c r="B211" s="65"/>
      <c r="C211" s="31"/>
      <c r="D211" s="1" t="s">
        <v>12</v>
      </c>
      <c r="E211" s="2">
        <f t="shared" si="71"/>
        <v>0</v>
      </c>
      <c r="F211" s="2">
        <f t="shared" si="71"/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51"/>
      <c r="P211" s="4"/>
    </row>
    <row r="212" spans="1:16" ht="15.75">
      <c r="A212" s="49"/>
      <c r="B212" s="65"/>
      <c r="C212" s="31"/>
      <c r="D212" s="1" t="s">
        <v>13</v>
      </c>
      <c r="E212" s="2">
        <f t="shared" si="71"/>
        <v>0</v>
      </c>
      <c r="F212" s="2">
        <f t="shared" si="71"/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51"/>
      <c r="P212" s="4"/>
    </row>
    <row r="213" spans="1:16" ht="15.75">
      <c r="A213" s="49"/>
      <c r="B213" s="65"/>
      <c r="C213" s="31"/>
      <c r="D213" s="1" t="s">
        <v>14</v>
      </c>
      <c r="E213" s="2">
        <f t="shared" si="71"/>
        <v>0</v>
      </c>
      <c r="F213" s="2">
        <f t="shared" si="71"/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51"/>
      <c r="P213" s="4"/>
    </row>
    <row r="214" spans="1:16" ht="15.75">
      <c r="A214" s="49"/>
      <c r="B214" s="65"/>
      <c r="C214" s="31"/>
      <c r="D214" s="1" t="s">
        <v>15</v>
      </c>
      <c r="E214" s="2">
        <f t="shared" si="71"/>
        <v>0</v>
      </c>
      <c r="F214" s="2">
        <f t="shared" si="71"/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51"/>
      <c r="P214" s="4"/>
    </row>
    <row r="215" spans="1:16" ht="15.75">
      <c r="A215" s="49"/>
      <c r="B215" s="65"/>
      <c r="C215" s="31"/>
      <c r="D215" s="1" t="s">
        <v>16</v>
      </c>
      <c r="E215" s="2">
        <f aca="true" t="shared" si="72" ref="E215:E220">G215+I215+K215+M215</f>
        <v>0</v>
      </c>
      <c r="F215" s="2">
        <f aca="true" t="shared" si="73" ref="F215:F220">H215+J215+L215+N215</f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51"/>
      <c r="P215" s="4"/>
    </row>
    <row r="216" spans="1:16" ht="15.75">
      <c r="A216" s="49"/>
      <c r="B216" s="65"/>
      <c r="C216" s="31"/>
      <c r="D216" s="1" t="s">
        <v>67</v>
      </c>
      <c r="E216" s="2">
        <f t="shared" si="72"/>
        <v>0</v>
      </c>
      <c r="F216" s="2">
        <f t="shared" si="73"/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51"/>
      <c r="P216" s="4"/>
    </row>
    <row r="217" spans="1:16" ht="15.75">
      <c r="A217" s="49"/>
      <c r="B217" s="65"/>
      <c r="C217" s="31"/>
      <c r="D217" s="1" t="s">
        <v>68</v>
      </c>
      <c r="E217" s="2">
        <f t="shared" si="72"/>
        <v>0</v>
      </c>
      <c r="F217" s="2">
        <f t="shared" si="73"/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51"/>
      <c r="P217" s="4"/>
    </row>
    <row r="218" spans="1:16" ht="15.75">
      <c r="A218" s="49"/>
      <c r="B218" s="65"/>
      <c r="C218" s="31"/>
      <c r="D218" s="1" t="s">
        <v>69</v>
      </c>
      <c r="E218" s="2">
        <f t="shared" si="72"/>
        <v>0</v>
      </c>
      <c r="F218" s="2">
        <f t="shared" si="73"/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51"/>
      <c r="P218" s="4"/>
    </row>
    <row r="219" spans="1:16" ht="15.75">
      <c r="A219" s="49"/>
      <c r="B219" s="65"/>
      <c r="C219" s="31"/>
      <c r="D219" s="1" t="s">
        <v>70</v>
      </c>
      <c r="E219" s="2">
        <f t="shared" si="72"/>
        <v>0</v>
      </c>
      <c r="F219" s="2">
        <f t="shared" si="73"/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51"/>
      <c r="P219" s="4"/>
    </row>
    <row r="220" spans="1:16" ht="15.75">
      <c r="A220" s="49"/>
      <c r="B220" s="65"/>
      <c r="C220" s="32"/>
      <c r="D220" s="1" t="s">
        <v>71</v>
      </c>
      <c r="E220" s="2">
        <f t="shared" si="72"/>
        <v>0</v>
      </c>
      <c r="F220" s="2">
        <f t="shared" si="73"/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51"/>
      <c r="P220" s="4"/>
    </row>
    <row r="221" spans="1:20" s="7" customFormat="1" ht="15.75" customHeight="1">
      <c r="A221" s="49"/>
      <c r="B221" s="65" t="s">
        <v>84</v>
      </c>
      <c r="C221" s="33"/>
      <c r="D221" s="6" t="s">
        <v>10</v>
      </c>
      <c r="E221" s="2">
        <f>SUM(E222:E232)</f>
        <v>10131.6</v>
      </c>
      <c r="F221" s="2">
        <f>SUM(F222:F232)</f>
        <v>0</v>
      </c>
      <c r="G221" s="2">
        <f>SUM(G222:G232)</f>
        <v>10131.6</v>
      </c>
      <c r="H221" s="2">
        <f>SUM(H222:H232)</f>
        <v>0</v>
      </c>
      <c r="I221" s="2">
        <f aca="true" t="shared" si="74" ref="I221:N221">SUM(I222:I232)</f>
        <v>0</v>
      </c>
      <c r="J221" s="2">
        <f t="shared" si="74"/>
        <v>0</v>
      </c>
      <c r="K221" s="2">
        <f t="shared" si="74"/>
        <v>0</v>
      </c>
      <c r="L221" s="2">
        <f t="shared" si="74"/>
        <v>0</v>
      </c>
      <c r="M221" s="2">
        <f t="shared" si="74"/>
        <v>0</v>
      </c>
      <c r="N221" s="2">
        <f t="shared" si="74"/>
        <v>0</v>
      </c>
      <c r="O221" s="51" t="s">
        <v>64</v>
      </c>
      <c r="P221" s="4"/>
      <c r="T221" s="7" t="s">
        <v>87</v>
      </c>
    </row>
    <row r="222" spans="1:16" ht="15.75">
      <c r="A222" s="49"/>
      <c r="B222" s="65"/>
      <c r="C222" s="49"/>
      <c r="D222" s="1" t="s">
        <v>11</v>
      </c>
      <c r="E222" s="2">
        <f aca="true" t="shared" si="75" ref="E222:E232">G222+I222+K222+M222</f>
        <v>0</v>
      </c>
      <c r="F222" s="2">
        <f aca="true" t="shared" si="76" ref="F222:F232">H222+J222+L222+N222</f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51"/>
      <c r="P222" s="4"/>
    </row>
    <row r="223" spans="1:16" ht="15.75">
      <c r="A223" s="49"/>
      <c r="B223" s="65"/>
      <c r="C223" s="49"/>
      <c r="D223" s="1" t="s">
        <v>12</v>
      </c>
      <c r="E223" s="2">
        <f t="shared" si="75"/>
        <v>0</v>
      </c>
      <c r="F223" s="2">
        <f t="shared" si="76"/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51"/>
      <c r="P223" s="4"/>
    </row>
    <row r="224" spans="1:16" ht="15.75">
      <c r="A224" s="49"/>
      <c r="B224" s="65"/>
      <c r="C224" s="49"/>
      <c r="D224" s="1" t="s">
        <v>13</v>
      </c>
      <c r="E224" s="2">
        <f t="shared" si="75"/>
        <v>0</v>
      </c>
      <c r="F224" s="2">
        <f t="shared" si="76"/>
        <v>0</v>
      </c>
      <c r="G224" s="3">
        <v>0</v>
      </c>
      <c r="H224" s="3">
        <f>G224</f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51"/>
      <c r="P224" s="4"/>
    </row>
    <row r="225" spans="1:16" ht="15.75">
      <c r="A225" s="49"/>
      <c r="B225" s="65"/>
      <c r="C225" s="49"/>
      <c r="D225" s="1" t="s">
        <v>14</v>
      </c>
      <c r="E225" s="2">
        <f t="shared" si="75"/>
        <v>0</v>
      </c>
      <c r="F225" s="2">
        <f t="shared" si="76"/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51"/>
      <c r="P225" s="4"/>
    </row>
    <row r="226" spans="1:20" ht="15.75">
      <c r="A226" s="49"/>
      <c r="B226" s="65"/>
      <c r="C226" s="49"/>
      <c r="D226" s="1" t="s">
        <v>15</v>
      </c>
      <c r="E226" s="2">
        <f t="shared" si="75"/>
        <v>0</v>
      </c>
      <c r="F226" s="2">
        <f t="shared" si="76"/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51"/>
      <c r="P226" s="4"/>
      <c r="T226" s="15" t="s">
        <v>87</v>
      </c>
    </row>
    <row r="227" spans="1:22" ht="15.75">
      <c r="A227" s="49"/>
      <c r="B227" s="65"/>
      <c r="C227" s="49"/>
      <c r="D227" s="1" t="s">
        <v>16</v>
      </c>
      <c r="E227" s="2">
        <f t="shared" si="75"/>
        <v>463.9</v>
      </c>
      <c r="F227" s="2">
        <f t="shared" si="76"/>
        <v>0</v>
      </c>
      <c r="G227" s="3">
        <v>463.9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51"/>
      <c r="P227" s="4"/>
      <c r="T227" s="34">
        <f>G227</f>
        <v>463.9</v>
      </c>
      <c r="V227" s="15" t="s">
        <v>89</v>
      </c>
    </row>
    <row r="228" spans="1:22" ht="15.75">
      <c r="A228" s="49"/>
      <c r="B228" s="65"/>
      <c r="C228" s="49"/>
      <c r="D228" s="1" t="s">
        <v>67</v>
      </c>
      <c r="E228" s="2">
        <f t="shared" si="75"/>
        <v>9667.7</v>
      </c>
      <c r="F228" s="2">
        <f t="shared" si="76"/>
        <v>0</v>
      </c>
      <c r="G228" s="3">
        <v>9667.7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51"/>
      <c r="P228" s="4"/>
      <c r="V228" s="34">
        <f>G228</f>
        <v>9667.7</v>
      </c>
    </row>
    <row r="229" spans="1:16" ht="15.75">
      <c r="A229" s="49"/>
      <c r="B229" s="65"/>
      <c r="C229" s="31"/>
      <c r="D229" s="1" t="s">
        <v>68</v>
      </c>
      <c r="E229" s="2">
        <f t="shared" si="75"/>
        <v>0</v>
      </c>
      <c r="F229" s="2">
        <f t="shared" si="76"/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51"/>
      <c r="P229" s="4"/>
    </row>
    <row r="230" spans="1:16" ht="15.75">
      <c r="A230" s="49"/>
      <c r="B230" s="65"/>
      <c r="C230" s="31"/>
      <c r="D230" s="1" t="s">
        <v>69</v>
      </c>
      <c r="E230" s="2">
        <f t="shared" si="75"/>
        <v>0</v>
      </c>
      <c r="F230" s="2">
        <f t="shared" si="76"/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51"/>
      <c r="P230" s="4"/>
    </row>
    <row r="231" spans="1:16" ht="15.75">
      <c r="A231" s="49"/>
      <c r="B231" s="65"/>
      <c r="C231" s="31"/>
      <c r="D231" s="1" t="s">
        <v>70</v>
      </c>
      <c r="E231" s="2">
        <f t="shared" si="75"/>
        <v>0</v>
      </c>
      <c r="F231" s="2">
        <f t="shared" si="76"/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51"/>
      <c r="P231" s="4"/>
    </row>
    <row r="232" spans="1:16" ht="15.75">
      <c r="A232" s="49"/>
      <c r="B232" s="65"/>
      <c r="C232" s="32"/>
      <c r="D232" s="1" t="s">
        <v>71</v>
      </c>
      <c r="E232" s="2">
        <f t="shared" si="75"/>
        <v>0</v>
      </c>
      <c r="F232" s="2">
        <f t="shared" si="76"/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51"/>
      <c r="P232" s="4"/>
    </row>
    <row r="233" spans="1:16" s="7" customFormat="1" ht="15.75" customHeight="1">
      <c r="A233" s="49"/>
      <c r="B233" s="65" t="s">
        <v>49</v>
      </c>
      <c r="C233" s="33"/>
      <c r="D233" s="6" t="s">
        <v>10</v>
      </c>
      <c r="E233" s="2">
        <f>SUM(E234:E244)</f>
        <v>933.5</v>
      </c>
      <c r="F233" s="2">
        <f>SUM(F234:F244)</f>
        <v>933.5</v>
      </c>
      <c r="G233" s="2">
        <f>SUM(G234:G244)</f>
        <v>933.5</v>
      </c>
      <c r="H233" s="2">
        <f>SUM(H234:H244)</f>
        <v>933.5</v>
      </c>
      <c r="I233" s="2">
        <f aca="true" t="shared" si="77" ref="I233:N233">SUM(I234:I244)</f>
        <v>0</v>
      </c>
      <c r="J233" s="2">
        <f t="shared" si="77"/>
        <v>0</v>
      </c>
      <c r="K233" s="2">
        <f t="shared" si="77"/>
        <v>0</v>
      </c>
      <c r="L233" s="2">
        <f t="shared" si="77"/>
        <v>0</v>
      </c>
      <c r="M233" s="2">
        <f t="shared" si="77"/>
        <v>0</v>
      </c>
      <c r="N233" s="2">
        <f t="shared" si="77"/>
        <v>0</v>
      </c>
      <c r="O233" s="51" t="s">
        <v>64</v>
      </c>
      <c r="P233" s="4"/>
    </row>
    <row r="234" spans="1:16" ht="15.75">
      <c r="A234" s="49"/>
      <c r="B234" s="65"/>
      <c r="C234" s="31"/>
      <c r="D234" s="1" t="s">
        <v>11</v>
      </c>
      <c r="E234" s="2">
        <f aca="true" t="shared" si="78" ref="E234:F238">G234+I234+K234+M234</f>
        <v>0</v>
      </c>
      <c r="F234" s="2">
        <f t="shared" si="78"/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51"/>
      <c r="P234" s="4"/>
    </row>
    <row r="235" spans="1:16" ht="15.75">
      <c r="A235" s="49"/>
      <c r="B235" s="65"/>
      <c r="C235" s="31"/>
      <c r="D235" s="1" t="s">
        <v>12</v>
      </c>
      <c r="E235" s="2">
        <f t="shared" si="78"/>
        <v>0</v>
      </c>
      <c r="F235" s="2">
        <f t="shared" si="78"/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51"/>
      <c r="P235" s="4"/>
    </row>
    <row r="236" spans="1:21" ht="38.25">
      <c r="A236" s="49"/>
      <c r="B236" s="65"/>
      <c r="C236" s="1" t="s">
        <v>58</v>
      </c>
      <c r="D236" s="1" t="s">
        <v>13</v>
      </c>
      <c r="E236" s="2">
        <f t="shared" si="78"/>
        <v>933.5</v>
      </c>
      <c r="F236" s="2">
        <f t="shared" si="78"/>
        <v>933.5</v>
      </c>
      <c r="G236" s="3">
        <f>947.7-14.2</f>
        <v>933.5</v>
      </c>
      <c r="H236" s="3">
        <f>G236</f>
        <v>933.5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51"/>
      <c r="P236" s="4"/>
      <c r="U236" s="15" t="s">
        <v>87</v>
      </c>
    </row>
    <row r="237" spans="1:16" ht="15.75">
      <c r="A237" s="49"/>
      <c r="B237" s="65"/>
      <c r="C237" s="31"/>
      <c r="D237" s="1" t="s">
        <v>14</v>
      </c>
      <c r="E237" s="2">
        <f t="shared" si="78"/>
        <v>0</v>
      </c>
      <c r="F237" s="2">
        <f t="shared" si="78"/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51"/>
      <c r="P237" s="4"/>
    </row>
    <row r="238" spans="1:16" ht="15.75">
      <c r="A238" s="49"/>
      <c r="B238" s="65"/>
      <c r="C238" s="31"/>
      <c r="D238" s="1" t="s">
        <v>15</v>
      </c>
      <c r="E238" s="2">
        <f t="shared" si="78"/>
        <v>0</v>
      </c>
      <c r="F238" s="2">
        <f t="shared" si="78"/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51"/>
      <c r="P238" s="4"/>
    </row>
    <row r="239" spans="1:16" ht="15.75">
      <c r="A239" s="49"/>
      <c r="B239" s="65"/>
      <c r="C239" s="31"/>
      <c r="D239" s="1" t="s">
        <v>16</v>
      </c>
      <c r="E239" s="2">
        <f aca="true" t="shared" si="79" ref="E239:E244">G239+I239+K239+M239</f>
        <v>0</v>
      </c>
      <c r="F239" s="2">
        <f aca="true" t="shared" si="80" ref="F239:F244">H239+J239+L239+N239</f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51"/>
      <c r="P239" s="4"/>
    </row>
    <row r="240" spans="1:16" ht="15.75">
      <c r="A240" s="49"/>
      <c r="B240" s="65"/>
      <c r="C240" s="31"/>
      <c r="D240" s="1" t="s">
        <v>67</v>
      </c>
      <c r="E240" s="2">
        <f t="shared" si="79"/>
        <v>0</v>
      </c>
      <c r="F240" s="2">
        <f t="shared" si="80"/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51"/>
      <c r="P240" s="4"/>
    </row>
    <row r="241" spans="1:16" ht="15.75">
      <c r="A241" s="49"/>
      <c r="B241" s="65"/>
      <c r="C241" s="31"/>
      <c r="D241" s="1" t="s">
        <v>68</v>
      </c>
      <c r="E241" s="2">
        <f t="shared" si="79"/>
        <v>0</v>
      </c>
      <c r="F241" s="2">
        <f t="shared" si="80"/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51"/>
      <c r="P241" s="4"/>
    </row>
    <row r="242" spans="1:16" ht="15.75">
      <c r="A242" s="49"/>
      <c r="B242" s="65"/>
      <c r="C242" s="31"/>
      <c r="D242" s="1" t="s">
        <v>69</v>
      </c>
      <c r="E242" s="2">
        <f t="shared" si="79"/>
        <v>0</v>
      </c>
      <c r="F242" s="2">
        <f t="shared" si="80"/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51"/>
      <c r="P242" s="4"/>
    </row>
    <row r="243" spans="1:16" ht="15.75">
      <c r="A243" s="49"/>
      <c r="B243" s="65"/>
      <c r="C243" s="31"/>
      <c r="D243" s="1" t="s">
        <v>70</v>
      </c>
      <c r="E243" s="2">
        <f t="shared" si="79"/>
        <v>0</v>
      </c>
      <c r="F243" s="2">
        <f t="shared" si="80"/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51"/>
      <c r="P243" s="4"/>
    </row>
    <row r="244" spans="1:16" ht="15.75">
      <c r="A244" s="49"/>
      <c r="B244" s="65"/>
      <c r="C244" s="32"/>
      <c r="D244" s="1" t="s">
        <v>71</v>
      </c>
      <c r="E244" s="2">
        <f t="shared" si="79"/>
        <v>0</v>
      </c>
      <c r="F244" s="2">
        <f t="shared" si="80"/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51"/>
      <c r="P244" s="4"/>
    </row>
    <row r="245" spans="1:16" s="5" customFormat="1" ht="15.75" customHeight="1">
      <c r="A245" s="49"/>
      <c r="B245" s="65" t="s">
        <v>33</v>
      </c>
      <c r="C245" s="48"/>
      <c r="D245" s="6" t="s">
        <v>10</v>
      </c>
      <c r="E245" s="2">
        <f>SUM(E246:E256)</f>
        <v>0</v>
      </c>
      <c r="F245" s="2">
        <f>SUM(F246:F256)</f>
        <v>0</v>
      </c>
      <c r="G245" s="2">
        <f aca="true" t="shared" si="81" ref="G245:L245">SUM(G246:G256)</f>
        <v>0</v>
      </c>
      <c r="H245" s="2">
        <f t="shared" si="81"/>
        <v>0</v>
      </c>
      <c r="I245" s="3">
        <f t="shared" si="81"/>
        <v>0</v>
      </c>
      <c r="J245" s="3">
        <f t="shared" si="81"/>
        <v>0</v>
      </c>
      <c r="K245" s="3">
        <f t="shared" si="81"/>
        <v>0</v>
      </c>
      <c r="L245" s="3">
        <f t="shared" si="81"/>
        <v>0</v>
      </c>
      <c r="M245" s="3">
        <f>SUM(M246:M256)</f>
        <v>0</v>
      </c>
      <c r="N245" s="3">
        <f>SUM(N246:N256)</f>
        <v>0</v>
      </c>
      <c r="O245" s="51" t="s">
        <v>64</v>
      </c>
      <c r="P245" s="4"/>
    </row>
    <row r="246" spans="1:16" ht="16.5" customHeight="1">
      <c r="A246" s="49"/>
      <c r="B246" s="65"/>
      <c r="C246" s="49"/>
      <c r="D246" s="1" t="s">
        <v>11</v>
      </c>
      <c r="E246" s="2">
        <f aca="true" t="shared" si="82" ref="E246:F250">G246+I246+K246+M246</f>
        <v>0</v>
      </c>
      <c r="F246" s="2">
        <f t="shared" si="82"/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51"/>
      <c r="P246" s="4"/>
    </row>
    <row r="247" spans="1:16" ht="15.75">
      <c r="A247" s="49"/>
      <c r="B247" s="65"/>
      <c r="C247" s="49"/>
      <c r="D247" s="1" t="s">
        <v>12</v>
      </c>
      <c r="E247" s="2">
        <f t="shared" si="82"/>
        <v>0</v>
      </c>
      <c r="F247" s="2">
        <f t="shared" si="82"/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51"/>
      <c r="P247" s="4"/>
    </row>
    <row r="248" spans="1:16" ht="15.75">
      <c r="A248" s="49"/>
      <c r="B248" s="65"/>
      <c r="C248" s="49"/>
      <c r="D248" s="1" t="s">
        <v>13</v>
      </c>
      <c r="E248" s="2">
        <f t="shared" si="82"/>
        <v>0</v>
      </c>
      <c r="F248" s="2">
        <f t="shared" si="82"/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51"/>
      <c r="P248" s="4"/>
    </row>
    <row r="249" spans="1:16" ht="15.75">
      <c r="A249" s="49"/>
      <c r="B249" s="65"/>
      <c r="C249" s="49"/>
      <c r="D249" s="1" t="s">
        <v>14</v>
      </c>
      <c r="E249" s="2">
        <f t="shared" si="82"/>
        <v>0</v>
      </c>
      <c r="F249" s="2">
        <f t="shared" si="82"/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51"/>
      <c r="P249" s="4"/>
    </row>
    <row r="250" spans="1:19" ht="15.75">
      <c r="A250" s="49"/>
      <c r="B250" s="65"/>
      <c r="C250" s="49"/>
      <c r="D250" s="1" t="s">
        <v>15</v>
      </c>
      <c r="E250" s="2">
        <f t="shared" si="82"/>
        <v>0</v>
      </c>
      <c r="F250" s="2">
        <f t="shared" si="82"/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51"/>
      <c r="P250" s="4"/>
      <c r="Q250" s="34">
        <f>G250</f>
        <v>0</v>
      </c>
      <c r="S250" s="34"/>
    </row>
    <row r="251" spans="1:16" ht="15.75">
      <c r="A251" s="49"/>
      <c r="B251" s="65"/>
      <c r="C251" s="49"/>
      <c r="D251" s="1" t="s">
        <v>16</v>
      </c>
      <c r="E251" s="2">
        <f aca="true" t="shared" si="83" ref="E251:E256">G251+I251+K251+M251</f>
        <v>0</v>
      </c>
      <c r="F251" s="2">
        <f aca="true" t="shared" si="84" ref="F251:F256">H251+J251+L251+N251</f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51"/>
      <c r="P251" s="4"/>
    </row>
    <row r="252" spans="1:16" ht="15.75">
      <c r="A252" s="49"/>
      <c r="B252" s="65"/>
      <c r="C252" s="49"/>
      <c r="D252" s="1" t="s">
        <v>67</v>
      </c>
      <c r="E252" s="2">
        <f t="shared" si="83"/>
        <v>0</v>
      </c>
      <c r="F252" s="2">
        <f t="shared" si="84"/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51"/>
      <c r="P252" s="4"/>
    </row>
    <row r="253" spans="1:16" ht="15.75">
      <c r="A253" s="49"/>
      <c r="B253" s="65"/>
      <c r="C253" s="49"/>
      <c r="D253" s="1" t="s">
        <v>68</v>
      </c>
      <c r="E253" s="2">
        <f t="shared" si="83"/>
        <v>0</v>
      </c>
      <c r="F253" s="2">
        <f t="shared" si="84"/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51"/>
      <c r="P253" s="4"/>
    </row>
    <row r="254" spans="1:16" ht="15.75">
      <c r="A254" s="49"/>
      <c r="B254" s="65"/>
      <c r="C254" s="49"/>
      <c r="D254" s="1" t="s">
        <v>69</v>
      </c>
      <c r="E254" s="2">
        <f t="shared" si="83"/>
        <v>0</v>
      </c>
      <c r="F254" s="2">
        <f t="shared" si="84"/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51"/>
      <c r="P254" s="4"/>
    </row>
    <row r="255" spans="1:16" ht="15.75">
      <c r="A255" s="49"/>
      <c r="B255" s="65"/>
      <c r="C255" s="49"/>
      <c r="D255" s="1" t="s">
        <v>70</v>
      </c>
      <c r="E255" s="2">
        <f t="shared" si="83"/>
        <v>0</v>
      </c>
      <c r="F255" s="2">
        <f t="shared" si="84"/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51"/>
      <c r="P255" s="4"/>
    </row>
    <row r="256" spans="1:16" ht="15.75">
      <c r="A256" s="49"/>
      <c r="B256" s="65"/>
      <c r="C256" s="50"/>
      <c r="D256" s="1" t="s">
        <v>71</v>
      </c>
      <c r="E256" s="2">
        <f t="shared" si="83"/>
        <v>0</v>
      </c>
      <c r="F256" s="2">
        <f t="shared" si="84"/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51"/>
      <c r="P256" s="4"/>
    </row>
    <row r="257" spans="1:16" s="5" customFormat="1" ht="15.75" customHeight="1">
      <c r="A257" s="49"/>
      <c r="B257" s="65" t="s">
        <v>34</v>
      </c>
      <c r="C257" s="48"/>
      <c r="D257" s="6" t="s">
        <v>10</v>
      </c>
      <c r="E257" s="2">
        <f>SUM(E258:E268)</f>
        <v>0</v>
      </c>
      <c r="F257" s="2">
        <f>SUM(F258:F268)</f>
        <v>0</v>
      </c>
      <c r="G257" s="2">
        <f aca="true" t="shared" si="85" ref="G257:L257">SUM(G258:G268)</f>
        <v>0</v>
      </c>
      <c r="H257" s="3">
        <f t="shared" si="85"/>
        <v>0</v>
      </c>
      <c r="I257" s="3">
        <f t="shared" si="85"/>
        <v>0</v>
      </c>
      <c r="J257" s="3">
        <f t="shared" si="85"/>
        <v>0</v>
      </c>
      <c r="K257" s="3">
        <f t="shared" si="85"/>
        <v>0</v>
      </c>
      <c r="L257" s="3">
        <f t="shared" si="85"/>
        <v>0</v>
      </c>
      <c r="M257" s="3">
        <f>SUM(M258:M268)</f>
        <v>0</v>
      </c>
      <c r="N257" s="3">
        <f>SUM(N258:N268)</f>
        <v>0</v>
      </c>
      <c r="O257" s="51" t="s">
        <v>64</v>
      </c>
      <c r="P257" s="4"/>
    </row>
    <row r="258" spans="1:16" ht="15.75">
      <c r="A258" s="49"/>
      <c r="B258" s="65"/>
      <c r="C258" s="49"/>
      <c r="D258" s="1" t="s">
        <v>11</v>
      </c>
      <c r="E258" s="2">
        <f aca="true" t="shared" si="86" ref="E258:F262">G258+I258+K258+M258</f>
        <v>0</v>
      </c>
      <c r="F258" s="2">
        <f t="shared" si="86"/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51"/>
      <c r="P258" s="4"/>
    </row>
    <row r="259" spans="1:16" ht="15.75">
      <c r="A259" s="49"/>
      <c r="B259" s="65"/>
      <c r="C259" s="49"/>
      <c r="D259" s="1" t="s">
        <v>12</v>
      </c>
      <c r="E259" s="2">
        <f t="shared" si="86"/>
        <v>0</v>
      </c>
      <c r="F259" s="2">
        <f t="shared" si="86"/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51"/>
      <c r="P259" s="4"/>
    </row>
    <row r="260" spans="1:16" ht="15.75">
      <c r="A260" s="49"/>
      <c r="B260" s="65"/>
      <c r="C260" s="49"/>
      <c r="D260" s="1" t="s">
        <v>13</v>
      </c>
      <c r="E260" s="2">
        <f t="shared" si="86"/>
        <v>0</v>
      </c>
      <c r="F260" s="2">
        <f t="shared" si="86"/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51"/>
      <c r="P260" s="4"/>
    </row>
    <row r="261" spans="1:16" ht="15.75">
      <c r="A261" s="49"/>
      <c r="B261" s="65"/>
      <c r="C261" s="49"/>
      <c r="D261" s="1" t="s">
        <v>14</v>
      </c>
      <c r="E261" s="2">
        <f t="shared" si="86"/>
        <v>0</v>
      </c>
      <c r="F261" s="2">
        <f t="shared" si="86"/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51"/>
      <c r="P261" s="4"/>
    </row>
    <row r="262" spans="1:19" ht="15.75">
      <c r="A262" s="49"/>
      <c r="B262" s="65"/>
      <c r="C262" s="49"/>
      <c r="D262" s="1" t="s">
        <v>15</v>
      </c>
      <c r="E262" s="2">
        <f t="shared" si="86"/>
        <v>0</v>
      </c>
      <c r="F262" s="2">
        <f t="shared" si="86"/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51"/>
      <c r="P262" s="4"/>
      <c r="Q262" s="34">
        <f>G262</f>
        <v>0</v>
      </c>
      <c r="S262" s="34"/>
    </row>
    <row r="263" spans="1:16" ht="15.75">
      <c r="A263" s="49"/>
      <c r="B263" s="65"/>
      <c r="C263" s="49"/>
      <c r="D263" s="1" t="s">
        <v>16</v>
      </c>
      <c r="E263" s="2">
        <f aca="true" t="shared" si="87" ref="E263:E268">G263+I263+K263+M263</f>
        <v>0</v>
      </c>
      <c r="F263" s="2">
        <f aca="true" t="shared" si="88" ref="F263:F268">H263+J263+L263+N263</f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51"/>
      <c r="P263" s="4"/>
    </row>
    <row r="264" spans="1:16" ht="15.75">
      <c r="A264" s="49"/>
      <c r="B264" s="65"/>
      <c r="C264" s="49"/>
      <c r="D264" s="1" t="s">
        <v>67</v>
      </c>
      <c r="E264" s="2">
        <f t="shared" si="87"/>
        <v>0</v>
      </c>
      <c r="F264" s="2">
        <f t="shared" si="88"/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51"/>
      <c r="P264" s="4"/>
    </row>
    <row r="265" spans="1:16" ht="15.75">
      <c r="A265" s="49"/>
      <c r="B265" s="65"/>
      <c r="C265" s="49"/>
      <c r="D265" s="1" t="s">
        <v>68</v>
      </c>
      <c r="E265" s="2">
        <f t="shared" si="87"/>
        <v>0</v>
      </c>
      <c r="F265" s="2">
        <f t="shared" si="88"/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51"/>
      <c r="P265" s="4"/>
    </row>
    <row r="266" spans="1:16" ht="15.75">
      <c r="A266" s="49"/>
      <c r="B266" s="65"/>
      <c r="C266" s="49"/>
      <c r="D266" s="1" t="s">
        <v>69</v>
      </c>
      <c r="E266" s="2">
        <f t="shared" si="87"/>
        <v>0</v>
      </c>
      <c r="F266" s="2">
        <f t="shared" si="88"/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51"/>
      <c r="P266" s="4"/>
    </row>
    <row r="267" spans="1:16" ht="15.75">
      <c r="A267" s="49"/>
      <c r="B267" s="65"/>
      <c r="C267" s="49"/>
      <c r="D267" s="1" t="s">
        <v>70</v>
      </c>
      <c r="E267" s="2">
        <f t="shared" si="87"/>
        <v>0</v>
      </c>
      <c r="F267" s="2">
        <f t="shared" si="88"/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51"/>
      <c r="P267" s="4"/>
    </row>
    <row r="268" spans="1:16" ht="15.75">
      <c r="A268" s="49"/>
      <c r="B268" s="65"/>
      <c r="C268" s="50"/>
      <c r="D268" s="1" t="s">
        <v>71</v>
      </c>
      <c r="E268" s="2">
        <f t="shared" si="87"/>
        <v>0</v>
      </c>
      <c r="F268" s="2">
        <f t="shared" si="88"/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51"/>
      <c r="P268" s="4"/>
    </row>
    <row r="269" spans="1:20" ht="15.75" customHeight="1">
      <c r="A269" s="49"/>
      <c r="B269" s="65" t="s">
        <v>35</v>
      </c>
      <c r="C269" s="48"/>
      <c r="D269" s="6" t="s">
        <v>10</v>
      </c>
      <c r="E269" s="2">
        <f>SUM(E270:E280)</f>
        <v>295.6</v>
      </c>
      <c r="F269" s="2">
        <f>SUM(F270:F280)</f>
        <v>0</v>
      </c>
      <c r="G269" s="2">
        <f aca="true" t="shared" si="89" ref="G269:L269">SUM(G270:G280)</f>
        <v>295.6</v>
      </c>
      <c r="H269" s="2">
        <f t="shared" si="89"/>
        <v>0</v>
      </c>
      <c r="I269" s="2">
        <f t="shared" si="89"/>
        <v>0</v>
      </c>
      <c r="J269" s="2">
        <f t="shared" si="89"/>
        <v>0</v>
      </c>
      <c r="K269" s="2">
        <f t="shared" si="89"/>
        <v>0</v>
      </c>
      <c r="L269" s="2">
        <f t="shared" si="89"/>
        <v>0</v>
      </c>
      <c r="M269" s="2">
        <f>SUM(M270:M280)</f>
        <v>0</v>
      </c>
      <c r="N269" s="2">
        <f>SUM(N270:N280)</f>
        <v>0</v>
      </c>
      <c r="O269" s="51" t="s">
        <v>64</v>
      </c>
      <c r="P269" s="4"/>
      <c r="T269" s="15" t="s">
        <v>87</v>
      </c>
    </row>
    <row r="270" spans="1:16" ht="15.75">
      <c r="A270" s="49"/>
      <c r="B270" s="65"/>
      <c r="C270" s="49"/>
      <c r="D270" s="1" t="s">
        <v>11</v>
      </c>
      <c r="E270" s="2">
        <f aca="true" t="shared" si="90" ref="E270:F274">G270+I270+K270+M270</f>
        <v>0</v>
      </c>
      <c r="F270" s="2">
        <f t="shared" si="90"/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51"/>
      <c r="P270" s="4"/>
    </row>
    <row r="271" spans="1:16" ht="15.75">
      <c r="A271" s="49"/>
      <c r="B271" s="65"/>
      <c r="C271" s="49"/>
      <c r="D271" s="1" t="s">
        <v>12</v>
      </c>
      <c r="E271" s="2">
        <f t="shared" si="90"/>
        <v>0</v>
      </c>
      <c r="F271" s="2">
        <f t="shared" si="90"/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51"/>
      <c r="P271" s="4"/>
    </row>
    <row r="272" spans="1:16" ht="15.75">
      <c r="A272" s="49"/>
      <c r="B272" s="65"/>
      <c r="C272" s="49"/>
      <c r="D272" s="1" t="s">
        <v>13</v>
      </c>
      <c r="E272" s="2">
        <f t="shared" si="90"/>
        <v>0</v>
      </c>
      <c r="F272" s="2">
        <f t="shared" si="90"/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51"/>
      <c r="P272" s="4"/>
    </row>
    <row r="273" spans="1:16" ht="15.75">
      <c r="A273" s="49"/>
      <c r="B273" s="65"/>
      <c r="C273" s="49"/>
      <c r="D273" s="1" t="s">
        <v>14</v>
      </c>
      <c r="E273" s="2">
        <f t="shared" si="90"/>
        <v>0</v>
      </c>
      <c r="F273" s="2">
        <f t="shared" si="90"/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51"/>
      <c r="P273" s="4"/>
    </row>
    <row r="274" spans="1:20" ht="15.75">
      <c r="A274" s="49"/>
      <c r="B274" s="65"/>
      <c r="C274" s="49"/>
      <c r="D274" s="1" t="s">
        <v>15</v>
      </c>
      <c r="E274" s="2">
        <f>G274+I274+K274+M274</f>
        <v>0</v>
      </c>
      <c r="F274" s="2">
        <f t="shared" si="90"/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51"/>
      <c r="P274" s="4"/>
      <c r="Q274" s="34">
        <f>G274</f>
        <v>0</v>
      </c>
      <c r="S274" s="34"/>
      <c r="T274" s="15" t="s">
        <v>87</v>
      </c>
    </row>
    <row r="275" spans="1:20" ht="15.75">
      <c r="A275" s="49"/>
      <c r="B275" s="65"/>
      <c r="C275" s="49"/>
      <c r="D275" s="1" t="s">
        <v>16</v>
      </c>
      <c r="E275" s="2">
        <f aca="true" t="shared" si="91" ref="E275:E280">G275+I275+K275+M275</f>
        <v>295.6</v>
      </c>
      <c r="F275" s="2">
        <f aca="true" t="shared" si="92" ref="F275:F280">H275+J275+L275+N275</f>
        <v>0</v>
      </c>
      <c r="G275" s="3">
        <v>295.6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51"/>
      <c r="P275" s="4"/>
      <c r="T275" s="34">
        <f>G275</f>
        <v>295.6</v>
      </c>
    </row>
    <row r="276" spans="1:16" ht="15.75">
      <c r="A276" s="49"/>
      <c r="B276" s="65"/>
      <c r="C276" s="49"/>
      <c r="D276" s="1" t="s">
        <v>67</v>
      </c>
      <c r="E276" s="2">
        <f t="shared" si="91"/>
        <v>0</v>
      </c>
      <c r="F276" s="2">
        <f t="shared" si="92"/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51"/>
      <c r="P276" s="4"/>
    </row>
    <row r="277" spans="1:16" ht="15.75">
      <c r="A277" s="49"/>
      <c r="B277" s="65"/>
      <c r="C277" s="49"/>
      <c r="D277" s="1" t="s">
        <v>68</v>
      </c>
      <c r="E277" s="2">
        <f t="shared" si="91"/>
        <v>0</v>
      </c>
      <c r="F277" s="2">
        <f t="shared" si="92"/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51"/>
      <c r="P277" s="4"/>
    </row>
    <row r="278" spans="1:16" ht="15.75">
      <c r="A278" s="49"/>
      <c r="B278" s="65"/>
      <c r="C278" s="49"/>
      <c r="D278" s="1" t="s">
        <v>69</v>
      </c>
      <c r="E278" s="2">
        <f t="shared" si="91"/>
        <v>0</v>
      </c>
      <c r="F278" s="2">
        <f t="shared" si="92"/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51"/>
      <c r="P278" s="4"/>
    </row>
    <row r="279" spans="1:16" ht="15.75">
      <c r="A279" s="49"/>
      <c r="B279" s="65"/>
      <c r="C279" s="49"/>
      <c r="D279" s="1" t="s">
        <v>70</v>
      </c>
      <c r="E279" s="2">
        <f t="shared" si="91"/>
        <v>0</v>
      </c>
      <c r="F279" s="2">
        <f t="shared" si="92"/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51"/>
      <c r="P279" s="4"/>
    </row>
    <row r="280" spans="1:16" ht="15.75">
      <c r="A280" s="49"/>
      <c r="B280" s="65"/>
      <c r="C280" s="50"/>
      <c r="D280" s="1" t="s">
        <v>71</v>
      </c>
      <c r="E280" s="2">
        <f t="shared" si="91"/>
        <v>0</v>
      </c>
      <c r="F280" s="2">
        <f t="shared" si="92"/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51"/>
      <c r="P280" s="4"/>
    </row>
    <row r="281" spans="1:16" s="5" customFormat="1" ht="15.75" customHeight="1">
      <c r="A281" s="49"/>
      <c r="B281" s="65" t="s">
        <v>36</v>
      </c>
      <c r="C281" s="48"/>
      <c r="D281" s="6" t="s">
        <v>10</v>
      </c>
      <c r="E281" s="2">
        <f>SUM(E282:E292)</f>
        <v>0</v>
      </c>
      <c r="F281" s="2">
        <f>SUM(F282:F292)</f>
        <v>0</v>
      </c>
      <c r="G281" s="2">
        <f aca="true" t="shared" si="93" ref="G281:L281">SUM(G282:G292)</f>
        <v>0</v>
      </c>
      <c r="H281" s="3">
        <f t="shared" si="93"/>
        <v>0</v>
      </c>
      <c r="I281" s="3">
        <f t="shared" si="93"/>
        <v>0</v>
      </c>
      <c r="J281" s="3">
        <f t="shared" si="93"/>
        <v>0</v>
      </c>
      <c r="K281" s="3">
        <f t="shared" si="93"/>
        <v>0</v>
      </c>
      <c r="L281" s="3">
        <f t="shared" si="93"/>
        <v>0</v>
      </c>
      <c r="M281" s="3">
        <f>SUM(M282:M292)</f>
        <v>0</v>
      </c>
      <c r="N281" s="3">
        <f>SUM(N282:N292)</f>
        <v>0</v>
      </c>
      <c r="O281" s="51" t="s">
        <v>64</v>
      </c>
      <c r="P281" s="4"/>
    </row>
    <row r="282" spans="1:16" ht="15.75">
      <c r="A282" s="49"/>
      <c r="B282" s="65"/>
      <c r="C282" s="49"/>
      <c r="D282" s="1" t="s">
        <v>11</v>
      </c>
      <c r="E282" s="2">
        <f aca="true" t="shared" si="94" ref="E282:F286">G282+I282+K282+M282</f>
        <v>0</v>
      </c>
      <c r="F282" s="2">
        <f t="shared" si="94"/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51"/>
      <c r="P282" s="4"/>
    </row>
    <row r="283" spans="1:16" ht="15.75">
      <c r="A283" s="49"/>
      <c r="B283" s="65"/>
      <c r="C283" s="49"/>
      <c r="D283" s="1" t="s">
        <v>12</v>
      </c>
      <c r="E283" s="2">
        <f t="shared" si="94"/>
        <v>0</v>
      </c>
      <c r="F283" s="2">
        <f t="shared" si="94"/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51"/>
      <c r="P283" s="4"/>
    </row>
    <row r="284" spans="1:16" ht="15.75">
      <c r="A284" s="49"/>
      <c r="B284" s="65"/>
      <c r="C284" s="49"/>
      <c r="D284" s="1" t="s">
        <v>13</v>
      </c>
      <c r="E284" s="2">
        <f t="shared" si="94"/>
        <v>0</v>
      </c>
      <c r="F284" s="2">
        <f t="shared" si="94"/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51"/>
      <c r="P284" s="4"/>
    </row>
    <row r="285" spans="1:16" ht="15.75">
      <c r="A285" s="49"/>
      <c r="B285" s="65"/>
      <c r="C285" s="49"/>
      <c r="D285" s="1" t="s">
        <v>14</v>
      </c>
      <c r="E285" s="2">
        <f t="shared" si="94"/>
        <v>0</v>
      </c>
      <c r="F285" s="2">
        <f t="shared" si="94"/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51"/>
      <c r="P285" s="4"/>
    </row>
    <row r="286" spans="1:19" ht="15.75">
      <c r="A286" s="49"/>
      <c r="B286" s="65"/>
      <c r="C286" s="49"/>
      <c r="D286" s="1" t="s">
        <v>15</v>
      </c>
      <c r="E286" s="2">
        <f t="shared" si="94"/>
        <v>0</v>
      </c>
      <c r="F286" s="2">
        <f t="shared" si="94"/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51"/>
      <c r="P286" s="4"/>
      <c r="Q286" s="34">
        <f>G286</f>
        <v>0</v>
      </c>
      <c r="S286" s="34"/>
    </row>
    <row r="287" spans="1:16" ht="15.75">
      <c r="A287" s="49"/>
      <c r="B287" s="65"/>
      <c r="C287" s="49"/>
      <c r="D287" s="1" t="s">
        <v>16</v>
      </c>
      <c r="E287" s="2">
        <f aca="true" t="shared" si="95" ref="E287:E292">G287+I287+K287+M287</f>
        <v>0</v>
      </c>
      <c r="F287" s="2">
        <f aca="true" t="shared" si="96" ref="F287:F292">H287+J287+L287+N287</f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51"/>
      <c r="P287" s="4"/>
    </row>
    <row r="288" spans="1:16" ht="15.75">
      <c r="A288" s="49"/>
      <c r="B288" s="65"/>
      <c r="C288" s="49"/>
      <c r="D288" s="1" t="s">
        <v>67</v>
      </c>
      <c r="E288" s="2">
        <f t="shared" si="95"/>
        <v>0</v>
      </c>
      <c r="F288" s="2">
        <f t="shared" si="96"/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51"/>
      <c r="P288" s="4"/>
    </row>
    <row r="289" spans="1:16" ht="15.75">
      <c r="A289" s="49"/>
      <c r="B289" s="65"/>
      <c r="C289" s="49"/>
      <c r="D289" s="1" t="s">
        <v>68</v>
      </c>
      <c r="E289" s="2">
        <f t="shared" si="95"/>
        <v>0</v>
      </c>
      <c r="F289" s="2">
        <f t="shared" si="96"/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51"/>
      <c r="P289" s="4"/>
    </row>
    <row r="290" spans="1:16" ht="15.75">
      <c r="A290" s="49"/>
      <c r="B290" s="65"/>
      <c r="C290" s="49"/>
      <c r="D290" s="1" t="s">
        <v>69</v>
      </c>
      <c r="E290" s="2">
        <f t="shared" si="95"/>
        <v>0</v>
      </c>
      <c r="F290" s="2">
        <f t="shared" si="96"/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51"/>
      <c r="P290" s="4"/>
    </row>
    <row r="291" spans="1:16" ht="15.75">
      <c r="A291" s="49"/>
      <c r="B291" s="65"/>
      <c r="C291" s="49"/>
      <c r="D291" s="1" t="s">
        <v>70</v>
      </c>
      <c r="E291" s="2">
        <f t="shared" si="95"/>
        <v>0</v>
      </c>
      <c r="F291" s="2">
        <f t="shared" si="96"/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51"/>
      <c r="P291" s="4"/>
    </row>
    <row r="292" spans="1:16" ht="15.75">
      <c r="A292" s="49"/>
      <c r="B292" s="65"/>
      <c r="C292" s="50"/>
      <c r="D292" s="1" t="s">
        <v>71</v>
      </c>
      <c r="E292" s="2">
        <f t="shared" si="95"/>
        <v>0</v>
      </c>
      <c r="F292" s="2">
        <f t="shared" si="96"/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51"/>
      <c r="P292" s="4"/>
    </row>
    <row r="293" spans="1:20" s="5" customFormat="1" ht="15.75" customHeight="1">
      <c r="A293" s="49"/>
      <c r="B293" s="45" t="s">
        <v>98</v>
      </c>
      <c r="C293" s="33"/>
      <c r="D293" s="6" t="s">
        <v>10</v>
      </c>
      <c r="E293" s="2">
        <f aca="true" t="shared" si="97" ref="E293:N293">SUM(E294:E304)</f>
        <v>36111.9</v>
      </c>
      <c r="F293" s="2">
        <f t="shared" si="97"/>
        <v>1542.4</v>
      </c>
      <c r="G293" s="2">
        <f t="shared" si="97"/>
        <v>36111.9</v>
      </c>
      <c r="H293" s="3">
        <f t="shared" si="97"/>
        <v>1542.4</v>
      </c>
      <c r="I293" s="3">
        <f t="shared" si="97"/>
        <v>0</v>
      </c>
      <c r="J293" s="3">
        <f t="shared" si="97"/>
        <v>0</v>
      </c>
      <c r="K293" s="3">
        <f t="shared" si="97"/>
        <v>0</v>
      </c>
      <c r="L293" s="3">
        <f t="shared" si="97"/>
        <v>0</v>
      </c>
      <c r="M293" s="3">
        <f t="shared" si="97"/>
        <v>0</v>
      </c>
      <c r="N293" s="3">
        <f t="shared" si="97"/>
        <v>0</v>
      </c>
      <c r="O293" s="52" t="s">
        <v>64</v>
      </c>
      <c r="P293" s="4"/>
      <c r="T293" s="5" t="s">
        <v>87</v>
      </c>
    </row>
    <row r="294" spans="1:16" ht="15.75">
      <c r="A294" s="49"/>
      <c r="B294" s="76"/>
      <c r="C294" s="31"/>
      <c r="D294" s="1" t="s">
        <v>11</v>
      </c>
      <c r="E294" s="2">
        <f aca="true" t="shared" si="98" ref="E294:F298">G294+I294+K294+M294</f>
        <v>0</v>
      </c>
      <c r="F294" s="2">
        <f t="shared" si="98"/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53"/>
      <c r="P294" s="4"/>
    </row>
    <row r="295" spans="1:16" ht="15.75">
      <c r="A295" s="49"/>
      <c r="B295" s="76"/>
      <c r="C295" s="31"/>
      <c r="D295" s="1" t="s">
        <v>12</v>
      </c>
      <c r="E295" s="2">
        <f t="shared" si="98"/>
        <v>0</v>
      </c>
      <c r="F295" s="2">
        <f t="shared" si="98"/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53"/>
      <c r="P295" s="4"/>
    </row>
    <row r="296" spans="1:16" ht="15.75">
      <c r="A296" s="49"/>
      <c r="B296" s="76"/>
      <c r="C296" s="31"/>
      <c r="D296" s="1" t="s">
        <v>13</v>
      </c>
      <c r="E296" s="2">
        <f t="shared" si="98"/>
        <v>0</v>
      </c>
      <c r="F296" s="2">
        <f t="shared" si="98"/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53"/>
      <c r="P296" s="4"/>
    </row>
    <row r="297" spans="1:16" ht="15.75">
      <c r="A297" s="49"/>
      <c r="B297" s="76"/>
      <c r="C297" s="31"/>
      <c r="D297" s="1" t="s">
        <v>14</v>
      </c>
      <c r="E297" s="2">
        <f t="shared" si="98"/>
        <v>0</v>
      </c>
      <c r="F297" s="2">
        <f t="shared" si="98"/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53"/>
      <c r="P297" s="4"/>
    </row>
    <row r="298" spans="1:20" ht="15.75">
      <c r="A298" s="49"/>
      <c r="B298" s="76"/>
      <c r="C298" s="31"/>
      <c r="D298" s="1" t="s">
        <v>15</v>
      </c>
      <c r="E298" s="2" t="s">
        <v>76</v>
      </c>
      <c r="F298" s="2">
        <f t="shared" si="98"/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53"/>
      <c r="P298" s="4"/>
      <c r="T298" s="15" t="s">
        <v>87</v>
      </c>
    </row>
    <row r="299" spans="1:22" ht="15.75">
      <c r="A299" s="49"/>
      <c r="B299" s="76"/>
      <c r="C299" s="70" t="s">
        <v>30</v>
      </c>
      <c r="D299" s="1" t="s">
        <v>16</v>
      </c>
      <c r="E299" s="2">
        <f aca="true" t="shared" si="99" ref="E299:E304">G299+I299+K299+M299</f>
        <v>1542.4</v>
      </c>
      <c r="F299" s="2">
        <f aca="true" t="shared" si="100" ref="F299:F304">H299+J299+L299+N299</f>
        <v>1542.4</v>
      </c>
      <c r="G299" s="3">
        <f>1550.2-7.8</f>
        <v>1542.4</v>
      </c>
      <c r="H299" s="3">
        <f>G299</f>
        <v>1542.4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53"/>
      <c r="P299" s="4"/>
      <c r="T299" s="34">
        <f>G299</f>
        <v>1542.4</v>
      </c>
      <c r="U299" s="34">
        <f>H299</f>
        <v>1542.4</v>
      </c>
      <c r="V299" s="15" t="s">
        <v>89</v>
      </c>
    </row>
    <row r="300" spans="1:22" ht="15.75">
      <c r="A300" s="49"/>
      <c r="B300" s="76"/>
      <c r="C300" s="71"/>
      <c r="D300" s="1" t="s">
        <v>67</v>
      </c>
      <c r="E300" s="2">
        <f t="shared" si="99"/>
        <v>34569.5</v>
      </c>
      <c r="F300" s="2">
        <f t="shared" si="100"/>
        <v>0</v>
      </c>
      <c r="G300" s="3">
        <v>34569.5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53"/>
      <c r="P300" s="4"/>
      <c r="V300" s="34">
        <f>G300</f>
        <v>34569.5</v>
      </c>
    </row>
    <row r="301" spans="1:16" ht="15.75">
      <c r="A301" s="49"/>
      <c r="B301" s="76"/>
      <c r="C301" s="71"/>
      <c r="D301" s="1" t="s">
        <v>68</v>
      </c>
      <c r="E301" s="2">
        <f t="shared" si="99"/>
        <v>0</v>
      </c>
      <c r="F301" s="2">
        <f t="shared" si="100"/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53"/>
      <c r="P301" s="4"/>
    </row>
    <row r="302" spans="1:16" ht="15.75">
      <c r="A302" s="49"/>
      <c r="B302" s="76"/>
      <c r="C302" s="71"/>
      <c r="D302" s="1" t="s">
        <v>69</v>
      </c>
      <c r="E302" s="2">
        <f t="shared" si="99"/>
        <v>0</v>
      </c>
      <c r="F302" s="2">
        <f t="shared" si="100"/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53"/>
      <c r="P302" s="4"/>
    </row>
    <row r="303" spans="1:16" ht="15.75">
      <c r="A303" s="49"/>
      <c r="B303" s="76"/>
      <c r="C303" s="71"/>
      <c r="D303" s="1" t="s">
        <v>70</v>
      </c>
      <c r="E303" s="2">
        <f t="shared" si="99"/>
        <v>0</v>
      </c>
      <c r="F303" s="2">
        <f t="shared" si="100"/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53"/>
      <c r="P303" s="4"/>
    </row>
    <row r="304" spans="1:16" ht="15.75">
      <c r="A304" s="49"/>
      <c r="B304" s="77"/>
      <c r="C304" s="72"/>
      <c r="D304" s="1" t="s">
        <v>71</v>
      </c>
      <c r="E304" s="2">
        <f t="shared" si="99"/>
        <v>0</v>
      </c>
      <c r="F304" s="2">
        <f t="shared" si="100"/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54"/>
      <c r="P304" s="4"/>
    </row>
    <row r="305" spans="1:22" s="5" customFormat="1" ht="15.75" customHeight="1">
      <c r="A305" s="49"/>
      <c r="B305" s="65" t="s">
        <v>85</v>
      </c>
      <c r="C305" s="48"/>
      <c r="D305" s="6" t="s">
        <v>10</v>
      </c>
      <c r="E305" s="2">
        <f>SUM(E306:E316)</f>
        <v>35164</v>
      </c>
      <c r="F305" s="2">
        <f>SUM(F306:F316)</f>
        <v>0</v>
      </c>
      <c r="G305" s="2">
        <f aca="true" t="shared" si="101" ref="G305:L305">SUM(G306:G316)</f>
        <v>35164</v>
      </c>
      <c r="H305" s="3">
        <f t="shared" si="101"/>
        <v>0</v>
      </c>
      <c r="I305" s="3">
        <f t="shared" si="101"/>
        <v>0</v>
      </c>
      <c r="J305" s="3">
        <f t="shared" si="101"/>
        <v>0</v>
      </c>
      <c r="K305" s="3">
        <f t="shared" si="101"/>
        <v>0</v>
      </c>
      <c r="L305" s="3">
        <f t="shared" si="101"/>
        <v>0</v>
      </c>
      <c r="M305" s="3">
        <f>SUM(M306:M316)</f>
        <v>0</v>
      </c>
      <c r="N305" s="3">
        <f>SUM(N306:N316)</f>
        <v>0</v>
      </c>
      <c r="O305" s="51" t="s">
        <v>64</v>
      </c>
      <c r="P305" s="4"/>
      <c r="V305" s="5" t="s">
        <v>87</v>
      </c>
    </row>
    <row r="306" spans="1:16" ht="15.75">
      <c r="A306" s="49"/>
      <c r="B306" s="65"/>
      <c r="C306" s="49"/>
      <c r="D306" s="1" t="s">
        <v>11</v>
      </c>
      <c r="E306" s="2">
        <f aca="true" t="shared" si="102" ref="E306:F310">G306+I306+K306+M306</f>
        <v>0</v>
      </c>
      <c r="F306" s="2">
        <f t="shared" si="102"/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51"/>
      <c r="P306" s="4"/>
    </row>
    <row r="307" spans="1:16" ht="15.75">
      <c r="A307" s="49"/>
      <c r="B307" s="65"/>
      <c r="C307" s="49"/>
      <c r="D307" s="1" t="s">
        <v>12</v>
      </c>
      <c r="E307" s="2">
        <f t="shared" si="102"/>
        <v>0</v>
      </c>
      <c r="F307" s="2">
        <f t="shared" si="102"/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51"/>
      <c r="P307" s="4"/>
    </row>
    <row r="308" spans="1:16" ht="15.75">
      <c r="A308" s="49"/>
      <c r="B308" s="65"/>
      <c r="C308" s="49"/>
      <c r="D308" s="1" t="s">
        <v>13</v>
      </c>
      <c r="E308" s="2">
        <f t="shared" si="102"/>
        <v>0</v>
      </c>
      <c r="F308" s="2">
        <f t="shared" si="102"/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51"/>
      <c r="P308" s="4"/>
    </row>
    <row r="309" spans="1:16" ht="15.75">
      <c r="A309" s="49"/>
      <c r="B309" s="65"/>
      <c r="C309" s="49"/>
      <c r="D309" s="1" t="s">
        <v>14</v>
      </c>
      <c r="E309" s="2">
        <f t="shared" si="102"/>
        <v>0</v>
      </c>
      <c r="F309" s="2">
        <f t="shared" si="102"/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51"/>
      <c r="P309" s="4"/>
    </row>
    <row r="310" spans="1:16" ht="15.75">
      <c r="A310" s="49"/>
      <c r="B310" s="65"/>
      <c r="C310" s="49"/>
      <c r="D310" s="1" t="s">
        <v>15</v>
      </c>
      <c r="E310" s="2">
        <f t="shared" si="102"/>
        <v>0</v>
      </c>
      <c r="F310" s="2">
        <f t="shared" si="102"/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51"/>
      <c r="P310" s="4"/>
    </row>
    <row r="311" spans="1:16" ht="15.75">
      <c r="A311" s="49"/>
      <c r="B311" s="65"/>
      <c r="C311" s="49"/>
      <c r="D311" s="1" t="s">
        <v>16</v>
      </c>
      <c r="E311" s="2">
        <f aca="true" t="shared" si="103" ref="E311:E316">G311+I311+K311+M311</f>
        <v>0</v>
      </c>
      <c r="F311" s="2">
        <f aca="true" t="shared" si="104" ref="F311:F316">H311+J311+L311+N311</f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51"/>
      <c r="P311" s="4"/>
    </row>
    <row r="312" spans="1:23" ht="15.75">
      <c r="A312" s="49"/>
      <c r="B312" s="65"/>
      <c r="C312" s="49"/>
      <c r="D312" s="1" t="s">
        <v>67</v>
      </c>
      <c r="E312" s="2">
        <f t="shared" si="103"/>
        <v>1608.6</v>
      </c>
      <c r="F312" s="2">
        <f t="shared" si="104"/>
        <v>0</v>
      </c>
      <c r="G312" s="3">
        <v>1608.6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51"/>
      <c r="P312" s="4"/>
      <c r="V312" s="34">
        <f>G312</f>
        <v>1608.6</v>
      </c>
      <c r="W312" s="15" t="s">
        <v>89</v>
      </c>
    </row>
    <row r="313" spans="1:23" ht="15.75">
      <c r="A313" s="49"/>
      <c r="B313" s="65"/>
      <c r="C313" s="49"/>
      <c r="D313" s="1" t="s">
        <v>68</v>
      </c>
      <c r="E313" s="2">
        <f t="shared" si="103"/>
        <v>33555.4</v>
      </c>
      <c r="F313" s="2">
        <f t="shared" si="104"/>
        <v>0</v>
      </c>
      <c r="G313" s="3">
        <v>33555.4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51"/>
      <c r="P313" s="4"/>
      <c r="W313" s="34">
        <f>G313</f>
        <v>33555.4</v>
      </c>
    </row>
    <row r="314" spans="1:16" ht="15.75">
      <c r="A314" s="49"/>
      <c r="B314" s="65"/>
      <c r="C314" s="49"/>
      <c r="D314" s="1" t="s">
        <v>69</v>
      </c>
      <c r="E314" s="2">
        <f t="shared" si="103"/>
        <v>0</v>
      </c>
      <c r="F314" s="2">
        <f t="shared" si="104"/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51"/>
      <c r="P314" s="4"/>
    </row>
    <row r="315" spans="1:16" ht="15.75">
      <c r="A315" s="49"/>
      <c r="B315" s="65"/>
      <c r="C315" s="49"/>
      <c r="D315" s="1" t="s">
        <v>70</v>
      </c>
      <c r="E315" s="2">
        <f t="shared" si="103"/>
        <v>0</v>
      </c>
      <c r="F315" s="2">
        <f t="shared" si="104"/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51"/>
      <c r="P315" s="4"/>
    </row>
    <row r="316" spans="1:16" ht="15.75">
      <c r="A316" s="49"/>
      <c r="B316" s="65"/>
      <c r="C316" s="50"/>
      <c r="D316" s="1" t="s">
        <v>71</v>
      </c>
      <c r="E316" s="2">
        <f t="shared" si="103"/>
        <v>0</v>
      </c>
      <c r="F316" s="2">
        <f t="shared" si="104"/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51"/>
      <c r="P316" s="4"/>
    </row>
    <row r="317" spans="1:20" s="5" customFormat="1" ht="15.75" customHeight="1">
      <c r="A317" s="49"/>
      <c r="B317" s="65" t="s">
        <v>37</v>
      </c>
      <c r="C317" s="48"/>
      <c r="D317" s="6" t="s">
        <v>10</v>
      </c>
      <c r="E317" s="2">
        <f>SUM(E318:E328)</f>
        <v>376.7</v>
      </c>
      <c r="F317" s="2">
        <f>SUM(F318:F328)</f>
        <v>0</v>
      </c>
      <c r="G317" s="2">
        <f aca="true" t="shared" si="105" ref="G317:L317">SUM(G318:G328)</f>
        <v>376.7</v>
      </c>
      <c r="H317" s="3">
        <f t="shared" si="105"/>
        <v>0</v>
      </c>
      <c r="I317" s="3">
        <f t="shared" si="105"/>
        <v>0</v>
      </c>
      <c r="J317" s="3">
        <f t="shared" si="105"/>
        <v>0</v>
      </c>
      <c r="K317" s="3">
        <f t="shared" si="105"/>
        <v>0</v>
      </c>
      <c r="L317" s="3">
        <f t="shared" si="105"/>
        <v>0</v>
      </c>
      <c r="M317" s="3">
        <f>SUM(M318:M328)</f>
        <v>0</v>
      </c>
      <c r="N317" s="3">
        <f>SUM(N318:N328)</f>
        <v>0</v>
      </c>
      <c r="O317" s="51" t="s">
        <v>64</v>
      </c>
      <c r="P317" s="4"/>
      <c r="T317" s="5" t="s">
        <v>87</v>
      </c>
    </row>
    <row r="318" spans="1:16" ht="15.75">
      <c r="A318" s="49"/>
      <c r="B318" s="65"/>
      <c r="C318" s="49"/>
      <c r="D318" s="1" t="s">
        <v>11</v>
      </c>
      <c r="E318" s="2">
        <f aca="true" t="shared" si="106" ref="E318:F322">G318+I318+K318+M318</f>
        <v>0</v>
      </c>
      <c r="F318" s="2">
        <f t="shared" si="106"/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51"/>
      <c r="P318" s="4"/>
    </row>
    <row r="319" spans="1:16" ht="15.75">
      <c r="A319" s="49"/>
      <c r="B319" s="65"/>
      <c r="C319" s="49"/>
      <c r="D319" s="1" t="s">
        <v>12</v>
      </c>
      <c r="E319" s="2">
        <f t="shared" si="106"/>
        <v>0</v>
      </c>
      <c r="F319" s="2">
        <f t="shared" si="106"/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51"/>
      <c r="P319" s="4"/>
    </row>
    <row r="320" spans="1:16" ht="15.75">
      <c r="A320" s="49"/>
      <c r="B320" s="65"/>
      <c r="C320" s="49"/>
      <c r="D320" s="1" t="s">
        <v>13</v>
      </c>
      <c r="E320" s="2">
        <f t="shared" si="106"/>
        <v>0</v>
      </c>
      <c r="F320" s="2">
        <f t="shared" si="106"/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51"/>
      <c r="P320" s="4"/>
    </row>
    <row r="321" spans="1:16" ht="15.75">
      <c r="A321" s="49"/>
      <c r="B321" s="65"/>
      <c r="C321" s="49"/>
      <c r="D321" s="1" t="s">
        <v>14</v>
      </c>
      <c r="E321" s="2">
        <f t="shared" si="106"/>
        <v>0</v>
      </c>
      <c r="F321" s="2">
        <f t="shared" si="106"/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51"/>
      <c r="P321" s="4"/>
    </row>
    <row r="322" spans="1:20" ht="15.75">
      <c r="A322" s="49"/>
      <c r="B322" s="65"/>
      <c r="C322" s="49"/>
      <c r="D322" s="1" t="s">
        <v>15</v>
      </c>
      <c r="E322" s="2">
        <f t="shared" si="106"/>
        <v>0</v>
      </c>
      <c r="F322" s="2">
        <f t="shared" si="106"/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51"/>
      <c r="P322" s="4"/>
      <c r="Q322" s="34">
        <f>G322</f>
        <v>0</v>
      </c>
      <c r="S322" s="34"/>
      <c r="T322" s="15" t="s">
        <v>87</v>
      </c>
    </row>
    <row r="323" spans="1:20" ht="15.75">
      <c r="A323" s="49"/>
      <c r="B323" s="65"/>
      <c r="C323" s="49"/>
      <c r="D323" s="1" t="s">
        <v>16</v>
      </c>
      <c r="E323" s="2">
        <f aca="true" t="shared" si="107" ref="E323:E328">G323+I323+K323+M323</f>
        <v>376.7</v>
      </c>
      <c r="F323" s="2">
        <f aca="true" t="shared" si="108" ref="F323:F328">H323+J323+L323+N323</f>
        <v>0</v>
      </c>
      <c r="G323" s="3">
        <v>376.7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51"/>
      <c r="P323" s="4"/>
      <c r="T323" s="34">
        <f>G323</f>
        <v>376.7</v>
      </c>
    </row>
    <row r="324" spans="1:16" ht="15.75">
      <c r="A324" s="49"/>
      <c r="B324" s="65"/>
      <c r="C324" s="49"/>
      <c r="D324" s="1" t="s">
        <v>67</v>
      </c>
      <c r="E324" s="2">
        <f t="shared" si="107"/>
        <v>0</v>
      </c>
      <c r="F324" s="2">
        <f t="shared" si="108"/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51"/>
      <c r="P324" s="4"/>
    </row>
    <row r="325" spans="1:16" ht="15.75">
      <c r="A325" s="49"/>
      <c r="B325" s="65"/>
      <c r="C325" s="49"/>
      <c r="D325" s="1" t="s">
        <v>68</v>
      </c>
      <c r="E325" s="2">
        <f t="shared" si="107"/>
        <v>0</v>
      </c>
      <c r="F325" s="2">
        <f t="shared" si="108"/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51"/>
      <c r="P325" s="4"/>
    </row>
    <row r="326" spans="1:16" ht="15.75">
      <c r="A326" s="49"/>
      <c r="B326" s="65"/>
      <c r="C326" s="49"/>
      <c r="D326" s="1" t="s">
        <v>69</v>
      </c>
      <c r="E326" s="2">
        <f t="shared" si="107"/>
        <v>0</v>
      </c>
      <c r="F326" s="2">
        <f t="shared" si="108"/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51"/>
      <c r="P326" s="4"/>
    </row>
    <row r="327" spans="1:16" ht="15.75">
      <c r="A327" s="49"/>
      <c r="B327" s="65"/>
      <c r="C327" s="49"/>
      <c r="D327" s="1" t="s">
        <v>70</v>
      </c>
      <c r="E327" s="2">
        <f t="shared" si="107"/>
        <v>0</v>
      </c>
      <c r="F327" s="2">
        <f t="shared" si="108"/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51"/>
      <c r="P327" s="4"/>
    </row>
    <row r="328" spans="1:16" ht="15.75">
      <c r="A328" s="49"/>
      <c r="B328" s="65"/>
      <c r="C328" s="50"/>
      <c r="D328" s="1" t="s">
        <v>71</v>
      </c>
      <c r="E328" s="2">
        <f t="shared" si="107"/>
        <v>0</v>
      </c>
      <c r="F328" s="2">
        <f t="shared" si="108"/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51"/>
      <c r="P328" s="4"/>
    </row>
    <row r="329" spans="1:16" s="5" customFormat="1" ht="15.75" customHeight="1">
      <c r="A329" s="49"/>
      <c r="B329" s="65" t="s">
        <v>38</v>
      </c>
      <c r="D329" s="6" t="s">
        <v>10</v>
      </c>
      <c r="E329" s="2">
        <f>SUM(E330:E340)</f>
        <v>8972.4</v>
      </c>
      <c r="F329" s="2">
        <f>SUM(F330:F340)</f>
        <v>412.40000000000003</v>
      </c>
      <c r="G329" s="2">
        <f aca="true" t="shared" si="109" ref="G329:N329">SUM(G330:G340)</f>
        <v>8972.4</v>
      </c>
      <c r="H329" s="2">
        <f t="shared" si="109"/>
        <v>412.40000000000003</v>
      </c>
      <c r="I329" s="3">
        <f t="shared" si="109"/>
        <v>0</v>
      </c>
      <c r="J329" s="3">
        <f t="shared" si="109"/>
        <v>0</v>
      </c>
      <c r="K329" s="3">
        <f t="shared" si="109"/>
        <v>0</v>
      </c>
      <c r="L329" s="3">
        <f t="shared" si="109"/>
        <v>0</v>
      </c>
      <c r="M329" s="3">
        <f t="shared" si="109"/>
        <v>0</v>
      </c>
      <c r="N329" s="3">
        <f t="shared" si="109"/>
        <v>0</v>
      </c>
      <c r="O329" s="51" t="s">
        <v>64</v>
      </c>
      <c r="P329" s="4"/>
    </row>
    <row r="330" spans="1:16" ht="15.75">
      <c r="A330" s="49"/>
      <c r="B330" s="65"/>
      <c r="C330" s="31"/>
      <c r="D330" s="1" t="s">
        <v>11</v>
      </c>
      <c r="E330" s="2">
        <f aca="true" t="shared" si="110" ref="E330:F334">G330+I330+K330+M330</f>
        <v>0</v>
      </c>
      <c r="F330" s="2">
        <f t="shared" si="110"/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51"/>
      <c r="P330" s="4"/>
    </row>
    <row r="331" spans="1:24" ht="26.25" customHeight="1">
      <c r="A331" s="49"/>
      <c r="B331" s="65"/>
      <c r="C331" s="1" t="s">
        <v>30</v>
      </c>
      <c r="D331" s="1" t="s">
        <v>12</v>
      </c>
      <c r="E331" s="2">
        <f t="shared" si="110"/>
        <v>412.40000000000003</v>
      </c>
      <c r="F331" s="2">
        <f t="shared" si="110"/>
        <v>412.40000000000003</v>
      </c>
      <c r="G331" s="3">
        <f>H331</f>
        <v>412.40000000000003</v>
      </c>
      <c r="H331" s="3">
        <f>900.2-450-36-1.8</f>
        <v>412.40000000000003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51"/>
      <c r="P331" s="4"/>
      <c r="X331" s="15" t="s">
        <v>89</v>
      </c>
    </row>
    <row r="332" spans="1:16" ht="15.75">
      <c r="A332" s="49"/>
      <c r="B332" s="65"/>
      <c r="C332" s="48"/>
      <c r="D332" s="1" t="s">
        <v>13</v>
      </c>
      <c r="E332" s="2">
        <f t="shared" si="110"/>
        <v>0</v>
      </c>
      <c r="F332" s="2">
        <f t="shared" si="110"/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51"/>
      <c r="P332" s="4"/>
    </row>
    <row r="333" spans="1:16" ht="15.75">
      <c r="A333" s="49"/>
      <c r="B333" s="65"/>
      <c r="C333" s="49"/>
      <c r="D333" s="1" t="s">
        <v>14</v>
      </c>
      <c r="E333" s="2">
        <f t="shared" si="110"/>
        <v>0</v>
      </c>
      <c r="F333" s="2">
        <f t="shared" si="110"/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51"/>
      <c r="P333" s="4"/>
    </row>
    <row r="334" spans="1:19" ht="15.75">
      <c r="A334" s="49"/>
      <c r="B334" s="65"/>
      <c r="C334" s="49"/>
      <c r="D334" s="1" t="s">
        <v>15</v>
      </c>
      <c r="E334" s="2">
        <f t="shared" si="110"/>
        <v>0</v>
      </c>
      <c r="F334" s="2">
        <f t="shared" si="110"/>
        <v>0</v>
      </c>
      <c r="G334" s="3"/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51"/>
      <c r="P334" s="4"/>
      <c r="Q334" s="34">
        <f>G334</f>
        <v>0</v>
      </c>
      <c r="S334" s="34"/>
    </row>
    <row r="335" spans="1:16" ht="15.75">
      <c r="A335" s="49"/>
      <c r="B335" s="65"/>
      <c r="C335" s="49"/>
      <c r="D335" s="1" t="s">
        <v>16</v>
      </c>
      <c r="E335" s="2">
        <f aca="true" t="shared" si="111" ref="E335:E340">G335+I335+K335+M335</f>
        <v>0</v>
      </c>
      <c r="F335" s="2">
        <f aca="true" t="shared" si="112" ref="F335:F340">H335+J335+L335+N335</f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51"/>
      <c r="P335" s="4"/>
    </row>
    <row r="336" spans="1:16" ht="15.75">
      <c r="A336" s="49"/>
      <c r="B336" s="65"/>
      <c r="C336" s="49"/>
      <c r="D336" s="1" t="s">
        <v>67</v>
      </c>
      <c r="E336" s="2">
        <f t="shared" si="111"/>
        <v>0</v>
      </c>
      <c r="F336" s="2">
        <f t="shared" si="112"/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51"/>
      <c r="P336" s="4"/>
    </row>
    <row r="337" spans="1:16" ht="15.75">
      <c r="A337" s="49"/>
      <c r="B337" s="65"/>
      <c r="C337" s="49"/>
      <c r="D337" s="1" t="s">
        <v>68</v>
      </c>
      <c r="E337" s="2">
        <f t="shared" si="111"/>
        <v>0</v>
      </c>
      <c r="F337" s="2">
        <f t="shared" si="112"/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51"/>
      <c r="P337" s="4"/>
    </row>
    <row r="338" spans="1:24" ht="15.75">
      <c r="A338" s="49"/>
      <c r="B338" s="65"/>
      <c r="C338" s="49"/>
      <c r="D338" s="1" t="s">
        <v>69</v>
      </c>
      <c r="E338" s="2">
        <f t="shared" si="111"/>
        <v>8560</v>
      </c>
      <c r="F338" s="2">
        <f t="shared" si="112"/>
        <v>0</v>
      </c>
      <c r="G338" s="3">
        <v>8560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51"/>
      <c r="P338" s="4"/>
      <c r="X338" s="34">
        <f>G338</f>
        <v>8560</v>
      </c>
    </row>
    <row r="339" spans="1:16" ht="15">
      <c r="A339" s="49"/>
      <c r="B339" s="65"/>
      <c r="C339" s="49"/>
      <c r="D339" s="1" t="s">
        <v>70</v>
      </c>
      <c r="E339" s="2">
        <f t="shared" si="111"/>
        <v>0</v>
      </c>
      <c r="F339" s="2">
        <f t="shared" si="112"/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51"/>
      <c r="P339" s="4"/>
    </row>
    <row r="340" spans="1:16" ht="15">
      <c r="A340" s="49"/>
      <c r="B340" s="65"/>
      <c r="C340" s="50"/>
      <c r="D340" s="1" t="s">
        <v>71</v>
      </c>
      <c r="E340" s="2">
        <f t="shared" si="111"/>
        <v>0</v>
      </c>
      <c r="F340" s="2">
        <f t="shared" si="112"/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51"/>
      <c r="P340" s="4"/>
    </row>
    <row r="341" spans="1:20" s="8" customFormat="1" ht="15.75" customHeight="1">
      <c r="A341" s="49"/>
      <c r="B341" s="66" t="s">
        <v>39</v>
      </c>
      <c r="C341" s="55"/>
      <c r="D341" s="6" t="s">
        <v>10</v>
      </c>
      <c r="E341" s="2">
        <f>SUM(E342:E352)</f>
        <v>4000</v>
      </c>
      <c r="F341" s="2">
        <f>SUM(F342:F352)</f>
        <v>0</v>
      </c>
      <c r="G341" s="2">
        <f aca="true" t="shared" si="113" ref="G341:L341">SUM(G342:G352)</f>
        <v>4000</v>
      </c>
      <c r="H341" s="2">
        <f t="shared" si="113"/>
        <v>0</v>
      </c>
      <c r="I341" s="2">
        <f t="shared" si="113"/>
        <v>0</v>
      </c>
      <c r="J341" s="2">
        <f t="shared" si="113"/>
        <v>0</v>
      </c>
      <c r="K341" s="2">
        <f t="shared" si="113"/>
        <v>0</v>
      </c>
      <c r="L341" s="2">
        <f t="shared" si="113"/>
        <v>0</v>
      </c>
      <c r="M341" s="2">
        <f>SUM(M342:M352)</f>
        <v>0</v>
      </c>
      <c r="N341" s="2">
        <f>SUM(N342:N352)</f>
        <v>0</v>
      </c>
      <c r="O341" s="35"/>
      <c r="P341" s="4"/>
      <c r="T341" s="8">
        <v>4000</v>
      </c>
    </row>
    <row r="342" spans="1:16" s="8" customFormat="1" ht="15">
      <c r="A342" s="49"/>
      <c r="B342" s="46"/>
      <c r="C342" s="56"/>
      <c r="D342" s="6" t="s">
        <v>11</v>
      </c>
      <c r="E342" s="2">
        <f aca="true" t="shared" si="114" ref="E342:F346">G342+I342+K342+M342</f>
        <v>0</v>
      </c>
      <c r="F342" s="2">
        <f t="shared" si="114"/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42" t="s">
        <v>63</v>
      </c>
      <c r="P342" s="4"/>
    </row>
    <row r="343" spans="1:16" s="8" customFormat="1" ht="15">
      <c r="A343" s="49"/>
      <c r="B343" s="46"/>
      <c r="C343" s="56"/>
      <c r="D343" s="6" t="s">
        <v>12</v>
      </c>
      <c r="E343" s="2">
        <f t="shared" si="114"/>
        <v>0</v>
      </c>
      <c r="F343" s="2">
        <f t="shared" si="114"/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43"/>
      <c r="P343" s="4"/>
    </row>
    <row r="344" spans="1:16" s="8" customFormat="1" ht="15">
      <c r="A344" s="49"/>
      <c r="B344" s="46"/>
      <c r="C344" s="56"/>
      <c r="D344" s="6" t="s">
        <v>13</v>
      </c>
      <c r="E344" s="2">
        <f t="shared" si="114"/>
        <v>0</v>
      </c>
      <c r="F344" s="2">
        <f t="shared" si="114"/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43"/>
      <c r="P344" s="4"/>
    </row>
    <row r="345" spans="1:16" s="8" customFormat="1" ht="15">
      <c r="A345" s="49"/>
      <c r="B345" s="46"/>
      <c r="C345" s="56"/>
      <c r="D345" s="6" t="s">
        <v>14</v>
      </c>
      <c r="E345" s="2">
        <f t="shared" si="114"/>
        <v>0</v>
      </c>
      <c r="F345" s="2">
        <f t="shared" si="114"/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43"/>
      <c r="P345" s="4"/>
    </row>
    <row r="346" spans="1:16" s="8" customFormat="1" ht="15">
      <c r="A346" s="49"/>
      <c r="B346" s="46"/>
      <c r="C346" s="56"/>
      <c r="D346" s="6" t="s">
        <v>15</v>
      </c>
      <c r="E346" s="2">
        <f t="shared" si="114"/>
        <v>0</v>
      </c>
      <c r="F346" s="2">
        <f t="shared" si="114"/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43"/>
      <c r="P346" s="4"/>
    </row>
    <row r="347" spans="1:20" s="8" customFormat="1" ht="15">
      <c r="A347" s="49"/>
      <c r="B347" s="46"/>
      <c r="C347" s="56"/>
      <c r="D347" s="6" t="s">
        <v>16</v>
      </c>
      <c r="E347" s="2">
        <f aca="true" t="shared" si="115" ref="E347:E352">G347+I347+K347+M347</f>
        <v>4000</v>
      </c>
      <c r="F347" s="2">
        <f aca="true" t="shared" si="116" ref="F347:F352">H347+J347+L347+N347</f>
        <v>0</v>
      </c>
      <c r="G347" s="2">
        <v>4000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43"/>
      <c r="P347" s="4"/>
      <c r="T347" s="36"/>
    </row>
    <row r="348" spans="1:16" s="8" customFormat="1" ht="15">
      <c r="A348" s="49"/>
      <c r="B348" s="46"/>
      <c r="C348" s="56"/>
      <c r="D348" s="6" t="s">
        <v>67</v>
      </c>
      <c r="E348" s="2">
        <f t="shared" si="115"/>
        <v>0</v>
      </c>
      <c r="F348" s="2">
        <f t="shared" si="116"/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43"/>
      <c r="P348" s="4"/>
    </row>
    <row r="349" spans="1:16" s="8" customFormat="1" ht="15">
      <c r="A349" s="49"/>
      <c r="B349" s="46"/>
      <c r="C349" s="56"/>
      <c r="D349" s="6" t="s">
        <v>68</v>
      </c>
      <c r="E349" s="2">
        <f t="shared" si="115"/>
        <v>0</v>
      </c>
      <c r="F349" s="2">
        <f t="shared" si="116"/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43"/>
      <c r="P349" s="4"/>
    </row>
    <row r="350" spans="1:16" s="8" customFormat="1" ht="15">
      <c r="A350" s="49"/>
      <c r="B350" s="46"/>
      <c r="C350" s="56"/>
      <c r="D350" s="6" t="s">
        <v>69</v>
      </c>
      <c r="E350" s="2">
        <f t="shared" si="115"/>
        <v>0</v>
      </c>
      <c r="F350" s="2">
        <f t="shared" si="116"/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43"/>
      <c r="P350" s="4"/>
    </row>
    <row r="351" spans="1:16" s="8" customFormat="1" ht="15">
      <c r="A351" s="49"/>
      <c r="B351" s="46"/>
      <c r="C351" s="56"/>
      <c r="D351" s="6" t="s">
        <v>70</v>
      </c>
      <c r="E351" s="2">
        <f t="shared" si="115"/>
        <v>0</v>
      </c>
      <c r="F351" s="2">
        <f t="shared" si="116"/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43"/>
      <c r="P351" s="4"/>
    </row>
    <row r="352" spans="1:16" s="8" customFormat="1" ht="15">
      <c r="A352" s="50"/>
      <c r="B352" s="47"/>
      <c r="C352" s="57"/>
      <c r="D352" s="6" t="s">
        <v>71</v>
      </c>
      <c r="E352" s="2">
        <f t="shared" si="115"/>
        <v>0</v>
      </c>
      <c r="F352" s="2">
        <f t="shared" si="116"/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44"/>
      <c r="P352" s="4"/>
    </row>
    <row r="353" spans="1:16" s="8" customFormat="1" ht="15.75" customHeight="1">
      <c r="A353" s="22"/>
      <c r="B353" s="66" t="s">
        <v>65</v>
      </c>
      <c r="C353" s="55" t="s">
        <v>66</v>
      </c>
      <c r="D353" s="6" t="s">
        <v>10</v>
      </c>
      <c r="E353" s="2">
        <f>SUM(E354:E364)</f>
        <v>551</v>
      </c>
      <c r="F353" s="2">
        <f>SUM(F354:F364)</f>
        <v>551</v>
      </c>
      <c r="G353" s="2">
        <f aca="true" t="shared" si="117" ref="G353:L353">SUM(G354:G364)</f>
        <v>551</v>
      </c>
      <c r="H353" s="2">
        <f t="shared" si="117"/>
        <v>551</v>
      </c>
      <c r="I353" s="2">
        <f t="shared" si="117"/>
        <v>0</v>
      </c>
      <c r="J353" s="2">
        <f t="shared" si="117"/>
        <v>0</v>
      </c>
      <c r="K353" s="2">
        <f t="shared" si="117"/>
        <v>0</v>
      </c>
      <c r="L353" s="2">
        <f t="shared" si="117"/>
        <v>0</v>
      </c>
      <c r="M353" s="2">
        <f>SUM(M354:M364)</f>
        <v>0</v>
      </c>
      <c r="N353" s="2">
        <f>SUM(N354:N364)</f>
        <v>0</v>
      </c>
      <c r="O353" s="35"/>
      <c r="P353" s="4"/>
    </row>
    <row r="354" spans="1:16" s="8" customFormat="1" ht="15">
      <c r="A354" s="22"/>
      <c r="B354" s="46"/>
      <c r="C354" s="56"/>
      <c r="D354" s="6" t="s">
        <v>11</v>
      </c>
      <c r="E354" s="2">
        <f aca="true" t="shared" si="118" ref="E354:F358">G354+I354+K354+M354</f>
        <v>0</v>
      </c>
      <c r="F354" s="2">
        <f t="shared" si="118"/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42" t="s">
        <v>63</v>
      </c>
      <c r="P354" s="4"/>
    </row>
    <row r="355" spans="1:16" s="8" customFormat="1" ht="15">
      <c r="A355" s="22"/>
      <c r="B355" s="46"/>
      <c r="C355" s="56"/>
      <c r="D355" s="6" t="s">
        <v>12</v>
      </c>
      <c r="E355" s="2">
        <f t="shared" si="118"/>
        <v>0</v>
      </c>
      <c r="F355" s="2">
        <f t="shared" si="118"/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43"/>
      <c r="P355" s="4"/>
    </row>
    <row r="356" spans="1:16" s="8" customFormat="1" ht="15">
      <c r="A356" s="22"/>
      <c r="B356" s="46"/>
      <c r="C356" s="56"/>
      <c r="D356" s="6" t="s">
        <v>13</v>
      </c>
      <c r="E356" s="2">
        <f t="shared" si="118"/>
        <v>0</v>
      </c>
      <c r="F356" s="2">
        <f t="shared" si="118"/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43"/>
      <c r="P356" s="4"/>
    </row>
    <row r="357" spans="1:16" s="8" customFormat="1" ht="15">
      <c r="A357" s="22"/>
      <c r="B357" s="46"/>
      <c r="C357" s="56"/>
      <c r="D357" s="6" t="s">
        <v>14</v>
      </c>
      <c r="E357" s="2">
        <f t="shared" si="118"/>
        <v>551</v>
      </c>
      <c r="F357" s="2">
        <f t="shared" si="118"/>
        <v>551</v>
      </c>
      <c r="G357" s="2">
        <f>H357</f>
        <v>551</v>
      </c>
      <c r="H357" s="2">
        <v>551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43"/>
      <c r="P357" s="4"/>
    </row>
    <row r="358" spans="1:16" s="8" customFormat="1" ht="15">
      <c r="A358" s="22"/>
      <c r="B358" s="46"/>
      <c r="C358" s="56"/>
      <c r="D358" s="6" t="s">
        <v>15</v>
      </c>
      <c r="E358" s="2">
        <f t="shared" si="118"/>
        <v>0</v>
      </c>
      <c r="F358" s="2">
        <f t="shared" si="118"/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43"/>
      <c r="P358" s="4"/>
    </row>
    <row r="359" spans="1:16" s="8" customFormat="1" ht="15">
      <c r="A359" s="22"/>
      <c r="B359" s="46"/>
      <c r="C359" s="56"/>
      <c r="D359" s="6" t="s">
        <v>16</v>
      </c>
      <c r="E359" s="2">
        <f aca="true" t="shared" si="119" ref="E359:E364">G359+I359+K359+M359</f>
        <v>0</v>
      </c>
      <c r="F359" s="2">
        <f aca="true" t="shared" si="120" ref="F359:F364">H359+J359+L359+N359</f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43"/>
      <c r="P359" s="4"/>
    </row>
    <row r="360" spans="1:16" s="8" customFormat="1" ht="15">
      <c r="A360" s="22"/>
      <c r="B360" s="46"/>
      <c r="C360" s="56"/>
      <c r="D360" s="6" t="s">
        <v>67</v>
      </c>
      <c r="E360" s="2">
        <f t="shared" si="119"/>
        <v>0</v>
      </c>
      <c r="F360" s="2">
        <f t="shared" si="120"/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43"/>
      <c r="P360" s="4"/>
    </row>
    <row r="361" spans="1:16" s="8" customFormat="1" ht="15">
      <c r="A361" s="22"/>
      <c r="B361" s="46"/>
      <c r="C361" s="56"/>
      <c r="D361" s="6" t="s">
        <v>68</v>
      </c>
      <c r="E361" s="2">
        <f t="shared" si="119"/>
        <v>0</v>
      </c>
      <c r="F361" s="2">
        <f t="shared" si="120"/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43"/>
      <c r="P361" s="4"/>
    </row>
    <row r="362" spans="1:16" s="8" customFormat="1" ht="15">
      <c r="A362" s="22"/>
      <c r="B362" s="46"/>
      <c r="C362" s="56"/>
      <c r="D362" s="6" t="s">
        <v>69</v>
      </c>
      <c r="E362" s="2">
        <f t="shared" si="119"/>
        <v>0</v>
      </c>
      <c r="F362" s="2">
        <f t="shared" si="120"/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43"/>
      <c r="P362" s="4"/>
    </row>
    <row r="363" spans="1:16" s="8" customFormat="1" ht="15">
      <c r="A363" s="22"/>
      <c r="B363" s="46"/>
      <c r="C363" s="56"/>
      <c r="D363" s="6" t="s">
        <v>70</v>
      </c>
      <c r="E363" s="2">
        <f t="shared" si="119"/>
        <v>0</v>
      </c>
      <c r="F363" s="2">
        <f t="shared" si="120"/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43"/>
      <c r="P363" s="4"/>
    </row>
    <row r="364" spans="1:16" s="8" customFormat="1" ht="15">
      <c r="A364" s="22"/>
      <c r="B364" s="47"/>
      <c r="C364" s="57"/>
      <c r="D364" s="6" t="s">
        <v>71</v>
      </c>
      <c r="E364" s="2">
        <f t="shared" si="119"/>
        <v>0</v>
      </c>
      <c r="F364" s="2">
        <f t="shared" si="120"/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44"/>
      <c r="P364" s="4"/>
    </row>
    <row r="365" spans="1:16" s="8" customFormat="1" ht="15.75" customHeight="1">
      <c r="A365" s="22"/>
      <c r="B365" s="66" t="s">
        <v>74</v>
      </c>
      <c r="C365" s="55"/>
      <c r="D365" s="6" t="s">
        <v>10</v>
      </c>
      <c r="E365" s="2">
        <f>SUM(E366:E376)</f>
        <v>0</v>
      </c>
      <c r="F365" s="2">
        <f>SUM(F366:F376)</f>
        <v>0</v>
      </c>
      <c r="G365" s="2">
        <f aca="true" t="shared" si="121" ref="G365:L365">SUM(G366:G376)</f>
        <v>0</v>
      </c>
      <c r="H365" s="2">
        <f t="shared" si="121"/>
        <v>0</v>
      </c>
      <c r="I365" s="2">
        <f t="shared" si="121"/>
        <v>0</v>
      </c>
      <c r="J365" s="2">
        <f t="shared" si="121"/>
        <v>0</v>
      </c>
      <c r="K365" s="2">
        <f t="shared" si="121"/>
        <v>0</v>
      </c>
      <c r="L365" s="2">
        <f t="shared" si="121"/>
        <v>0</v>
      </c>
      <c r="M365" s="2">
        <f>SUM(M366:M376)</f>
        <v>0</v>
      </c>
      <c r="N365" s="2">
        <f>SUM(N366:N376)</f>
        <v>0</v>
      </c>
      <c r="O365" s="35"/>
      <c r="P365" s="4"/>
    </row>
    <row r="366" spans="1:16" s="8" customFormat="1" ht="15">
      <c r="A366" s="22"/>
      <c r="B366" s="46"/>
      <c r="C366" s="56"/>
      <c r="D366" s="6" t="s">
        <v>11</v>
      </c>
      <c r="E366" s="2">
        <f aca="true" t="shared" si="122" ref="E366:E376">G366+I366+K366+M366</f>
        <v>0</v>
      </c>
      <c r="F366" s="2">
        <f aca="true" t="shared" si="123" ref="F366:F376">H366+J366+L366+N366</f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42" t="s">
        <v>63</v>
      </c>
      <c r="P366" s="4"/>
    </row>
    <row r="367" spans="1:16" s="8" customFormat="1" ht="15">
      <c r="A367" s="22"/>
      <c r="B367" s="46"/>
      <c r="C367" s="56"/>
      <c r="D367" s="6" t="s">
        <v>12</v>
      </c>
      <c r="E367" s="2">
        <f t="shared" si="122"/>
        <v>0</v>
      </c>
      <c r="F367" s="2">
        <f t="shared" si="123"/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43"/>
      <c r="P367" s="4"/>
    </row>
    <row r="368" spans="1:16" s="8" customFormat="1" ht="15">
      <c r="A368" s="22"/>
      <c r="B368" s="46"/>
      <c r="C368" s="56"/>
      <c r="D368" s="6" t="s">
        <v>13</v>
      </c>
      <c r="E368" s="2">
        <f t="shared" si="122"/>
        <v>0</v>
      </c>
      <c r="F368" s="2">
        <f t="shared" si="123"/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43"/>
      <c r="P368" s="4"/>
    </row>
    <row r="369" spans="1:16" s="8" customFormat="1" ht="15">
      <c r="A369" s="22"/>
      <c r="B369" s="46"/>
      <c r="C369" s="56"/>
      <c r="D369" s="6" t="s">
        <v>14</v>
      </c>
      <c r="E369" s="2" t="s">
        <v>76</v>
      </c>
      <c r="F369" s="2" t="s">
        <v>76</v>
      </c>
      <c r="G369" s="2" t="s">
        <v>76</v>
      </c>
      <c r="H369" s="2" t="s">
        <v>76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43"/>
      <c r="P369" s="4"/>
    </row>
    <row r="370" spans="1:16" s="8" customFormat="1" ht="15">
      <c r="A370" s="22"/>
      <c r="B370" s="46"/>
      <c r="C370" s="56"/>
      <c r="D370" s="6" t="s">
        <v>15</v>
      </c>
      <c r="E370" s="2">
        <f>E382</f>
        <v>0</v>
      </c>
      <c r="F370" s="2">
        <f>F382</f>
        <v>0</v>
      </c>
      <c r="G370" s="2">
        <f>G382</f>
        <v>0</v>
      </c>
      <c r="H370" s="2">
        <f>H382</f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43"/>
      <c r="P370" s="4"/>
    </row>
    <row r="371" spans="1:16" s="8" customFormat="1" ht="15">
      <c r="A371" s="22"/>
      <c r="B371" s="46"/>
      <c r="C371" s="56"/>
      <c r="D371" s="6" t="s">
        <v>16</v>
      </c>
      <c r="E371" s="2">
        <f t="shared" si="122"/>
        <v>0</v>
      </c>
      <c r="F371" s="2">
        <f t="shared" si="123"/>
        <v>0</v>
      </c>
      <c r="G371" s="2">
        <f aca="true" t="shared" si="124" ref="G371:G376">G383</f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43"/>
      <c r="P371" s="4"/>
    </row>
    <row r="372" spans="1:16" s="8" customFormat="1" ht="15">
      <c r="A372" s="22"/>
      <c r="B372" s="46"/>
      <c r="C372" s="56"/>
      <c r="D372" s="6" t="s">
        <v>67</v>
      </c>
      <c r="E372" s="2">
        <f t="shared" si="122"/>
        <v>0</v>
      </c>
      <c r="F372" s="2">
        <f t="shared" si="123"/>
        <v>0</v>
      </c>
      <c r="G372" s="2">
        <f t="shared" si="124"/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43"/>
      <c r="P372" s="4"/>
    </row>
    <row r="373" spans="1:16" s="8" customFormat="1" ht="15">
      <c r="A373" s="22"/>
      <c r="B373" s="46"/>
      <c r="C373" s="56"/>
      <c r="D373" s="6" t="s">
        <v>68</v>
      </c>
      <c r="E373" s="2">
        <f t="shared" si="122"/>
        <v>0</v>
      </c>
      <c r="F373" s="2">
        <f t="shared" si="123"/>
        <v>0</v>
      </c>
      <c r="G373" s="2">
        <f t="shared" si="124"/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43"/>
      <c r="P373" s="4"/>
    </row>
    <row r="374" spans="1:16" s="8" customFormat="1" ht="15">
      <c r="A374" s="22"/>
      <c r="B374" s="46"/>
      <c r="C374" s="56"/>
      <c r="D374" s="6" t="s">
        <v>69</v>
      </c>
      <c r="E374" s="2">
        <f t="shared" si="122"/>
        <v>0</v>
      </c>
      <c r="F374" s="2">
        <f t="shared" si="123"/>
        <v>0</v>
      </c>
      <c r="G374" s="2">
        <f t="shared" si="124"/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43"/>
      <c r="P374" s="4"/>
    </row>
    <row r="375" spans="1:16" s="8" customFormat="1" ht="15">
      <c r="A375" s="22"/>
      <c r="B375" s="46"/>
      <c r="C375" s="56"/>
      <c r="D375" s="6" t="s">
        <v>70</v>
      </c>
      <c r="E375" s="2">
        <f t="shared" si="122"/>
        <v>0</v>
      </c>
      <c r="F375" s="2">
        <f t="shared" si="123"/>
        <v>0</v>
      </c>
      <c r="G375" s="2">
        <f t="shared" si="124"/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43"/>
      <c r="P375" s="4"/>
    </row>
    <row r="376" spans="1:16" s="8" customFormat="1" ht="15">
      <c r="A376" s="22"/>
      <c r="B376" s="47"/>
      <c r="C376" s="57"/>
      <c r="D376" s="6" t="s">
        <v>71</v>
      </c>
      <c r="E376" s="2">
        <f t="shared" si="122"/>
        <v>0</v>
      </c>
      <c r="F376" s="2">
        <f t="shared" si="123"/>
        <v>0</v>
      </c>
      <c r="G376" s="2">
        <f t="shared" si="124"/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44"/>
      <c r="P376" s="4"/>
    </row>
    <row r="377" spans="1:16" s="8" customFormat="1" ht="15.75" customHeight="1">
      <c r="A377" s="22"/>
      <c r="B377" s="45" t="s">
        <v>75</v>
      </c>
      <c r="C377" s="48"/>
      <c r="D377" s="6" t="s">
        <v>10</v>
      </c>
      <c r="E377" s="2">
        <f>SUM(E378:E388)</f>
        <v>0</v>
      </c>
      <c r="F377" s="2">
        <f>SUM(F378:F388)</f>
        <v>0</v>
      </c>
      <c r="G377" s="2">
        <f aca="true" t="shared" si="125" ref="G377:L377">SUM(G378:G388)</f>
        <v>0</v>
      </c>
      <c r="H377" s="2">
        <f t="shared" si="125"/>
        <v>0</v>
      </c>
      <c r="I377" s="2">
        <f t="shared" si="125"/>
        <v>0</v>
      </c>
      <c r="J377" s="2">
        <f t="shared" si="125"/>
        <v>0</v>
      </c>
      <c r="K377" s="2">
        <f t="shared" si="125"/>
        <v>0</v>
      </c>
      <c r="L377" s="2">
        <f t="shared" si="125"/>
        <v>0</v>
      </c>
      <c r="M377" s="2">
        <f>SUM(M378:M388)</f>
        <v>0</v>
      </c>
      <c r="N377" s="2">
        <f>SUM(N378:N388)</f>
        <v>0</v>
      </c>
      <c r="O377" s="35"/>
      <c r="P377" s="4"/>
    </row>
    <row r="378" spans="1:16" s="8" customFormat="1" ht="15">
      <c r="A378" s="22"/>
      <c r="B378" s="46"/>
      <c r="C378" s="49"/>
      <c r="D378" s="6" t="s">
        <v>11</v>
      </c>
      <c r="E378" s="2">
        <f aca="true" t="shared" si="126" ref="E378:E388">G378+I378+K378+M378</f>
        <v>0</v>
      </c>
      <c r="F378" s="2">
        <f aca="true" t="shared" si="127" ref="F378:F388">H378+J378+L378+N378</f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42" t="s">
        <v>64</v>
      </c>
      <c r="P378" s="4"/>
    </row>
    <row r="379" spans="1:16" s="8" customFormat="1" ht="15">
      <c r="A379" s="22"/>
      <c r="B379" s="46"/>
      <c r="C379" s="49"/>
      <c r="D379" s="6" t="s">
        <v>12</v>
      </c>
      <c r="E379" s="2">
        <f t="shared" si="126"/>
        <v>0</v>
      </c>
      <c r="F379" s="2">
        <f t="shared" si="127"/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43"/>
      <c r="P379" s="4"/>
    </row>
    <row r="380" spans="1:16" s="8" customFormat="1" ht="15">
      <c r="A380" s="22"/>
      <c r="B380" s="46"/>
      <c r="C380" s="49"/>
      <c r="D380" s="6" t="s">
        <v>13</v>
      </c>
      <c r="E380" s="2">
        <f t="shared" si="126"/>
        <v>0</v>
      </c>
      <c r="F380" s="2">
        <f t="shared" si="127"/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43"/>
      <c r="P380" s="4"/>
    </row>
    <row r="381" spans="1:16" s="8" customFormat="1" ht="15">
      <c r="A381" s="22"/>
      <c r="B381" s="46"/>
      <c r="C381" s="49"/>
      <c r="D381" s="6" t="s">
        <v>14</v>
      </c>
      <c r="E381" s="2">
        <f t="shared" si="126"/>
        <v>0</v>
      </c>
      <c r="F381" s="2">
        <f t="shared" si="127"/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43"/>
      <c r="P381" s="4"/>
    </row>
    <row r="382" spans="1:16" s="8" customFormat="1" ht="15">
      <c r="A382" s="22"/>
      <c r="B382" s="46"/>
      <c r="C382" s="49"/>
      <c r="D382" s="6" t="s">
        <v>15</v>
      </c>
      <c r="E382" s="2">
        <f t="shared" si="126"/>
        <v>0</v>
      </c>
      <c r="F382" s="2">
        <f t="shared" si="127"/>
        <v>0</v>
      </c>
      <c r="G382" s="3">
        <v>0</v>
      </c>
      <c r="H382" s="3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43"/>
      <c r="P382" s="4"/>
    </row>
    <row r="383" spans="1:16" s="8" customFormat="1" ht="15">
      <c r="A383" s="22"/>
      <c r="B383" s="46"/>
      <c r="C383" s="49"/>
      <c r="D383" s="6" t="s">
        <v>16</v>
      </c>
      <c r="E383" s="2">
        <f t="shared" si="126"/>
        <v>0</v>
      </c>
      <c r="F383" s="2">
        <f t="shared" si="127"/>
        <v>0</v>
      </c>
      <c r="G383" s="3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43"/>
      <c r="P383" s="4"/>
    </row>
    <row r="384" spans="1:16" s="8" customFormat="1" ht="15">
      <c r="A384" s="22"/>
      <c r="B384" s="46"/>
      <c r="C384" s="49"/>
      <c r="D384" s="6" t="s">
        <v>67</v>
      </c>
      <c r="E384" s="2">
        <f t="shared" si="126"/>
        <v>0</v>
      </c>
      <c r="F384" s="2">
        <f t="shared" si="127"/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43"/>
      <c r="P384" s="4"/>
    </row>
    <row r="385" spans="1:16" s="8" customFormat="1" ht="15">
      <c r="A385" s="22"/>
      <c r="B385" s="46"/>
      <c r="C385" s="49"/>
      <c r="D385" s="6" t="s">
        <v>68</v>
      </c>
      <c r="E385" s="2">
        <f t="shared" si="126"/>
        <v>0</v>
      </c>
      <c r="F385" s="2">
        <f t="shared" si="127"/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43"/>
      <c r="P385" s="4"/>
    </row>
    <row r="386" spans="1:16" s="8" customFormat="1" ht="15">
      <c r="A386" s="22"/>
      <c r="B386" s="46"/>
      <c r="C386" s="49"/>
      <c r="D386" s="6" t="s">
        <v>69</v>
      </c>
      <c r="E386" s="2">
        <f t="shared" si="126"/>
        <v>0</v>
      </c>
      <c r="F386" s="2">
        <f t="shared" si="127"/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43"/>
      <c r="P386" s="4"/>
    </row>
    <row r="387" spans="1:16" s="8" customFormat="1" ht="15">
      <c r="A387" s="22"/>
      <c r="B387" s="46"/>
      <c r="C387" s="49"/>
      <c r="D387" s="6" t="s">
        <v>70</v>
      </c>
      <c r="E387" s="2">
        <f t="shared" si="126"/>
        <v>0</v>
      </c>
      <c r="F387" s="2">
        <f t="shared" si="127"/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43"/>
      <c r="P387" s="4"/>
    </row>
    <row r="388" spans="1:16" s="8" customFormat="1" ht="15">
      <c r="A388" s="22"/>
      <c r="B388" s="47"/>
      <c r="C388" s="50"/>
      <c r="D388" s="6" t="s">
        <v>71</v>
      </c>
      <c r="E388" s="2">
        <f t="shared" si="126"/>
        <v>0</v>
      </c>
      <c r="F388" s="2">
        <f t="shared" si="127"/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44"/>
      <c r="P388" s="4"/>
    </row>
    <row r="389" spans="1:16" s="7" customFormat="1" ht="15.75" customHeight="1">
      <c r="A389" s="48"/>
      <c r="B389" s="29" t="s">
        <v>46</v>
      </c>
      <c r="C389" s="29"/>
      <c r="D389" s="6" t="s">
        <v>10</v>
      </c>
      <c r="E389" s="2">
        <f aca="true" t="shared" si="128" ref="E389:N389">SUM(E390:E393)</f>
        <v>0</v>
      </c>
      <c r="F389" s="2">
        <f t="shared" si="128"/>
        <v>0</v>
      </c>
      <c r="G389" s="2">
        <f t="shared" si="128"/>
        <v>0</v>
      </c>
      <c r="H389" s="2">
        <f t="shared" si="128"/>
        <v>0</v>
      </c>
      <c r="I389" s="2">
        <f t="shared" si="128"/>
        <v>0</v>
      </c>
      <c r="J389" s="2">
        <f t="shared" si="128"/>
        <v>0</v>
      </c>
      <c r="K389" s="2">
        <f t="shared" si="128"/>
        <v>0</v>
      </c>
      <c r="L389" s="2">
        <f t="shared" si="128"/>
        <v>0</v>
      </c>
      <c r="M389" s="2">
        <f t="shared" si="128"/>
        <v>0</v>
      </c>
      <c r="N389" s="2">
        <f t="shared" si="128"/>
        <v>0</v>
      </c>
      <c r="O389" s="51" t="s">
        <v>64</v>
      </c>
      <c r="P389" s="4"/>
    </row>
    <row r="390" spans="1:16" s="7" customFormat="1" ht="15.75" customHeight="1">
      <c r="A390" s="49"/>
      <c r="B390" s="64" t="s">
        <v>19</v>
      </c>
      <c r="C390" s="55"/>
      <c r="D390" s="6" t="s">
        <v>11</v>
      </c>
      <c r="E390" s="2">
        <f aca="true" t="shared" si="129" ref="E390:F392">G390+I390+K390+M390</f>
        <v>0</v>
      </c>
      <c r="F390" s="2">
        <f t="shared" si="129"/>
        <v>0</v>
      </c>
      <c r="G390" s="2">
        <f aca="true" t="shared" si="130" ref="G390:N392">G396+G401+G408</f>
        <v>0</v>
      </c>
      <c r="H390" s="2">
        <f t="shared" si="130"/>
        <v>0</v>
      </c>
      <c r="I390" s="2">
        <f t="shared" si="130"/>
        <v>0</v>
      </c>
      <c r="J390" s="2">
        <f t="shared" si="130"/>
        <v>0</v>
      </c>
      <c r="K390" s="2">
        <f t="shared" si="130"/>
        <v>0</v>
      </c>
      <c r="L390" s="2">
        <f t="shared" si="130"/>
        <v>0</v>
      </c>
      <c r="M390" s="2">
        <f t="shared" si="130"/>
        <v>0</v>
      </c>
      <c r="N390" s="2">
        <f t="shared" si="130"/>
        <v>0</v>
      </c>
      <c r="O390" s="51"/>
      <c r="P390" s="4"/>
    </row>
    <row r="391" spans="1:16" s="7" customFormat="1" ht="15">
      <c r="A391" s="49"/>
      <c r="B391" s="64"/>
      <c r="C391" s="56"/>
      <c r="D391" s="6" t="s">
        <v>12</v>
      </c>
      <c r="E391" s="2">
        <f t="shared" si="129"/>
        <v>0</v>
      </c>
      <c r="F391" s="2">
        <f t="shared" si="129"/>
        <v>0</v>
      </c>
      <c r="G391" s="2">
        <f t="shared" si="130"/>
        <v>0</v>
      </c>
      <c r="H391" s="2">
        <f t="shared" si="130"/>
        <v>0</v>
      </c>
      <c r="I391" s="2">
        <f t="shared" si="130"/>
        <v>0</v>
      </c>
      <c r="J391" s="2">
        <f t="shared" si="130"/>
        <v>0</v>
      </c>
      <c r="K391" s="2">
        <f t="shared" si="130"/>
        <v>0</v>
      </c>
      <c r="L391" s="2">
        <f t="shared" si="130"/>
        <v>0</v>
      </c>
      <c r="M391" s="2">
        <f t="shared" si="130"/>
        <v>0</v>
      </c>
      <c r="N391" s="2">
        <f t="shared" si="130"/>
        <v>0</v>
      </c>
      <c r="O391" s="51"/>
      <c r="P391" s="4"/>
    </row>
    <row r="392" spans="1:16" s="7" customFormat="1" ht="15">
      <c r="A392" s="49"/>
      <c r="B392" s="64"/>
      <c r="C392" s="56"/>
      <c r="D392" s="6" t="s">
        <v>13</v>
      </c>
      <c r="E392" s="2">
        <f t="shared" si="129"/>
        <v>0</v>
      </c>
      <c r="F392" s="2">
        <f t="shared" si="129"/>
        <v>0</v>
      </c>
      <c r="G392" s="2">
        <f t="shared" si="130"/>
        <v>0</v>
      </c>
      <c r="H392" s="2">
        <f t="shared" si="130"/>
        <v>0</v>
      </c>
      <c r="I392" s="2">
        <f t="shared" si="130"/>
        <v>0</v>
      </c>
      <c r="J392" s="2">
        <f t="shared" si="130"/>
        <v>0</v>
      </c>
      <c r="K392" s="2">
        <f t="shared" si="130"/>
        <v>0</v>
      </c>
      <c r="L392" s="2">
        <f t="shared" si="130"/>
        <v>0</v>
      </c>
      <c r="M392" s="2">
        <f t="shared" si="130"/>
        <v>0</v>
      </c>
      <c r="N392" s="2">
        <f t="shared" si="130"/>
        <v>0</v>
      </c>
      <c r="O392" s="51"/>
      <c r="P392" s="4"/>
    </row>
    <row r="393" spans="1:16" s="7" customFormat="1" ht="15">
      <c r="A393" s="49"/>
      <c r="B393" s="64"/>
      <c r="C393" s="56"/>
      <c r="D393" s="6" t="s">
        <v>14</v>
      </c>
      <c r="E393" s="67" t="s">
        <v>56</v>
      </c>
      <c r="F393" s="68"/>
      <c r="G393" s="68"/>
      <c r="H393" s="68"/>
      <c r="I393" s="68"/>
      <c r="J393" s="68"/>
      <c r="K393" s="68"/>
      <c r="L393" s="68"/>
      <c r="M393" s="68"/>
      <c r="N393" s="69"/>
      <c r="O393" s="51"/>
      <c r="P393" s="4"/>
    </row>
    <row r="394" spans="1:16" s="7" customFormat="1" ht="36" customHeight="1">
      <c r="A394" s="49"/>
      <c r="B394" s="29" t="s">
        <v>48</v>
      </c>
      <c r="C394" s="14"/>
      <c r="D394" s="6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51"/>
      <c r="P394" s="4"/>
    </row>
    <row r="395" spans="1:16" ht="15.75" customHeight="1">
      <c r="A395" s="49"/>
      <c r="B395" s="65" t="s">
        <v>40</v>
      </c>
      <c r="C395" s="48"/>
      <c r="D395" s="1" t="s">
        <v>10</v>
      </c>
      <c r="E395" s="2">
        <f aca="true" t="shared" si="131" ref="E395:N395">SUM(E396:E399)</f>
        <v>0</v>
      </c>
      <c r="F395" s="2">
        <f t="shared" si="131"/>
        <v>0</v>
      </c>
      <c r="G395" s="2">
        <f t="shared" si="131"/>
        <v>0</v>
      </c>
      <c r="H395" s="2">
        <f t="shared" si="131"/>
        <v>0</v>
      </c>
      <c r="I395" s="2">
        <f t="shared" si="131"/>
        <v>0</v>
      </c>
      <c r="J395" s="2">
        <f t="shared" si="131"/>
        <v>0</v>
      </c>
      <c r="K395" s="2">
        <f t="shared" si="131"/>
        <v>0</v>
      </c>
      <c r="L395" s="2">
        <f t="shared" si="131"/>
        <v>0</v>
      </c>
      <c r="M395" s="2">
        <f t="shared" si="131"/>
        <v>0</v>
      </c>
      <c r="N395" s="2">
        <f t="shared" si="131"/>
        <v>0</v>
      </c>
      <c r="O395" s="51"/>
      <c r="P395" s="4"/>
    </row>
    <row r="396" spans="1:16" ht="15">
      <c r="A396" s="49"/>
      <c r="B396" s="65"/>
      <c r="C396" s="49"/>
      <c r="D396" s="1" t="s">
        <v>11</v>
      </c>
      <c r="E396" s="2">
        <f aca="true" t="shared" si="132" ref="E396:F398">G396+I396+K396+M396</f>
        <v>0</v>
      </c>
      <c r="F396" s="2">
        <f t="shared" si="132"/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51"/>
      <c r="P396" s="4"/>
    </row>
    <row r="397" spans="1:16" ht="15">
      <c r="A397" s="49"/>
      <c r="B397" s="65"/>
      <c r="C397" s="49"/>
      <c r="D397" s="1" t="s">
        <v>12</v>
      </c>
      <c r="E397" s="2">
        <f t="shared" si="132"/>
        <v>0</v>
      </c>
      <c r="F397" s="2">
        <f t="shared" si="132"/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51"/>
      <c r="P397" s="4"/>
    </row>
    <row r="398" spans="1:16" ht="15">
      <c r="A398" s="49"/>
      <c r="B398" s="65"/>
      <c r="C398" s="49"/>
      <c r="D398" s="1" t="s">
        <v>13</v>
      </c>
      <c r="E398" s="2">
        <f t="shared" si="132"/>
        <v>0</v>
      </c>
      <c r="F398" s="2">
        <f t="shared" si="132"/>
        <v>0</v>
      </c>
      <c r="G398" s="3"/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51"/>
      <c r="P398" s="4"/>
    </row>
    <row r="399" spans="1:16" ht="15">
      <c r="A399" s="49"/>
      <c r="B399" s="65"/>
      <c r="C399" s="49"/>
      <c r="D399" s="1" t="s">
        <v>14</v>
      </c>
      <c r="E399" s="67" t="s">
        <v>56</v>
      </c>
      <c r="F399" s="68"/>
      <c r="G399" s="68"/>
      <c r="H399" s="68"/>
      <c r="I399" s="68"/>
      <c r="J399" s="68"/>
      <c r="K399" s="68"/>
      <c r="L399" s="68"/>
      <c r="M399" s="68"/>
      <c r="N399" s="69"/>
      <c r="O399" s="51"/>
      <c r="P399" s="4"/>
    </row>
    <row r="400" spans="1:16" s="7" customFormat="1" ht="15.75" customHeight="1">
      <c r="A400" s="49"/>
      <c r="B400" s="65" t="s">
        <v>41</v>
      </c>
      <c r="C400" s="48"/>
      <c r="D400" s="6" t="s">
        <v>10</v>
      </c>
      <c r="E400" s="2">
        <f>SUM(E401:E406)</f>
        <v>0</v>
      </c>
      <c r="F400" s="2">
        <f>SUM(F401:F406)</f>
        <v>0</v>
      </c>
      <c r="G400" s="2">
        <f aca="true" t="shared" si="133" ref="G400:L400">SUM(G401:G406)</f>
        <v>0</v>
      </c>
      <c r="H400" s="2">
        <f t="shared" si="133"/>
        <v>0</v>
      </c>
      <c r="I400" s="2">
        <f t="shared" si="133"/>
        <v>0</v>
      </c>
      <c r="J400" s="2">
        <f t="shared" si="133"/>
        <v>0</v>
      </c>
      <c r="K400" s="2">
        <f t="shared" si="133"/>
        <v>0</v>
      </c>
      <c r="L400" s="2">
        <f t="shared" si="133"/>
        <v>0</v>
      </c>
      <c r="M400" s="2">
        <f>SUM(M401:M406)</f>
        <v>0</v>
      </c>
      <c r="N400" s="2">
        <f>SUM(N401:N406)</f>
        <v>0</v>
      </c>
      <c r="O400" s="51"/>
      <c r="P400" s="4"/>
    </row>
    <row r="401" spans="1:16" ht="15">
      <c r="A401" s="49"/>
      <c r="B401" s="65"/>
      <c r="C401" s="49"/>
      <c r="D401" s="1" t="s">
        <v>11</v>
      </c>
      <c r="E401" s="2">
        <f aca="true" t="shared" si="134" ref="E401:E406">G401+I401+K401+M401</f>
        <v>0</v>
      </c>
      <c r="F401" s="2">
        <f aca="true" t="shared" si="135" ref="F401:F406">H401+J401+L401+N401</f>
        <v>0</v>
      </c>
      <c r="G401" s="3">
        <v>0</v>
      </c>
      <c r="H401" s="3"/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51"/>
      <c r="P401" s="4"/>
    </row>
    <row r="402" spans="1:16" ht="15">
      <c r="A402" s="49"/>
      <c r="B402" s="65"/>
      <c r="C402" s="49"/>
      <c r="D402" s="1" t="s">
        <v>12</v>
      </c>
      <c r="E402" s="2">
        <f t="shared" si="134"/>
        <v>0</v>
      </c>
      <c r="F402" s="2">
        <f t="shared" si="135"/>
        <v>0</v>
      </c>
      <c r="G402" s="3">
        <v>0</v>
      </c>
      <c r="H402" s="3"/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51"/>
      <c r="P402" s="4"/>
    </row>
    <row r="403" spans="1:16" ht="15">
      <c r="A403" s="49"/>
      <c r="B403" s="65"/>
      <c r="C403" s="49"/>
      <c r="D403" s="1" t="s">
        <v>13</v>
      </c>
      <c r="E403" s="2">
        <f t="shared" si="134"/>
        <v>0</v>
      </c>
      <c r="F403" s="2">
        <f>H403+J403+L403+N403</f>
        <v>0</v>
      </c>
      <c r="G403" s="3"/>
      <c r="H403" s="3"/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51"/>
      <c r="P403" s="4"/>
    </row>
    <row r="404" spans="1:16" ht="15">
      <c r="A404" s="49"/>
      <c r="B404" s="65"/>
      <c r="C404" s="49"/>
      <c r="D404" s="1" t="s">
        <v>14</v>
      </c>
      <c r="E404" s="67" t="s">
        <v>56</v>
      </c>
      <c r="F404" s="68"/>
      <c r="G404" s="68"/>
      <c r="H404" s="68"/>
      <c r="I404" s="68"/>
      <c r="J404" s="68"/>
      <c r="K404" s="68"/>
      <c r="L404" s="68"/>
      <c r="M404" s="68"/>
      <c r="N404" s="69"/>
      <c r="O404" s="51"/>
      <c r="P404" s="4"/>
    </row>
    <row r="405" spans="1:16" ht="15" customHeight="1">
      <c r="A405" s="49"/>
      <c r="B405" s="65"/>
      <c r="C405" s="49"/>
      <c r="D405" s="1" t="s">
        <v>15</v>
      </c>
      <c r="E405" s="2">
        <f t="shared" si="134"/>
        <v>0</v>
      </c>
      <c r="F405" s="2">
        <f t="shared" si="135"/>
        <v>0</v>
      </c>
      <c r="G405" s="3"/>
      <c r="H405" s="3"/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51"/>
      <c r="P405" s="4"/>
    </row>
    <row r="406" spans="1:16" ht="15" customHeight="1">
      <c r="A406" s="49"/>
      <c r="B406" s="65"/>
      <c r="C406" s="50"/>
      <c r="D406" s="1" t="s">
        <v>16</v>
      </c>
      <c r="E406" s="2">
        <f t="shared" si="134"/>
        <v>0</v>
      </c>
      <c r="F406" s="2">
        <f t="shared" si="135"/>
        <v>0</v>
      </c>
      <c r="G406" s="3"/>
      <c r="H406" s="3"/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51"/>
      <c r="P406" s="4"/>
    </row>
    <row r="407" spans="1:16" ht="15.75" customHeight="1">
      <c r="A407" s="49"/>
      <c r="B407" s="65" t="s">
        <v>42</v>
      </c>
      <c r="C407" s="48"/>
      <c r="D407" s="1" t="s">
        <v>10</v>
      </c>
      <c r="E407" s="2">
        <f>SUM(E408:E413)</f>
        <v>0</v>
      </c>
      <c r="F407" s="2">
        <f>SUM(F408:F413)</f>
        <v>0</v>
      </c>
      <c r="G407" s="2">
        <f aca="true" t="shared" si="136" ref="G407:L407">SUM(G408:G413)</f>
        <v>0</v>
      </c>
      <c r="H407" s="2">
        <f t="shared" si="136"/>
        <v>0</v>
      </c>
      <c r="I407" s="2">
        <f t="shared" si="136"/>
        <v>0</v>
      </c>
      <c r="J407" s="2">
        <f t="shared" si="136"/>
        <v>0</v>
      </c>
      <c r="K407" s="2">
        <f t="shared" si="136"/>
        <v>0</v>
      </c>
      <c r="L407" s="2">
        <f t="shared" si="136"/>
        <v>0</v>
      </c>
      <c r="M407" s="2">
        <f>SUM(M408:M413)</f>
        <v>0</v>
      </c>
      <c r="N407" s="2">
        <f>SUM(N408:N413)</f>
        <v>0</v>
      </c>
      <c r="O407" s="51"/>
      <c r="P407" s="4"/>
    </row>
    <row r="408" spans="1:16" ht="15">
      <c r="A408" s="49"/>
      <c r="B408" s="65"/>
      <c r="C408" s="49"/>
      <c r="D408" s="1" t="s">
        <v>11</v>
      </c>
      <c r="E408" s="2">
        <f aca="true" t="shared" si="137" ref="E408:E413">G408+I408+K408+M408</f>
        <v>0</v>
      </c>
      <c r="F408" s="2">
        <f aca="true" t="shared" si="138" ref="F408:F413">H408+J408+L408+N408</f>
        <v>0</v>
      </c>
      <c r="G408" s="3"/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51"/>
      <c r="P408" s="4"/>
    </row>
    <row r="409" spans="1:16" ht="15">
      <c r="A409" s="49"/>
      <c r="B409" s="65"/>
      <c r="C409" s="49"/>
      <c r="D409" s="1" t="s">
        <v>12</v>
      </c>
      <c r="E409" s="2">
        <f t="shared" si="137"/>
        <v>0</v>
      </c>
      <c r="F409" s="2">
        <f t="shared" si="138"/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51"/>
      <c r="P409" s="4"/>
    </row>
    <row r="410" spans="1:16" ht="15">
      <c r="A410" s="49"/>
      <c r="B410" s="65"/>
      <c r="C410" s="49"/>
      <c r="D410" s="1" t="s">
        <v>13</v>
      </c>
      <c r="E410" s="2">
        <f t="shared" si="137"/>
        <v>0</v>
      </c>
      <c r="F410" s="2">
        <f t="shared" si="138"/>
        <v>0</v>
      </c>
      <c r="G410" s="3"/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51"/>
      <c r="P410" s="4"/>
    </row>
    <row r="411" spans="1:16" ht="15">
      <c r="A411" s="49"/>
      <c r="B411" s="65"/>
      <c r="C411" s="49"/>
      <c r="D411" s="1" t="s">
        <v>14</v>
      </c>
      <c r="E411" s="67" t="s">
        <v>56</v>
      </c>
      <c r="F411" s="68"/>
      <c r="G411" s="68"/>
      <c r="H411" s="68"/>
      <c r="I411" s="68"/>
      <c r="J411" s="68"/>
      <c r="K411" s="68"/>
      <c r="L411" s="68"/>
      <c r="M411" s="68"/>
      <c r="N411" s="69"/>
      <c r="O411" s="51"/>
      <c r="P411" s="4"/>
    </row>
    <row r="412" spans="1:16" ht="15" customHeight="1">
      <c r="A412" s="49"/>
      <c r="B412" s="65"/>
      <c r="C412" s="49"/>
      <c r="D412" s="1" t="s">
        <v>15</v>
      </c>
      <c r="E412" s="2">
        <f t="shared" si="137"/>
        <v>0</v>
      </c>
      <c r="F412" s="2">
        <f t="shared" si="138"/>
        <v>0</v>
      </c>
      <c r="G412" s="3"/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7"/>
      <c r="P412" s="4"/>
    </row>
    <row r="413" spans="1:16" ht="15" customHeight="1">
      <c r="A413" s="50"/>
      <c r="B413" s="65"/>
      <c r="C413" s="50"/>
      <c r="D413" s="1" t="s">
        <v>16</v>
      </c>
      <c r="E413" s="2">
        <f t="shared" si="137"/>
        <v>0</v>
      </c>
      <c r="F413" s="2">
        <f t="shared" si="138"/>
        <v>0</v>
      </c>
      <c r="G413" s="3"/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7"/>
      <c r="P413" s="4"/>
    </row>
    <row r="414" spans="1:16" ht="15">
      <c r="A414" s="55"/>
      <c r="B414" s="58" t="s">
        <v>24</v>
      </c>
      <c r="C414" s="59"/>
      <c r="D414" s="6" t="s">
        <v>10</v>
      </c>
      <c r="E414" s="2">
        <f>SUM(E415:E425)</f>
        <v>350114.1</v>
      </c>
      <c r="F414" s="2">
        <f aca="true" t="shared" si="139" ref="F414:N414">SUM(F415:F425)</f>
        <v>20004.600000000006</v>
      </c>
      <c r="G414" s="2">
        <f>SUM(G415:G425)</f>
        <v>350114.1</v>
      </c>
      <c r="H414" s="2">
        <f>SUM(H415:H425)</f>
        <v>20004.600000000006</v>
      </c>
      <c r="I414" s="2">
        <f t="shared" si="139"/>
        <v>0</v>
      </c>
      <c r="J414" s="2">
        <f t="shared" si="139"/>
        <v>0</v>
      </c>
      <c r="K414" s="2">
        <f t="shared" si="139"/>
        <v>0</v>
      </c>
      <c r="L414" s="2">
        <f t="shared" si="139"/>
        <v>0</v>
      </c>
      <c r="M414" s="2">
        <f t="shared" si="139"/>
        <v>0</v>
      </c>
      <c r="N414" s="2">
        <f t="shared" si="139"/>
        <v>0</v>
      </c>
      <c r="O414" s="37"/>
      <c r="P414" s="4"/>
    </row>
    <row r="415" spans="1:16" ht="15">
      <c r="A415" s="56"/>
      <c r="B415" s="60"/>
      <c r="C415" s="61"/>
      <c r="D415" s="6" t="s">
        <v>11</v>
      </c>
      <c r="E415" s="2">
        <f aca="true" t="shared" si="140" ref="E415:F419">G415+I415+K415+M415</f>
        <v>339.3</v>
      </c>
      <c r="F415" s="2">
        <f t="shared" si="140"/>
        <v>339.3</v>
      </c>
      <c r="G415" s="2">
        <f aca="true" t="shared" si="141" ref="G415:N418">G390+G42</f>
        <v>339.3</v>
      </c>
      <c r="H415" s="2">
        <f t="shared" si="141"/>
        <v>339.3</v>
      </c>
      <c r="I415" s="2">
        <f t="shared" si="141"/>
        <v>0</v>
      </c>
      <c r="J415" s="2">
        <f t="shared" si="141"/>
        <v>0</v>
      </c>
      <c r="K415" s="2">
        <f t="shared" si="141"/>
        <v>0</v>
      </c>
      <c r="L415" s="2">
        <f t="shared" si="141"/>
        <v>0</v>
      </c>
      <c r="M415" s="2">
        <f t="shared" si="141"/>
        <v>0</v>
      </c>
      <c r="N415" s="2">
        <f t="shared" si="141"/>
        <v>0</v>
      </c>
      <c r="O415" s="37"/>
      <c r="P415" s="4"/>
    </row>
    <row r="416" spans="1:16" ht="15">
      <c r="A416" s="56"/>
      <c r="B416" s="60"/>
      <c r="C416" s="61"/>
      <c r="D416" s="6" t="s">
        <v>12</v>
      </c>
      <c r="E416" s="2">
        <f t="shared" si="140"/>
        <v>1325.8</v>
      </c>
      <c r="F416" s="2">
        <f t="shared" si="140"/>
        <v>1325.8</v>
      </c>
      <c r="G416" s="2">
        <f t="shared" si="141"/>
        <v>1325.8</v>
      </c>
      <c r="H416" s="2">
        <f t="shared" si="141"/>
        <v>1325.8</v>
      </c>
      <c r="I416" s="2">
        <f t="shared" si="141"/>
        <v>0</v>
      </c>
      <c r="J416" s="2">
        <f t="shared" si="141"/>
        <v>0</v>
      </c>
      <c r="K416" s="2">
        <f t="shared" si="141"/>
        <v>0</v>
      </c>
      <c r="L416" s="2">
        <f t="shared" si="141"/>
        <v>0</v>
      </c>
      <c r="M416" s="2">
        <f t="shared" si="141"/>
        <v>0</v>
      </c>
      <c r="N416" s="2">
        <f t="shared" si="141"/>
        <v>0</v>
      </c>
      <c r="O416" s="37"/>
      <c r="P416" s="4"/>
    </row>
    <row r="417" spans="1:16" ht="15">
      <c r="A417" s="56"/>
      <c r="B417" s="60"/>
      <c r="C417" s="61"/>
      <c r="D417" s="6" t="s">
        <v>13</v>
      </c>
      <c r="E417" s="2">
        <f t="shared" si="140"/>
        <v>5941.5</v>
      </c>
      <c r="F417" s="2">
        <f t="shared" si="140"/>
        <v>5941.5</v>
      </c>
      <c r="G417" s="2">
        <f t="shared" si="141"/>
        <v>5941.5</v>
      </c>
      <c r="H417" s="2">
        <f t="shared" si="141"/>
        <v>5941.5</v>
      </c>
      <c r="I417" s="2">
        <f t="shared" si="141"/>
        <v>0</v>
      </c>
      <c r="J417" s="2">
        <f t="shared" si="141"/>
        <v>0</v>
      </c>
      <c r="K417" s="2">
        <f t="shared" si="141"/>
        <v>0</v>
      </c>
      <c r="L417" s="2">
        <f t="shared" si="141"/>
        <v>0</v>
      </c>
      <c r="M417" s="2">
        <f t="shared" si="141"/>
        <v>0</v>
      </c>
      <c r="N417" s="2">
        <f t="shared" si="141"/>
        <v>0</v>
      </c>
      <c r="O417" s="37"/>
      <c r="P417" s="4"/>
    </row>
    <row r="418" spans="1:16" ht="15">
      <c r="A418" s="56"/>
      <c r="B418" s="60"/>
      <c r="C418" s="61"/>
      <c r="D418" s="6" t="s">
        <v>14</v>
      </c>
      <c r="E418" s="2">
        <f t="shared" si="140"/>
        <v>9705.7</v>
      </c>
      <c r="F418" s="2">
        <f t="shared" si="140"/>
        <v>9705.7</v>
      </c>
      <c r="G418" s="2">
        <f t="shared" si="141"/>
        <v>9705.7</v>
      </c>
      <c r="H418" s="2">
        <f t="shared" si="141"/>
        <v>9705.7</v>
      </c>
      <c r="I418" s="2">
        <f t="shared" si="141"/>
        <v>0</v>
      </c>
      <c r="J418" s="2">
        <f t="shared" si="141"/>
        <v>0</v>
      </c>
      <c r="K418" s="2">
        <f t="shared" si="141"/>
        <v>0</v>
      </c>
      <c r="L418" s="2">
        <f t="shared" si="141"/>
        <v>0</v>
      </c>
      <c r="M418" s="2">
        <f t="shared" si="141"/>
        <v>0</v>
      </c>
      <c r="N418" s="2">
        <f t="shared" si="141"/>
        <v>0</v>
      </c>
      <c r="O418" s="37"/>
      <c r="P418" s="4"/>
    </row>
    <row r="419" spans="1:16" ht="15">
      <c r="A419" s="56"/>
      <c r="B419" s="60"/>
      <c r="C419" s="61"/>
      <c r="D419" s="6" t="s">
        <v>15</v>
      </c>
      <c r="E419" s="2">
        <f>G419+I419+K419+M419</f>
        <v>1149.9</v>
      </c>
      <c r="F419" s="2">
        <f t="shared" si="140"/>
        <v>1149.9</v>
      </c>
      <c r="G419" s="2">
        <f aca="true" t="shared" si="142" ref="G419:N419">G46</f>
        <v>1149.9</v>
      </c>
      <c r="H419" s="2">
        <f t="shared" si="142"/>
        <v>1149.9</v>
      </c>
      <c r="I419" s="2">
        <f t="shared" si="142"/>
        <v>0</v>
      </c>
      <c r="J419" s="2">
        <f t="shared" si="142"/>
        <v>0</v>
      </c>
      <c r="K419" s="2">
        <f t="shared" si="142"/>
        <v>0</v>
      </c>
      <c r="L419" s="2">
        <f t="shared" si="142"/>
        <v>0</v>
      </c>
      <c r="M419" s="2">
        <f t="shared" si="142"/>
        <v>0</v>
      </c>
      <c r="N419" s="2">
        <f t="shared" si="142"/>
        <v>0</v>
      </c>
      <c r="O419" s="37"/>
      <c r="P419" s="4"/>
    </row>
    <row r="420" spans="1:20" ht="15">
      <c r="A420" s="56"/>
      <c r="B420" s="60"/>
      <c r="C420" s="61"/>
      <c r="D420" s="6" t="s">
        <v>16</v>
      </c>
      <c r="E420" s="2">
        <f aca="true" t="shared" si="143" ref="E420:E425">G420+I420+K420+M420</f>
        <v>21934.9</v>
      </c>
      <c r="F420" s="2">
        <f aca="true" t="shared" si="144" ref="F420:F425">H420+J420+L420+N420</f>
        <v>1542.4</v>
      </c>
      <c r="G420" s="2">
        <f aca="true" t="shared" si="145" ref="G420:N420">G47</f>
        <v>21934.9</v>
      </c>
      <c r="H420" s="2">
        <f t="shared" si="145"/>
        <v>1542.4</v>
      </c>
      <c r="I420" s="2">
        <f t="shared" si="145"/>
        <v>0</v>
      </c>
      <c r="J420" s="2">
        <f t="shared" si="145"/>
        <v>0</v>
      </c>
      <c r="K420" s="2">
        <f t="shared" si="145"/>
        <v>0</v>
      </c>
      <c r="L420" s="2">
        <f t="shared" si="145"/>
        <v>0</v>
      </c>
      <c r="M420" s="2">
        <f t="shared" si="145"/>
        <v>0</v>
      </c>
      <c r="N420" s="2">
        <f t="shared" si="145"/>
        <v>0</v>
      </c>
      <c r="O420" s="37"/>
      <c r="P420" s="4"/>
      <c r="T420" s="38"/>
    </row>
    <row r="421" spans="1:16" ht="15">
      <c r="A421" s="56"/>
      <c r="B421" s="60"/>
      <c r="C421" s="61"/>
      <c r="D421" s="6" t="s">
        <v>67</v>
      </c>
      <c r="E421" s="2">
        <f t="shared" si="143"/>
        <v>158322.5</v>
      </c>
      <c r="F421" s="2">
        <f t="shared" si="144"/>
        <v>0</v>
      </c>
      <c r="G421" s="2">
        <f aca="true" t="shared" si="146" ref="G421:N421">G48</f>
        <v>158322.5</v>
      </c>
      <c r="H421" s="2">
        <f t="shared" si="146"/>
        <v>0</v>
      </c>
      <c r="I421" s="2">
        <f t="shared" si="146"/>
        <v>0</v>
      </c>
      <c r="J421" s="2">
        <f t="shared" si="146"/>
        <v>0</v>
      </c>
      <c r="K421" s="2">
        <f t="shared" si="146"/>
        <v>0</v>
      </c>
      <c r="L421" s="2">
        <f t="shared" si="146"/>
        <v>0</v>
      </c>
      <c r="M421" s="2">
        <f t="shared" si="146"/>
        <v>0</v>
      </c>
      <c r="N421" s="2">
        <f t="shared" si="146"/>
        <v>0</v>
      </c>
      <c r="O421" s="37"/>
      <c r="P421" s="4"/>
    </row>
    <row r="422" spans="1:20" ht="15">
      <c r="A422" s="56"/>
      <c r="B422" s="60"/>
      <c r="C422" s="61"/>
      <c r="D422" s="6" t="s">
        <v>68</v>
      </c>
      <c r="E422" s="2">
        <f t="shared" si="143"/>
        <v>142834.5</v>
      </c>
      <c r="F422" s="2">
        <f t="shared" si="144"/>
        <v>0</v>
      </c>
      <c r="G422" s="2">
        <f aca="true" t="shared" si="147" ref="G422:N422">G49</f>
        <v>142834.5</v>
      </c>
      <c r="H422" s="2">
        <f t="shared" si="147"/>
        <v>0</v>
      </c>
      <c r="I422" s="2">
        <f t="shared" si="147"/>
        <v>0</v>
      </c>
      <c r="J422" s="2">
        <f t="shared" si="147"/>
        <v>0</v>
      </c>
      <c r="K422" s="2">
        <f t="shared" si="147"/>
        <v>0</v>
      </c>
      <c r="L422" s="2">
        <f t="shared" si="147"/>
        <v>0</v>
      </c>
      <c r="M422" s="2">
        <f t="shared" si="147"/>
        <v>0</v>
      </c>
      <c r="N422" s="2">
        <f t="shared" si="147"/>
        <v>0</v>
      </c>
      <c r="O422" s="37"/>
      <c r="P422" s="4"/>
      <c r="T422" s="38"/>
    </row>
    <row r="423" spans="1:16" ht="15">
      <c r="A423" s="56"/>
      <c r="B423" s="60"/>
      <c r="C423" s="61"/>
      <c r="D423" s="6" t="s">
        <v>69</v>
      </c>
      <c r="E423" s="2">
        <f t="shared" si="143"/>
        <v>8560</v>
      </c>
      <c r="F423" s="2">
        <f t="shared" si="144"/>
        <v>0</v>
      </c>
      <c r="G423" s="2">
        <f aca="true" t="shared" si="148" ref="G423:N423">G50</f>
        <v>8560</v>
      </c>
      <c r="H423" s="2">
        <f t="shared" si="148"/>
        <v>0</v>
      </c>
      <c r="I423" s="2">
        <f t="shared" si="148"/>
        <v>0</v>
      </c>
      <c r="J423" s="2">
        <f t="shared" si="148"/>
        <v>0</v>
      </c>
      <c r="K423" s="2">
        <f t="shared" si="148"/>
        <v>0</v>
      </c>
      <c r="L423" s="2">
        <f t="shared" si="148"/>
        <v>0</v>
      </c>
      <c r="M423" s="2">
        <f t="shared" si="148"/>
        <v>0</v>
      </c>
      <c r="N423" s="2">
        <f t="shared" si="148"/>
        <v>0</v>
      </c>
      <c r="O423" s="37"/>
      <c r="P423" s="4"/>
    </row>
    <row r="424" spans="1:16" ht="15">
      <c r="A424" s="56"/>
      <c r="B424" s="60"/>
      <c r="C424" s="61"/>
      <c r="D424" s="6" t="s">
        <v>70</v>
      </c>
      <c r="E424" s="2">
        <f t="shared" si="143"/>
        <v>0</v>
      </c>
      <c r="F424" s="2">
        <f t="shared" si="144"/>
        <v>0</v>
      </c>
      <c r="G424" s="2">
        <f aca="true" t="shared" si="149" ref="G424:N424">G51</f>
        <v>0</v>
      </c>
      <c r="H424" s="2">
        <f t="shared" si="149"/>
        <v>0</v>
      </c>
      <c r="I424" s="2">
        <f t="shared" si="149"/>
        <v>0</v>
      </c>
      <c r="J424" s="2">
        <f t="shared" si="149"/>
        <v>0</v>
      </c>
      <c r="K424" s="2">
        <f t="shared" si="149"/>
        <v>0</v>
      </c>
      <c r="L424" s="2">
        <f t="shared" si="149"/>
        <v>0</v>
      </c>
      <c r="M424" s="2">
        <f t="shared" si="149"/>
        <v>0</v>
      </c>
      <c r="N424" s="2">
        <f t="shared" si="149"/>
        <v>0</v>
      </c>
      <c r="O424" s="37"/>
      <c r="P424" s="4"/>
    </row>
    <row r="425" spans="1:16" ht="25.5" customHeight="1">
      <c r="A425" s="57"/>
      <c r="B425" s="62"/>
      <c r="C425" s="63"/>
      <c r="D425" s="6" t="s">
        <v>71</v>
      </c>
      <c r="E425" s="2">
        <f t="shared" si="143"/>
        <v>0</v>
      </c>
      <c r="F425" s="2">
        <f t="shared" si="144"/>
        <v>0</v>
      </c>
      <c r="G425" s="2">
        <f aca="true" t="shared" si="150" ref="G425:N425">G52</f>
        <v>0</v>
      </c>
      <c r="H425" s="2">
        <f t="shared" si="150"/>
        <v>0</v>
      </c>
      <c r="I425" s="2">
        <f t="shared" si="150"/>
        <v>0</v>
      </c>
      <c r="J425" s="2">
        <f t="shared" si="150"/>
        <v>0</v>
      </c>
      <c r="K425" s="2">
        <f t="shared" si="150"/>
        <v>0</v>
      </c>
      <c r="L425" s="2">
        <f t="shared" si="150"/>
        <v>0</v>
      </c>
      <c r="M425" s="2">
        <f t="shared" si="150"/>
        <v>0</v>
      </c>
      <c r="N425" s="2">
        <f t="shared" si="150"/>
        <v>0</v>
      </c>
      <c r="O425" s="35"/>
      <c r="P425" s="4"/>
    </row>
    <row r="426" spans="19:24" ht="15" hidden="1">
      <c r="S426" s="39">
        <v>2019</v>
      </c>
      <c r="T426" s="39">
        <v>2020</v>
      </c>
      <c r="U426" s="17"/>
      <c r="V426" s="39">
        <v>2021</v>
      </c>
      <c r="W426" s="39">
        <v>2022</v>
      </c>
      <c r="X426" s="39">
        <v>2023</v>
      </c>
    </row>
    <row r="427" spans="6:24" ht="15" hidden="1">
      <c r="F427" s="18">
        <v>2015</v>
      </c>
      <c r="G427" s="40">
        <f>G415-H415</f>
        <v>0</v>
      </c>
      <c r="S427" s="21" t="s">
        <v>90</v>
      </c>
      <c r="T427" s="21" t="s">
        <v>93</v>
      </c>
      <c r="U427" s="15" t="s">
        <v>88</v>
      </c>
      <c r="V427" s="21" t="s">
        <v>94</v>
      </c>
      <c r="W427" s="21" t="s">
        <v>97</v>
      </c>
      <c r="X427" s="21" t="s">
        <v>97</v>
      </c>
    </row>
    <row r="428" spans="6:24" ht="15" hidden="1">
      <c r="F428" s="18">
        <v>2016</v>
      </c>
      <c r="G428" s="40">
        <f>G416-H416</f>
        <v>0</v>
      </c>
      <c r="S428" s="41">
        <f>S94</f>
        <v>1149.9</v>
      </c>
      <c r="T428" s="21" t="s">
        <v>90</v>
      </c>
      <c r="V428" s="21" t="s">
        <v>95</v>
      </c>
      <c r="W428" s="21" t="s">
        <v>96</v>
      </c>
      <c r="X428" s="21" t="s">
        <v>90</v>
      </c>
    </row>
    <row r="429" spans="7:24" ht="15" hidden="1">
      <c r="G429" s="40">
        <f>G417-H417</f>
        <v>0</v>
      </c>
      <c r="T429" s="2">
        <f>SUM(T21:T415)</f>
        <v>21934.9</v>
      </c>
      <c r="V429" s="2">
        <f>SUM(V25:V341)</f>
        <v>158322.5</v>
      </c>
      <c r="W429" s="2">
        <f>SUM(W25:W341)</f>
        <v>142834.5</v>
      </c>
      <c r="X429" s="2">
        <f>SUM(X25:X341)</f>
        <v>8560</v>
      </c>
    </row>
    <row r="430" spans="6:22" ht="15" hidden="1">
      <c r="F430" s="18">
        <v>2017</v>
      </c>
      <c r="G430" s="40">
        <f>G418-H418</f>
        <v>0</v>
      </c>
      <c r="V430" s="38">
        <f>G421-V429</f>
        <v>0</v>
      </c>
    </row>
    <row r="431" spans="6:7" ht="15" hidden="1">
      <c r="F431" s="18">
        <v>2018</v>
      </c>
      <c r="G431" s="40">
        <f>G419-H419</f>
        <v>0</v>
      </c>
    </row>
    <row r="432" ht="15" hidden="1"/>
  </sheetData>
  <sheetProtection/>
  <mergeCells count="130">
    <mergeCell ref="B125:B136"/>
    <mergeCell ref="C125:C136"/>
    <mergeCell ref="O125:O136"/>
    <mergeCell ref="B221:B232"/>
    <mergeCell ref="O221:O232"/>
    <mergeCell ref="C222:C228"/>
    <mergeCell ref="B161:B172"/>
    <mergeCell ref="C161:C172"/>
    <mergeCell ref="O161:O172"/>
    <mergeCell ref="B173:B184"/>
    <mergeCell ref="C173:C184"/>
    <mergeCell ref="O173:O184"/>
    <mergeCell ref="B137:B148"/>
    <mergeCell ref="C137:C148"/>
    <mergeCell ref="O137:O148"/>
    <mergeCell ref="B149:B160"/>
    <mergeCell ref="C149:C160"/>
    <mergeCell ref="O149:O160"/>
    <mergeCell ref="D17:D19"/>
    <mergeCell ref="A23:N23"/>
    <mergeCell ref="A36:A40"/>
    <mergeCell ref="A22:O22"/>
    <mergeCell ref="G17:N17"/>
    <mergeCell ref="I18:J18"/>
    <mergeCell ref="A21:O21"/>
    <mergeCell ref="C17:C19"/>
    <mergeCell ref="E17:F18"/>
    <mergeCell ref="A17:A19"/>
    <mergeCell ref="K18:L18"/>
    <mergeCell ref="G18:H18"/>
    <mergeCell ref="A13:O13"/>
    <mergeCell ref="A8:O8"/>
    <mergeCell ref="E40:N40"/>
    <mergeCell ref="O354:O364"/>
    <mergeCell ref="B24:B35"/>
    <mergeCell ref="B17:B19"/>
    <mergeCell ref="O17:O18"/>
    <mergeCell ref="B257:B268"/>
    <mergeCell ref="B269:B280"/>
    <mergeCell ref="M18:N18"/>
    <mergeCell ref="A2:O2"/>
    <mergeCell ref="A3:O3"/>
    <mergeCell ref="A4:O4"/>
    <mergeCell ref="A5:O5"/>
    <mergeCell ref="A9:O9"/>
    <mergeCell ref="A10:O10"/>
    <mergeCell ref="A7:O7"/>
    <mergeCell ref="O209:O220"/>
    <mergeCell ref="A24:A35"/>
    <mergeCell ref="C65:C66"/>
    <mergeCell ref="B113:B124"/>
    <mergeCell ref="B89:B100"/>
    <mergeCell ref="C68:C76"/>
    <mergeCell ref="C43:C52"/>
    <mergeCell ref="O185:O196"/>
    <mergeCell ref="B101:B112"/>
    <mergeCell ref="O197:O208"/>
    <mergeCell ref="B209:B220"/>
    <mergeCell ref="B197:B208"/>
    <mergeCell ref="C317:C328"/>
    <mergeCell ref="B293:B304"/>
    <mergeCell ref="C197:C208"/>
    <mergeCell ref="B317:B328"/>
    <mergeCell ref="C269:C280"/>
    <mergeCell ref="O317:O328"/>
    <mergeCell ref="A41:A352"/>
    <mergeCell ref="C257:C268"/>
    <mergeCell ref="C89:C92"/>
    <mergeCell ref="C341:C352"/>
    <mergeCell ref="B233:B244"/>
    <mergeCell ref="B245:B256"/>
    <mergeCell ref="B281:B292"/>
    <mergeCell ref="C281:C292"/>
    <mergeCell ref="C245:C256"/>
    <mergeCell ref="C185:C196"/>
    <mergeCell ref="B36:B40"/>
    <mergeCell ref="C36:C40"/>
    <mergeCell ref="C53:C64"/>
    <mergeCell ref="B42:B52"/>
    <mergeCell ref="B53:B64"/>
    <mergeCell ref="C77:C79"/>
    <mergeCell ref="B77:B88"/>
    <mergeCell ref="B65:B76"/>
    <mergeCell ref="B185:B196"/>
    <mergeCell ref="C305:C316"/>
    <mergeCell ref="C395:C399"/>
    <mergeCell ref="C400:C406"/>
    <mergeCell ref="C390:C393"/>
    <mergeCell ref="C353:C364"/>
    <mergeCell ref="C299:C304"/>
    <mergeCell ref="B305:B316"/>
    <mergeCell ref="B353:B364"/>
    <mergeCell ref="C332:C340"/>
    <mergeCell ref="E411:N411"/>
    <mergeCell ref="E404:N404"/>
    <mergeCell ref="E399:N399"/>
    <mergeCell ref="E393:N393"/>
    <mergeCell ref="B365:B376"/>
    <mergeCell ref="C365:C376"/>
    <mergeCell ref="C407:C413"/>
    <mergeCell ref="O305:O316"/>
    <mergeCell ref="A414:A425"/>
    <mergeCell ref="A389:A413"/>
    <mergeCell ref="B414:C425"/>
    <mergeCell ref="B390:B393"/>
    <mergeCell ref="B395:B399"/>
    <mergeCell ref="B407:B413"/>
    <mergeCell ref="B400:B406"/>
    <mergeCell ref="B329:B340"/>
    <mergeCell ref="B341:B352"/>
    <mergeCell ref="O293:O304"/>
    <mergeCell ref="O342:O352"/>
    <mergeCell ref="O389:O411"/>
    <mergeCell ref="O24:O39"/>
    <mergeCell ref="O41:O64"/>
    <mergeCell ref="O65:O76"/>
    <mergeCell ref="O77:O88"/>
    <mergeCell ref="O89:O100"/>
    <mergeCell ref="O101:O112"/>
    <mergeCell ref="O113:O124"/>
    <mergeCell ref="O366:O376"/>
    <mergeCell ref="B377:B388"/>
    <mergeCell ref="C377:C388"/>
    <mergeCell ref="O378:O388"/>
    <mergeCell ref="O329:O340"/>
    <mergeCell ref="O233:O244"/>
    <mergeCell ref="O245:O256"/>
    <mergeCell ref="O257:O268"/>
    <mergeCell ref="O269:O280"/>
    <mergeCell ref="O281:O292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2020-05-26T05:37:31Z</cp:lastPrinted>
  <dcterms:created xsi:type="dcterms:W3CDTF">2014-06-24T05:35:40Z</dcterms:created>
  <dcterms:modified xsi:type="dcterms:W3CDTF">2020-07-28T06:43:51Z</dcterms:modified>
  <cp:category/>
  <cp:version/>
  <cp:contentType/>
  <cp:contentStatus/>
</cp:coreProperties>
</file>