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Shatalina</author>
    <author>natasha</author>
  </authors>
  <commentList>
    <comment ref="C6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80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9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10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1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смр,
</t>
        </r>
      </text>
    </comment>
    <comment ref="C20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22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C248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25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6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8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9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05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1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2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4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9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20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20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216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G21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23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240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32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325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G19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346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13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 1 175,7 тыс. руб. - ПИР (кап. Ремонт подвальных помещений);
- 10 088,1 тыс. руб. - СМР (кап. Ремонт фасада)</t>
        </r>
      </text>
    </comment>
    <comment ref="G31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350" authorId="0">
      <text>
        <r>
          <rPr>
            <b/>
            <sz val="9"/>
            <rFont val="Tahoma"/>
            <family val="2"/>
          </rPr>
          <t>смр</t>
        </r>
      </text>
    </comment>
    <comment ref="E14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согласно бюджетной заявки</t>
        </r>
      </text>
    </comment>
  </commentList>
</comments>
</file>

<file path=xl/sharedStrings.xml><?xml version="1.0" encoding="utf-8"?>
<sst xmlns="http://schemas.openxmlformats.org/spreadsheetml/2006/main" count="970" uniqueCount="134">
  <si>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</si>
  <si>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</si>
  <si>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</si>
  <si>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</si>
  <si>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</si>
  <si>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</si>
  <si>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</si>
  <si>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</si>
  <si>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</si>
  <si>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</si>
  <si>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</si>
  <si>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</si>
  <si>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</si>
  <si>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</si>
  <si>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</si>
  <si>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</si>
  <si>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</si>
  <si>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</si>
  <si>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</si>
  <si>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</si>
  <si>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</si>
  <si>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</si>
  <si>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</si>
  <si>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</si>
  <si>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</si>
  <si>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</si>
  <si>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</si>
  <si>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</si>
  <si>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</si>
  <si>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</si>
  <si>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</si>
  <si>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</si>
  <si>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</si>
  <si>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</si>
  <si>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</si>
  <si>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</si>
  <si>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</si>
  <si>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</si>
  <si>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</si>
  <si>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</si>
  <si>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</si>
  <si>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</si>
  <si>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</si>
  <si>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</si>
  <si>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</si>
  <si>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</si>
  <si>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</si>
  <si>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</si>
  <si>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1.2.1.Строительство  объектов культуры:</t>
  </si>
  <si>
    <t>Капитальный  ремонт фасада МАУ Дом культуры  «Маяк», расположенного по адресу: г. Томск, Иркутский тракт, 86/1</t>
  </si>
  <si>
    <t xml:space="preserve">Капитальный  ремонт крыши МБОУДО "Детская школа искусств № 1 имени А.Г. Рубинштейна" </t>
  </si>
  <si>
    <t>Капитальный ремонт фасада МБОУДО Детская музыкальная школа № 2, МАОУДО Детская художественная школа  №1 (г. Томск, пр.Ленина, 42)</t>
  </si>
  <si>
    <t xml:space="preserve"> МАУ Зрелищный центр «Аэлита» (с. Тимирязевское, ул. Комсомольская,1)</t>
  </si>
  <si>
    <t>«Развитие культуры и туризма»  муниципального образования «Город Томск»</t>
  </si>
  <si>
    <t>план</t>
  </si>
  <si>
    <t>С 01.01.2018 года мероприятие не реализуется</t>
  </si>
  <si>
    <t>КЦСР 0342032,
 КВР  243</t>
  </si>
  <si>
    <t>КЦСР 0340120320,
 КВР  243</t>
  </si>
  <si>
    <t>КЦСР 0342032
 КВР  243</t>
  </si>
  <si>
    <t>КЦСР 0340100000
  КВР  000</t>
  </si>
  <si>
    <t>КЦСР 0340100000,
  КВР  000</t>
  </si>
  <si>
    <t>КЦСР 0340120320, 
КВР  243</t>
  </si>
  <si>
    <t>УК</t>
  </si>
  <si>
    <t>ДКС</t>
  </si>
  <si>
    <t>1.1.3. Обмерно-обследовательские работы по объекту: МАУ ДК "Томский перекресток" по адресу: г. Томск, ул. Баумана,20</t>
  </si>
  <si>
    <t>КЦСР 03 4 01 99990
 КВР  244</t>
  </si>
  <si>
    <t>2021 год</t>
  </si>
  <si>
    <t>2022 год</t>
  </si>
  <si>
    <t>2023 год</t>
  </si>
  <si>
    <t>2024 год</t>
  </si>
  <si>
    <t>2025 год</t>
  </si>
  <si>
    <t>на 2015-2025 годы</t>
  </si>
  <si>
    <t>Наименования целей, задач, ведомственных целевых программ, мероприятий  подпрограммы</t>
  </si>
  <si>
    <t>1.1.4.Реконструкция объектов учреждений  культуры:</t>
  </si>
  <si>
    <t>Реконструкция здания МАУ ДК "Томский перекресток" по адресу: г. Томск, ул. Баумана,20 (ПИР)</t>
  </si>
  <si>
    <t>-</t>
  </si>
  <si>
    <t>КЦСР 0340100000                   КВР  000</t>
  </si>
  <si>
    <t>Капитальный  ремонт фасада МБОУ ДО "Детская школа искусств № 1 имени А.Г. Рубинштейна" (г. Томск, пр.Ленина, 76)</t>
  </si>
  <si>
    <t>Капитальный ремонт МАУ "Музей истории Томска" по адресу: г. Томск, ул. Р. Люксембург, 8</t>
  </si>
  <si>
    <t>Капитальный ремонт фасада МАУ "Музей истории Томска" по адресу: г. Томск, ул. Бакунина, 3</t>
  </si>
  <si>
    <t>Капитальный ремонт МАУ ДК "КТО" по адресу: г. Томск, д. Лоскутово, ул. Ленина, 29</t>
  </si>
  <si>
    <t>Капитальный ремонт МАУ ДК "КТО" по адресу: г. Томск, ул. Гагарина, 38</t>
  </si>
  <si>
    <t>Капитальный ремонт помещений МБОУ ДО "ДМШ № 2" по адресу: г. Томск, пр. Ленина, 42</t>
  </si>
  <si>
    <t>Капитальный ремонт кровли МАУ ДК "МАЯК" по адресу: г. Томск, ул. Иркутский тракт, 86/1</t>
  </si>
  <si>
    <t>пир</t>
  </si>
  <si>
    <t>1 пир</t>
  </si>
  <si>
    <t>смр</t>
  </si>
  <si>
    <t>смр 1</t>
  </si>
  <si>
    <t>1 пир 1 смр</t>
  </si>
  <si>
    <t xml:space="preserve">пир </t>
  </si>
  <si>
    <t>пир 6</t>
  </si>
  <si>
    <t>пир 4</t>
  </si>
  <si>
    <t>смр 4</t>
  </si>
  <si>
    <t>смр 5</t>
  </si>
  <si>
    <t>пир 0</t>
  </si>
  <si>
    <t>Проектно-изыскательские работы по объекту: Капитальный ремонт здания МАУ ДК «Томский перекресток» по адресу: г. Томск, ул. Баумана, 20</t>
  </si>
  <si>
    <t>1 пир 1 кр</t>
  </si>
  <si>
    <t>Капитальный ремонт подвальных помещений здания, АПС и СОУЭ МАУ "Музей истории Томска" по адресу: г. Томск, ул. Р. Люксембург, 8</t>
  </si>
  <si>
    <t xml:space="preserve">МАУ Зрелищный центр «Аэлита» 
(г.Томск, ул. Ленина, 78)
</t>
  </si>
  <si>
    <t>Капитальный ремонт фасада и зала МАУ "ДК "Светлый" по адресу: г. Томск, п. Светлый, 25</t>
  </si>
  <si>
    <t>1.1.5. Капитальный ремонт системы автоматической пожарной сигнализации (АПС) и системы оповещения и управления эвакуацией (СОУЭ), в том числе:</t>
  </si>
  <si>
    <t>МАУДО "Детская школа искусств № 3 по адресу: г. Томск, ул. Грузинскуая, 19</t>
  </si>
  <si>
    <t>МБОУДО "Детская школа искусств № 1 имени А.Г. Рубинштейна" по адресу: г. Томск, пр. Ленина, 76</t>
  </si>
  <si>
    <t>МБОУДО "Детская музыкальная школа № 2 по адресу: г. Томск, пр. Ленина, 42</t>
  </si>
  <si>
    <t>МБОУДО "Детская музыкальная школа № 4" по адресу: г. Томск, ул. Интернационалистов, 11</t>
  </si>
  <si>
    <t xml:space="preserve"> МБОУДО "Детская школа искусств № 5" по адресу: г. Томск, ул. Котовского, 4</t>
  </si>
  <si>
    <t>МБОУДО "Детская школа искусств № 5" по адресу: г. Томск, с. Тимирярзевское, ул. Школьная, 38</t>
  </si>
  <si>
    <t>МБОУДО "Детская школа искусств № 5" по адресу: г. Томск, с. Тимирярзевское, ул. Школьная, 13</t>
  </si>
  <si>
    <t>МБОУДО "Детская школа искусств № 8" по адресу: г. Томск, д. Лоскутово, ул. Ленина, 27</t>
  </si>
  <si>
    <t>МАОУДО "Детская художественная школа № 2" по адресу: г. Томск, ул. Красноармейская, 119</t>
  </si>
  <si>
    <t>МАУ "Дом культуры "Светлый" по адресу: г. Томск, пос. Светлый, 25</t>
  </si>
  <si>
    <t>МАУ "Дворец культуры "Концертно-театральное объединение" по адресу: г. Томск, ул. Гагарина, 38</t>
  </si>
  <si>
    <t>МАУ "Дом культуры "Маяк" по адресу: г. Томск, Иркутский тракт, 86/1</t>
  </si>
  <si>
    <t>МАУ "Зрелищный центр "Аэлита" (Дом культуры "Тимирязевский") по адресу: г. Томск, с. Тимирязевское, ул. Путевая, 1</t>
  </si>
  <si>
    <t>МАУ «Дом культуры "Маяк" по адресу: г. Томск, ул. Иркутский тракт, 80/1</t>
  </si>
  <si>
    <t xml:space="preserve">МАУ "Дворец культуры "Концертно-театральное объединение" (Дом культуры "Настроение") по адресу: г. Томск, д. Лоскутово, ул. Ленина, 29 </t>
  </si>
  <si>
    <t>МАУ "Дворец культуры "Концертно-театральное объединение" по адресу: г. Томск, ул. Московский тракт, 19/1</t>
  </si>
  <si>
    <t>МАУ "Дворец культуры "Концертно-театральное объединение" по адресу: г. Томск, пр. Комсомольский, 66</t>
  </si>
  <si>
    <t>МАУ "Музей истории Томска" по адресу: г. Томк, ул. Бакунина, 3</t>
  </si>
  <si>
    <t>МБ "Кольцевая" по адресу: г. Томск. ул. Кольцевой проезд, 12а</t>
  </si>
  <si>
    <t>МБ "Русь по адресу: г. Томск, ул. Баумана, 20</t>
  </si>
  <si>
    <t>МБ "Сибирская" по адресу: г. Томск, ул. Колхозная, 9/1</t>
  </si>
  <si>
    <t>МБ "Центральная" по адресу: г. Томск. ул. Красноармейская, 119</t>
  </si>
  <si>
    <t>МБУ "Централизованная бухгалтерия управления культуры администрации Города Томска" по адресу: г. Томск, пр. Ленина, 61</t>
  </si>
  <si>
    <t>МАУ "Музей истории Томска" по адресу: г. Томск, ул. Р. Люксембург, 8</t>
  </si>
  <si>
    <t>МАОУДО "Детская школа искусств № 3 по адресу: г. Томск, ул. Иркутский тракт, 194/1</t>
  </si>
  <si>
    <t>МАОУДО "Детская школа искусств № 3 по адресу: г. Томск, ул. Лазарева, 36</t>
  </si>
  <si>
    <t>23смр</t>
  </si>
  <si>
    <t>24пир</t>
  </si>
  <si>
    <t>24смр</t>
  </si>
  <si>
    <t>25пир</t>
  </si>
  <si>
    <t>25смр</t>
  </si>
  <si>
    <t xml:space="preserve">Приложение 7
к постановлению
администрации Города Томска от    №
</t>
  </si>
  <si>
    <t>Города Томска от 12.08.2020 № 741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</si>
</sst>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4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73" fontId="6" fillId="0" borderId="0" xfId="0" applyNumberFormat="1" applyFont="1" applyAlignment="1">
      <alignment/>
    </xf>
    <xf numFmtId="0" fontId="3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textRotation="90" wrapText="1"/>
    </xf>
    <xf numFmtId="0" fontId="3" fillId="33" borderId="14" xfId="0" applyFont="1" applyFill="1" applyBorder="1" applyAlignment="1">
      <alignment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172" fontId="47" fillId="0" borderId="10" xfId="0" applyNumberFormat="1" applyFont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172" fontId="3" fillId="35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72" fontId="0" fillId="35" borderId="0" xfId="0" applyNumberFormat="1" applyFill="1" applyAlignment="1">
      <alignment/>
    </xf>
    <xf numFmtId="172" fontId="5" fillId="4" borderId="10" xfId="0" applyNumberFormat="1" applyFont="1" applyFill="1" applyBorder="1" applyAlignment="1">
      <alignment horizontal="center" vertical="center" wrapText="1"/>
    </xf>
    <xf numFmtId="172" fontId="3" fillId="4" borderId="10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vertical="center" textRotation="90" wrapText="1"/>
    </xf>
    <xf numFmtId="0" fontId="6" fillId="35" borderId="0" xfId="0" applyFont="1" applyFill="1" applyAlignment="1">
      <alignment/>
    </xf>
    <xf numFmtId="0" fontId="3" fillId="35" borderId="14" xfId="0" applyFont="1" applyFill="1" applyBorder="1" applyAlignment="1">
      <alignment vertical="center" textRotation="90" wrapText="1"/>
    </xf>
    <xf numFmtId="0" fontId="3" fillId="35" borderId="11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textRotation="90" wrapText="1"/>
    </xf>
    <xf numFmtId="0" fontId="3" fillId="35" borderId="12" xfId="0" applyFont="1" applyFill="1" applyBorder="1" applyAlignment="1">
      <alignment horizontal="center" vertical="center" textRotation="90" wrapText="1"/>
    </xf>
    <xf numFmtId="0" fontId="3" fillId="35" borderId="14" xfId="0" applyFont="1" applyFill="1" applyBorder="1" applyAlignment="1">
      <alignment horizontal="center" vertical="center" textRotation="90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2" fontId="5" fillId="33" borderId="20" xfId="0" applyNumberFormat="1" applyFont="1" applyFill="1" applyBorder="1" applyAlignment="1">
      <alignment horizontal="center" vertical="center" wrapText="1"/>
    </xf>
    <xf numFmtId="172" fontId="5" fillId="33" borderId="21" xfId="0" applyNumberFormat="1" applyFont="1" applyFill="1" applyBorder="1" applyAlignment="1">
      <alignment horizontal="center" vertical="center" wrapText="1"/>
    </xf>
    <xf numFmtId="172" fontId="5" fillId="33" borderId="2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3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center" vertical="center" textRotation="90" wrapText="1"/>
    </xf>
    <xf numFmtId="0" fontId="5" fillId="35" borderId="12" xfId="0" applyFont="1" applyFill="1" applyBorder="1" applyAlignment="1">
      <alignment horizontal="center" vertical="center" textRotation="90" wrapText="1"/>
    </xf>
    <xf numFmtId="0" fontId="5" fillId="35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67"/>
  <sheetViews>
    <sheetView tabSelected="1" zoomScale="90" zoomScaleNormal="90" zoomScalePageLayoutView="0" workbookViewId="0" topLeftCell="A1">
      <selection activeCell="A4" sqref="A4:O4"/>
    </sheetView>
  </sheetViews>
  <sheetFormatPr defaultColWidth="9.00390625" defaultRowHeight="15.75"/>
  <cols>
    <col min="1" max="1" width="3.875" style="0" customWidth="1"/>
    <col min="2" max="2" width="24.00390625" style="10" customWidth="1"/>
    <col min="3" max="3" width="14.25390625" style="10" customWidth="1"/>
    <col min="4" max="4" width="9.00390625" style="9" customWidth="1"/>
    <col min="5" max="5" width="10.00390625" style="12" customWidth="1"/>
    <col min="6" max="6" width="9.25390625" style="12" customWidth="1"/>
    <col min="7" max="7" width="9.75390625" style="9" customWidth="1"/>
    <col min="8" max="8" width="9.875" style="9" customWidth="1"/>
    <col min="9" max="9" width="8.00390625" style="9" customWidth="1"/>
    <col min="10" max="10" width="6.125" style="9" customWidth="1"/>
    <col min="11" max="11" width="8.625" style="9" customWidth="1"/>
    <col min="12" max="12" width="6.125" style="9" customWidth="1"/>
    <col min="13" max="13" width="4.25390625" style="9" customWidth="1"/>
    <col min="14" max="14" width="4.125" style="9" customWidth="1"/>
    <col min="15" max="15" width="6.00390625" style="14" customWidth="1"/>
    <col min="16" max="16" width="3.75390625" style="0" hidden="1" customWidth="1"/>
    <col min="17" max="17" width="13.375" style="0" hidden="1" customWidth="1"/>
    <col min="18" max="18" width="11.625" style="0" hidden="1" customWidth="1"/>
    <col min="19" max="19" width="10.00390625" style="0" hidden="1" customWidth="1"/>
    <col min="20" max="20" width="12.25390625" style="0" hidden="1" customWidth="1"/>
    <col min="21" max="21" width="10.00390625" style="0" hidden="1" customWidth="1"/>
    <col min="22" max="23" width="11.00390625" style="0" hidden="1" customWidth="1"/>
    <col min="24" max="24" width="10.00390625" style="0" hidden="1" customWidth="1"/>
    <col min="25" max="25" width="12.00390625" style="9" bestFit="1" customWidth="1"/>
    <col min="26" max="26" width="12.00390625" style="9" customWidth="1"/>
    <col min="27" max="27" width="10.00390625" style="9" bestFit="1" customWidth="1"/>
    <col min="28" max="30" width="8.75390625" style="9" customWidth="1"/>
    <col min="32" max="35" width="8.75390625" style="9" customWidth="1"/>
  </cols>
  <sheetData>
    <row r="1" ht="15.75"/>
    <row r="2" spans="1:35" s="16" customFormat="1" ht="15.75">
      <c r="A2" s="135" t="s">
        <v>132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Y2" s="66"/>
      <c r="Z2" s="66"/>
      <c r="AA2" s="66"/>
      <c r="AB2" s="66"/>
      <c r="AC2" s="66"/>
      <c r="AD2" s="66"/>
      <c r="AF2" s="66"/>
      <c r="AG2" s="66"/>
      <c r="AH2" s="66"/>
      <c r="AI2" s="66"/>
    </row>
    <row r="3" spans="1:35" s="16" customFormat="1" ht="15.75">
      <c r="A3" s="136" t="s">
        <v>27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Y3" s="66"/>
      <c r="Z3" s="66"/>
      <c r="AA3" s="66"/>
      <c r="AB3" s="66"/>
      <c r="AC3" s="66"/>
      <c r="AD3" s="66"/>
      <c r="AF3" s="66"/>
      <c r="AG3" s="66"/>
      <c r="AH3" s="66"/>
      <c r="AI3" s="66"/>
    </row>
    <row r="4" spans="1:35" s="16" customFormat="1" ht="15.75">
      <c r="A4" s="136" t="s">
        <v>133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Y4" s="66"/>
      <c r="Z4" s="66"/>
      <c r="AA4" s="66"/>
      <c r="AB4" s="66"/>
      <c r="AC4" s="66"/>
      <c r="AD4" s="66"/>
      <c r="AF4" s="66"/>
      <c r="AG4" s="66"/>
      <c r="AH4" s="66"/>
      <c r="AI4" s="66"/>
    </row>
    <row r="5" spans="1:15" ht="9.7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ht="9.75" customHeight="1"/>
    <row r="7" spans="1:15" ht="39" customHeight="1">
      <c r="A7" s="139" t="s">
        <v>25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5.75">
      <c r="A8" s="141" t="s">
        <v>20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15.75">
      <c r="A9" s="138" t="s">
        <v>53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15" ht="15.75">
      <c r="A10" s="138" t="s">
        <v>71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</row>
    <row r="11" ht="15.75">
      <c r="A11" s="1"/>
    </row>
    <row r="12" ht="15.75">
      <c r="A12" s="2"/>
    </row>
    <row r="13" spans="1:15" ht="15.75">
      <c r="A13" s="140" t="s">
        <v>23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4" ht="15.75">
      <c r="A14" s="2"/>
    </row>
    <row r="15" spans="1:7" ht="15.75">
      <c r="A15" s="2"/>
      <c r="G15" s="2" t="s">
        <v>21</v>
      </c>
    </row>
    <row r="16" spans="1:7" ht="15.75">
      <c r="A16" s="2"/>
      <c r="G16" s="2"/>
    </row>
    <row r="17" spans="1:16" ht="25.5" customHeight="1">
      <c r="A17" s="142" t="s">
        <v>0</v>
      </c>
      <c r="B17" s="92" t="s">
        <v>72</v>
      </c>
      <c r="C17" s="92" t="s">
        <v>28</v>
      </c>
      <c r="D17" s="142" t="s">
        <v>1</v>
      </c>
      <c r="E17" s="144" t="s">
        <v>17</v>
      </c>
      <c r="F17" s="144"/>
      <c r="G17" s="142" t="s">
        <v>2</v>
      </c>
      <c r="H17" s="142"/>
      <c r="I17" s="142"/>
      <c r="J17" s="142"/>
      <c r="K17" s="142"/>
      <c r="L17" s="142"/>
      <c r="M17" s="142"/>
      <c r="N17" s="142"/>
      <c r="O17" s="142" t="s">
        <v>3</v>
      </c>
      <c r="P17" s="5"/>
    </row>
    <row r="18" spans="1:16" ht="72.75" customHeight="1">
      <c r="A18" s="142"/>
      <c r="B18" s="93"/>
      <c r="C18" s="93"/>
      <c r="D18" s="142"/>
      <c r="E18" s="144"/>
      <c r="F18" s="144"/>
      <c r="G18" s="142" t="s">
        <v>4</v>
      </c>
      <c r="H18" s="142"/>
      <c r="I18" s="142" t="s">
        <v>5</v>
      </c>
      <c r="J18" s="142"/>
      <c r="K18" s="142" t="s">
        <v>6</v>
      </c>
      <c r="L18" s="142"/>
      <c r="M18" s="142" t="s">
        <v>7</v>
      </c>
      <c r="N18" s="142"/>
      <c r="O18" s="142"/>
      <c r="P18" s="5"/>
    </row>
    <row r="19" spans="1:35" s="1" customFormat="1" ht="48" customHeight="1">
      <c r="A19" s="142"/>
      <c r="B19" s="94"/>
      <c r="C19" s="94"/>
      <c r="D19" s="142"/>
      <c r="E19" s="7" t="s">
        <v>8</v>
      </c>
      <c r="F19" s="7" t="s">
        <v>9</v>
      </c>
      <c r="G19" s="7" t="s">
        <v>8</v>
      </c>
      <c r="H19" s="7" t="s">
        <v>9</v>
      </c>
      <c r="I19" s="7" t="s">
        <v>8</v>
      </c>
      <c r="J19" s="7" t="s">
        <v>9</v>
      </c>
      <c r="K19" s="7" t="s">
        <v>8</v>
      </c>
      <c r="L19" s="7" t="s">
        <v>9</v>
      </c>
      <c r="M19" s="7" t="s">
        <v>8</v>
      </c>
      <c r="N19" s="7" t="s">
        <v>54</v>
      </c>
      <c r="O19" s="7"/>
      <c r="P19" s="13"/>
      <c r="Y19" s="14"/>
      <c r="Z19" s="14"/>
      <c r="AA19" s="14"/>
      <c r="AB19" s="14"/>
      <c r="AC19" s="14"/>
      <c r="AD19" s="14"/>
      <c r="AF19" s="14"/>
      <c r="AG19" s="14"/>
      <c r="AH19" s="14"/>
      <c r="AI19" s="14"/>
    </row>
    <row r="20" spans="1:16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</row>
    <row r="21" spans="1:16" ht="29.25" customHeight="1">
      <c r="A21" s="143" t="s">
        <v>22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5"/>
    </row>
    <row r="22" spans="1:16" ht="16.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5"/>
    </row>
    <row r="23" spans="1:16" ht="15.75" customHeight="1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  <c r="O23" s="7"/>
      <c r="P23" s="8"/>
    </row>
    <row r="24" spans="1:35" s="3" customFormat="1" ht="15.75" customHeight="1">
      <c r="A24" s="132"/>
      <c r="B24" s="99" t="s">
        <v>45</v>
      </c>
      <c r="D24" s="11" t="s">
        <v>10</v>
      </c>
      <c r="E24" s="4">
        <f>SUM(E25:E35)</f>
        <v>403589.4</v>
      </c>
      <c r="F24" s="4">
        <f>SUM(F25:F35)</f>
        <v>20125.400000000005</v>
      </c>
      <c r="G24" s="4">
        <f>SUM(G25:G35)</f>
        <v>306409</v>
      </c>
      <c r="H24" s="4">
        <f>SUM(H25:H35)</f>
        <v>20125.400000000005</v>
      </c>
      <c r="I24" s="4">
        <f aca="true" t="shared" si="0" ref="I24:N24">SUM(I25:I35)</f>
        <v>0</v>
      </c>
      <c r="J24" s="4">
        <f t="shared" si="0"/>
        <v>0</v>
      </c>
      <c r="K24" s="4">
        <f>SUM(K25:K35)</f>
        <v>97180.4</v>
      </c>
      <c r="L24" s="4">
        <f t="shared" si="0"/>
        <v>0</v>
      </c>
      <c r="M24" s="4">
        <f t="shared" si="0"/>
        <v>0</v>
      </c>
      <c r="N24" s="4">
        <f t="shared" si="0"/>
        <v>0</v>
      </c>
      <c r="O24" s="96" t="s">
        <v>63</v>
      </c>
      <c r="P24" s="8"/>
      <c r="Q24" s="31"/>
      <c r="R24" s="31"/>
      <c r="Y24" s="67"/>
      <c r="Z24" s="67"/>
      <c r="AA24" s="12"/>
      <c r="AB24" s="12"/>
      <c r="AC24" s="12"/>
      <c r="AD24" s="12"/>
      <c r="AF24" s="12"/>
      <c r="AG24" s="12"/>
      <c r="AH24" s="12"/>
      <c r="AI24" s="12"/>
    </row>
    <row r="25" spans="1:35" s="3" customFormat="1" ht="36" customHeight="1">
      <c r="A25" s="133"/>
      <c r="B25" s="100"/>
      <c r="C25" s="11" t="s">
        <v>58</v>
      </c>
      <c r="D25" s="11" t="s">
        <v>11</v>
      </c>
      <c r="E25" s="4">
        <f>G25+I25+K25+M25</f>
        <v>339.3</v>
      </c>
      <c r="F25" s="4">
        <f aca="true" t="shared" si="1" ref="E25:F29">H25+J25+L25+N25</f>
        <v>339.3</v>
      </c>
      <c r="G25" s="4">
        <f aca="true" t="shared" si="2" ref="G25:H35">G42</f>
        <v>339.3</v>
      </c>
      <c r="H25" s="4">
        <f t="shared" si="2"/>
        <v>339.3</v>
      </c>
      <c r="I25" s="4">
        <f aca="true" t="shared" si="3" ref="I25:N25">I42</f>
        <v>0</v>
      </c>
      <c r="J25" s="4">
        <f t="shared" si="3"/>
        <v>0</v>
      </c>
      <c r="K25" s="4">
        <f t="shared" si="3"/>
        <v>0</v>
      </c>
      <c r="L25" s="4">
        <f t="shared" si="3"/>
        <v>0</v>
      </c>
      <c r="M25" s="4">
        <f t="shared" si="3"/>
        <v>0</v>
      </c>
      <c r="N25" s="4">
        <f t="shared" si="3"/>
        <v>0</v>
      </c>
      <c r="O25" s="97"/>
      <c r="P25" s="8"/>
      <c r="Y25" s="12"/>
      <c r="Z25" s="12"/>
      <c r="AA25" s="12"/>
      <c r="AB25" s="12"/>
      <c r="AC25" s="12"/>
      <c r="AD25" s="12"/>
      <c r="AF25" s="12"/>
      <c r="AG25" s="12"/>
      <c r="AH25" s="12"/>
      <c r="AI25" s="12"/>
    </row>
    <row r="26" spans="1:35" s="3" customFormat="1" ht="26.25" customHeight="1">
      <c r="A26" s="133"/>
      <c r="B26" s="100"/>
      <c r="C26" s="11" t="s">
        <v>59</v>
      </c>
      <c r="D26" s="11" t="s">
        <v>12</v>
      </c>
      <c r="E26" s="4">
        <f t="shared" si="1"/>
        <v>1325.8</v>
      </c>
      <c r="F26" s="4">
        <f t="shared" si="1"/>
        <v>1325.8</v>
      </c>
      <c r="G26" s="4">
        <f t="shared" si="2"/>
        <v>1325.8</v>
      </c>
      <c r="H26" s="4">
        <f t="shared" si="2"/>
        <v>1325.8</v>
      </c>
      <c r="I26" s="4">
        <f aca="true" t="shared" si="4" ref="I26:N26">I43</f>
        <v>0</v>
      </c>
      <c r="J26" s="4">
        <f t="shared" si="4"/>
        <v>0</v>
      </c>
      <c r="K26" s="4">
        <f t="shared" si="4"/>
        <v>0</v>
      </c>
      <c r="L26" s="4">
        <f t="shared" si="4"/>
        <v>0</v>
      </c>
      <c r="M26" s="4">
        <f t="shared" si="4"/>
        <v>0</v>
      </c>
      <c r="N26" s="4">
        <f t="shared" si="4"/>
        <v>0</v>
      </c>
      <c r="O26" s="97"/>
      <c r="P26" s="8"/>
      <c r="Y26" s="12"/>
      <c r="Z26" s="12"/>
      <c r="AA26" s="12"/>
      <c r="AB26" s="12"/>
      <c r="AC26" s="12"/>
      <c r="AD26" s="12"/>
      <c r="AF26" s="12"/>
      <c r="AG26" s="12"/>
      <c r="AH26" s="12"/>
      <c r="AI26" s="12"/>
    </row>
    <row r="27" spans="1:35" s="3" customFormat="1" ht="54.75" customHeight="1">
      <c r="A27" s="133"/>
      <c r="B27" s="100"/>
      <c r="C27" s="11" t="s">
        <v>59</v>
      </c>
      <c r="D27" s="11" t="s">
        <v>13</v>
      </c>
      <c r="E27" s="4">
        <f t="shared" si="1"/>
        <v>5941.5</v>
      </c>
      <c r="F27" s="4">
        <f t="shared" si="1"/>
        <v>5941.5</v>
      </c>
      <c r="G27" s="4">
        <f t="shared" si="2"/>
        <v>5941.5</v>
      </c>
      <c r="H27" s="4">
        <f t="shared" si="2"/>
        <v>5941.5</v>
      </c>
      <c r="I27" s="4">
        <f aca="true" t="shared" si="5" ref="I27:N27">I44</f>
        <v>0</v>
      </c>
      <c r="J27" s="4">
        <f t="shared" si="5"/>
        <v>0</v>
      </c>
      <c r="K27" s="4">
        <f>K44</f>
        <v>0</v>
      </c>
      <c r="L27" s="4">
        <f t="shared" si="5"/>
        <v>0</v>
      </c>
      <c r="M27" s="4">
        <f t="shared" si="5"/>
        <v>0</v>
      </c>
      <c r="N27" s="4">
        <f t="shared" si="5"/>
        <v>0</v>
      </c>
      <c r="O27" s="97"/>
      <c r="P27" s="8"/>
      <c r="R27" s="18"/>
      <c r="Y27" s="12"/>
      <c r="Z27" s="12"/>
      <c r="AA27" s="12"/>
      <c r="AB27" s="12"/>
      <c r="AC27" s="12"/>
      <c r="AD27" s="12"/>
      <c r="AF27" s="12"/>
      <c r="AG27" s="12"/>
      <c r="AH27" s="12"/>
      <c r="AI27" s="12"/>
    </row>
    <row r="28" spans="1:35" s="3" customFormat="1" ht="38.25">
      <c r="A28" s="133"/>
      <c r="B28" s="100"/>
      <c r="C28" s="11" t="s">
        <v>60</v>
      </c>
      <c r="D28" s="11" t="s">
        <v>14</v>
      </c>
      <c r="E28" s="4">
        <f t="shared" si="1"/>
        <v>9705.7</v>
      </c>
      <c r="F28" s="4">
        <f t="shared" si="1"/>
        <v>9705.7</v>
      </c>
      <c r="G28" s="4">
        <f t="shared" si="2"/>
        <v>9705.7</v>
      </c>
      <c r="H28" s="4">
        <f t="shared" si="2"/>
        <v>9705.7</v>
      </c>
      <c r="I28" s="4">
        <f aca="true" t="shared" si="6" ref="I28:N28">I45</f>
        <v>0</v>
      </c>
      <c r="J28" s="4">
        <f t="shared" si="6"/>
        <v>0</v>
      </c>
      <c r="K28" s="4">
        <f t="shared" si="6"/>
        <v>0</v>
      </c>
      <c r="L28" s="4">
        <f t="shared" si="6"/>
        <v>0</v>
      </c>
      <c r="M28" s="4">
        <f t="shared" si="6"/>
        <v>0</v>
      </c>
      <c r="N28" s="4">
        <f t="shared" si="6"/>
        <v>0</v>
      </c>
      <c r="O28" s="97"/>
      <c r="P28" s="8"/>
      <c r="Y28" s="12"/>
      <c r="Z28" s="12"/>
      <c r="AA28" s="12"/>
      <c r="AB28" s="12"/>
      <c r="AC28" s="12"/>
      <c r="AD28" s="12"/>
      <c r="AF28" s="12"/>
      <c r="AG28" s="12"/>
      <c r="AH28" s="12"/>
      <c r="AI28" s="12"/>
    </row>
    <row r="29" spans="1:35" s="3" customFormat="1" ht="44.25" customHeight="1">
      <c r="A29" s="133"/>
      <c r="B29" s="100"/>
      <c r="C29" s="11" t="s">
        <v>76</v>
      </c>
      <c r="D29" s="11" t="s">
        <v>15</v>
      </c>
      <c r="E29" s="4">
        <f>G29+I29+K29+M29</f>
        <v>1149.9</v>
      </c>
      <c r="F29" s="4">
        <f t="shared" si="1"/>
        <v>1149.9</v>
      </c>
      <c r="G29" s="4">
        <f t="shared" si="2"/>
        <v>1149.9</v>
      </c>
      <c r="H29" s="4">
        <f t="shared" si="2"/>
        <v>1149.9</v>
      </c>
      <c r="I29" s="4">
        <f aca="true" t="shared" si="7" ref="I29:N29">I46</f>
        <v>0</v>
      </c>
      <c r="J29" s="4">
        <f t="shared" si="7"/>
        <v>0</v>
      </c>
      <c r="K29" s="4">
        <f t="shared" si="7"/>
        <v>0</v>
      </c>
      <c r="L29" s="4">
        <f t="shared" si="7"/>
        <v>0</v>
      </c>
      <c r="M29" s="4">
        <f t="shared" si="7"/>
        <v>0</v>
      </c>
      <c r="N29" s="4">
        <f t="shared" si="7"/>
        <v>0</v>
      </c>
      <c r="O29" s="97"/>
      <c r="P29" s="8"/>
      <c r="Y29" s="12"/>
      <c r="Z29" s="12"/>
      <c r="AA29" s="12"/>
      <c r="AB29" s="12"/>
      <c r="AC29" s="12"/>
      <c r="AD29" s="12"/>
      <c r="AF29" s="12"/>
      <c r="AG29" s="12"/>
      <c r="AH29" s="12"/>
      <c r="AI29" s="12"/>
    </row>
    <row r="30" spans="1:35" s="3" customFormat="1" ht="15.75">
      <c r="A30" s="133"/>
      <c r="B30" s="100"/>
      <c r="C30" s="40"/>
      <c r="D30" s="11" t="s">
        <v>16</v>
      </c>
      <c r="E30" s="4">
        <f aca="true" t="shared" si="8" ref="E30:F35">G30+I30+K30+M30</f>
        <v>1663.2</v>
      </c>
      <c r="F30" s="4">
        <f t="shared" si="8"/>
        <v>1663.2</v>
      </c>
      <c r="G30" s="4">
        <f t="shared" si="2"/>
        <v>1663.2</v>
      </c>
      <c r="H30" s="4">
        <f t="shared" si="2"/>
        <v>1663.2</v>
      </c>
      <c r="I30" s="4">
        <f aca="true" t="shared" si="9" ref="I30:N30">I47</f>
        <v>0</v>
      </c>
      <c r="J30" s="4">
        <f t="shared" si="9"/>
        <v>0</v>
      </c>
      <c r="K30" s="4">
        <f t="shared" si="9"/>
        <v>0</v>
      </c>
      <c r="L30" s="4">
        <f t="shared" si="9"/>
        <v>0</v>
      </c>
      <c r="M30" s="4">
        <f t="shared" si="9"/>
        <v>0</v>
      </c>
      <c r="N30" s="4">
        <f t="shared" si="9"/>
        <v>0</v>
      </c>
      <c r="O30" s="97"/>
      <c r="P30" s="8"/>
      <c r="Y30" s="12"/>
      <c r="Z30" s="12"/>
      <c r="AA30" s="12"/>
      <c r="AB30" s="12"/>
      <c r="AC30" s="12"/>
      <c r="AD30" s="12"/>
      <c r="AF30" s="12"/>
      <c r="AG30" s="12"/>
      <c r="AH30" s="12"/>
      <c r="AI30" s="12"/>
    </row>
    <row r="31" spans="1:35" s="3" customFormat="1" ht="15.75">
      <c r="A31" s="133"/>
      <c r="B31" s="100"/>
      <c r="C31" s="40"/>
      <c r="D31" s="11" t="s">
        <v>66</v>
      </c>
      <c r="E31" s="4">
        <f t="shared" si="8"/>
        <v>151030.5</v>
      </c>
      <c r="F31" s="4">
        <f t="shared" si="8"/>
        <v>0</v>
      </c>
      <c r="G31" s="4">
        <f t="shared" si="2"/>
        <v>53850.09999999999</v>
      </c>
      <c r="H31" s="4">
        <f t="shared" si="2"/>
        <v>0</v>
      </c>
      <c r="I31" s="4">
        <f aca="true" t="shared" si="10" ref="I31:N34">I48</f>
        <v>0</v>
      </c>
      <c r="J31" s="4">
        <f t="shared" si="10"/>
        <v>0</v>
      </c>
      <c r="K31" s="4">
        <f t="shared" si="10"/>
        <v>97180.4</v>
      </c>
      <c r="L31" s="4">
        <f t="shared" si="10"/>
        <v>0</v>
      </c>
      <c r="M31" s="4">
        <f t="shared" si="10"/>
        <v>0</v>
      </c>
      <c r="N31" s="4">
        <f t="shared" si="10"/>
        <v>0</v>
      </c>
      <c r="O31" s="97"/>
      <c r="P31" s="8"/>
      <c r="Y31" s="12"/>
      <c r="Z31" s="12"/>
      <c r="AA31" s="12"/>
      <c r="AB31" s="12"/>
      <c r="AC31" s="12"/>
      <c r="AD31" s="12"/>
      <c r="AF31" s="12"/>
      <c r="AG31" s="12"/>
      <c r="AH31" s="12"/>
      <c r="AI31" s="12"/>
    </row>
    <row r="32" spans="1:35" s="3" customFormat="1" ht="15.75">
      <c r="A32" s="133"/>
      <c r="B32" s="100"/>
      <c r="C32" s="40"/>
      <c r="D32" s="11" t="s">
        <v>67</v>
      </c>
      <c r="E32" s="4">
        <f t="shared" si="8"/>
        <v>90838.8</v>
      </c>
      <c r="F32" s="4">
        <f t="shared" si="8"/>
        <v>0</v>
      </c>
      <c r="G32" s="4">
        <f t="shared" si="2"/>
        <v>90838.8</v>
      </c>
      <c r="H32" s="4">
        <f t="shared" si="2"/>
        <v>0</v>
      </c>
      <c r="I32" s="4">
        <f t="shared" si="10"/>
        <v>0</v>
      </c>
      <c r="J32" s="4">
        <f t="shared" si="10"/>
        <v>0</v>
      </c>
      <c r="K32" s="4">
        <f t="shared" si="10"/>
        <v>0</v>
      </c>
      <c r="L32" s="4">
        <f t="shared" si="10"/>
        <v>0</v>
      </c>
      <c r="M32" s="4">
        <f t="shared" si="10"/>
        <v>0</v>
      </c>
      <c r="N32" s="4">
        <f t="shared" si="10"/>
        <v>0</v>
      </c>
      <c r="O32" s="97"/>
      <c r="P32" s="8"/>
      <c r="Y32" s="12"/>
      <c r="Z32" s="12"/>
      <c r="AA32" s="12"/>
      <c r="AB32" s="12"/>
      <c r="AC32" s="12"/>
      <c r="AD32" s="12"/>
      <c r="AF32" s="12"/>
      <c r="AG32" s="12"/>
      <c r="AH32" s="12"/>
      <c r="AI32" s="12"/>
    </row>
    <row r="33" spans="1:35" s="3" customFormat="1" ht="15.75">
      <c r="A33" s="133"/>
      <c r="B33" s="100"/>
      <c r="C33" s="40"/>
      <c r="D33" s="11" t="s">
        <v>68</v>
      </c>
      <c r="E33" s="4">
        <f t="shared" si="8"/>
        <v>122614.7</v>
      </c>
      <c r="F33" s="4">
        <f t="shared" si="8"/>
        <v>0</v>
      </c>
      <c r="G33" s="4">
        <f t="shared" si="2"/>
        <v>122614.7</v>
      </c>
      <c r="H33" s="4">
        <f t="shared" si="2"/>
        <v>0</v>
      </c>
      <c r="I33" s="4">
        <f t="shared" si="10"/>
        <v>0</v>
      </c>
      <c r="J33" s="4">
        <f t="shared" si="10"/>
        <v>0</v>
      </c>
      <c r="K33" s="4">
        <f t="shared" si="10"/>
        <v>0</v>
      </c>
      <c r="L33" s="4">
        <f t="shared" si="10"/>
        <v>0</v>
      </c>
      <c r="M33" s="4">
        <f t="shared" si="10"/>
        <v>0</v>
      </c>
      <c r="N33" s="4">
        <f t="shared" si="10"/>
        <v>0</v>
      </c>
      <c r="O33" s="97"/>
      <c r="P33" s="8"/>
      <c r="Y33" s="12"/>
      <c r="Z33" s="12"/>
      <c r="AA33" s="12"/>
      <c r="AB33" s="12"/>
      <c r="AC33" s="12"/>
      <c r="AD33" s="12"/>
      <c r="AF33" s="12"/>
      <c r="AG33" s="12"/>
      <c r="AH33" s="12"/>
      <c r="AI33" s="12"/>
    </row>
    <row r="34" spans="1:35" s="3" customFormat="1" ht="15.75">
      <c r="A34" s="133"/>
      <c r="B34" s="100"/>
      <c r="C34" s="40"/>
      <c r="D34" s="11" t="s">
        <v>69</v>
      </c>
      <c r="E34" s="4">
        <f t="shared" si="8"/>
        <v>18980</v>
      </c>
      <c r="F34" s="4">
        <f t="shared" si="8"/>
        <v>0</v>
      </c>
      <c r="G34" s="4">
        <f t="shared" si="2"/>
        <v>18980</v>
      </c>
      <c r="H34" s="4">
        <f t="shared" si="2"/>
        <v>0</v>
      </c>
      <c r="I34" s="4">
        <f t="shared" si="10"/>
        <v>0</v>
      </c>
      <c r="J34" s="4">
        <f t="shared" si="10"/>
        <v>0</v>
      </c>
      <c r="K34" s="4">
        <f t="shared" si="10"/>
        <v>0</v>
      </c>
      <c r="L34" s="4">
        <f t="shared" si="10"/>
        <v>0</v>
      </c>
      <c r="M34" s="4">
        <f t="shared" si="10"/>
        <v>0</v>
      </c>
      <c r="N34" s="4">
        <f t="shared" si="10"/>
        <v>0</v>
      </c>
      <c r="O34" s="97"/>
      <c r="P34" s="8"/>
      <c r="Y34" s="12"/>
      <c r="Z34" s="12"/>
      <c r="AA34" s="12"/>
      <c r="AB34" s="12"/>
      <c r="AC34" s="12"/>
      <c r="AD34" s="12"/>
      <c r="AF34" s="12"/>
      <c r="AG34" s="12"/>
      <c r="AH34" s="12"/>
      <c r="AI34" s="12"/>
    </row>
    <row r="35" spans="1:35" s="3" customFormat="1" ht="15.75">
      <c r="A35" s="134"/>
      <c r="B35" s="101"/>
      <c r="C35" s="41"/>
      <c r="D35" s="11" t="s">
        <v>70</v>
      </c>
      <c r="E35" s="4">
        <f t="shared" si="8"/>
        <v>0</v>
      </c>
      <c r="F35" s="4">
        <f t="shared" si="8"/>
        <v>0</v>
      </c>
      <c r="G35" s="4">
        <f t="shared" si="2"/>
        <v>0</v>
      </c>
      <c r="H35" s="4">
        <f t="shared" si="2"/>
        <v>0</v>
      </c>
      <c r="I35" s="4">
        <f aca="true" t="shared" si="11" ref="I35:N35">I52+I64+I112+I208+I220+I268+I280+I292+I352+I232+I304+I316+I328</f>
        <v>0</v>
      </c>
      <c r="J35" s="4">
        <f t="shared" si="11"/>
        <v>0</v>
      </c>
      <c r="K35" s="4">
        <f t="shared" si="11"/>
        <v>0</v>
      </c>
      <c r="L35" s="4">
        <f t="shared" si="11"/>
        <v>0</v>
      </c>
      <c r="M35" s="4">
        <f t="shared" si="11"/>
        <v>0</v>
      </c>
      <c r="N35" s="4">
        <f t="shared" si="11"/>
        <v>0</v>
      </c>
      <c r="O35" s="97"/>
      <c r="P35" s="8"/>
      <c r="Y35" s="12"/>
      <c r="Z35" s="12"/>
      <c r="AA35" s="12"/>
      <c r="AB35" s="12"/>
      <c r="AC35" s="12"/>
      <c r="AD35" s="12"/>
      <c r="AF35" s="12"/>
      <c r="AG35" s="12"/>
      <c r="AH35" s="12"/>
      <c r="AI35" s="12"/>
    </row>
    <row r="36" spans="1:35" s="3" customFormat="1" ht="15.75" customHeight="1">
      <c r="A36" s="132"/>
      <c r="B36" s="99" t="s">
        <v>47</v>
      </c>
      <c r="C36" s="99"/>
      <c r="D36" s="11" t="s">
        <v>10</v>
      </c>
      <c r="E36" s="4">
        <f aca="true" t="shared" si="12" ref="E36:N36">SUM(E37:E40)</f>
        <v>0</v>
      </c>
      <c r="F36" s="4">
        <f t="shared" si="12"/>
        <v>0</v>
      </c>
      <c r="G36" s="4">
        <f t="shared" si="12"/>
        <v>0</v>
      </c>
      <c r="H36" s="4">
        <f t="shared" si="12"/>
        <v>0</v>
      </c>
      <c r="I36" s="4">
        <f t="shared" si="12"/>
        <v>0</v>
      </c>
      <c r="J36" s="4">
        <f t="shared" si="12"/>
        <v>0</v>
      </c>
      <c r="K36" s="4">
        <f t="shared" si="12"/>
        <v>0</v>
      </c>
      <c r="L36" s="4">
        <f t="shared" si="12"/>
        <v>0</v>
      </c>
      <c r="M36" s="4">
        <f t="shared" si="12"/>
        <v>0</v>
      </c>
      <c r="N36" s="4">
        <f t="shared" si="12"/>
        <v>0</v>
      </c>
      <c r="O36" s="97"/>
      <c r="P36" s="8"/>
      <c r="Y36" s="12"/>
      <c r="Z36" s="12"/>
      <c r="AA36" s="12"/>
      <c r="AB36" s="12"/>
      <c r="AC36" s="12"/>
      <c r="AD36" s="12"/>
      <c r="AF36" s="12"/>
      <c r="AG36" s="12"/>
      <c r="AH36" s="12"/>
      <c r="AI36" s="12"/>
    </row>
    <row r="37" spans="1:35" s="3" customFormat="1" ht="36" customHeight="1">
      <c r="A37" s="133"/>
      <c r="B37" s="100"/>
      <c r="C37" s="100"/>
      <c r="D37" s="11" t="s">
        <v>11</v>
      </c>
      <c r="E37" s="4">
        <f>G37+I37+K37+M37</f>
        <v>0</v>
      </c>
      <c r="F37" s="4">
        <f aca="true" t="shared" si="13" ref="E37:F39">H37+J37+L37+N37</f>
        <v>0</v>
      </c>
      <c r="G37" s="4">
        <f>G726</f>
        <v>0</v>
      </c>
      <c r="H37" s="4">
        <f>H725</f>
        <v>0</v>
      </c>
      <c r="I37" s="4">
        <f aca="true" t="shared" si="14" ref="I37:N39">I66+I102+I198+I210+I222+I270+I282+I294+I353+I258+I306+I318+I330</f>
        <v>0</v>
      </c>
      <c r="J37" s="4">
        <f t="shared" si="14"/>
        <v>0</v>
      </c>
      <c r="K37" s="4">
        <f t="shared" si="14"/>
        <v>0</v>
      </c>
      <c r="L37" s="4">
        <f t="shared" si="14"/>
        <v>0</v>
      </c>
      <c r="M37" s="4">
        <f t="shared" si="14"/>
        <v>0</v>
      </c>
      <c r="N37" s="4">
        <f t="shared" si="14"/>
        <v>0</v>
      </c>
      <c r="O37" s="97"/>
      <c r="P37" s="8"/>
      <c r="Y37" s="12"/>
      <c r="Z37" s="12"/>
      <c r="AA37" s="12"/>
      <c r="AB37" s="12"/>
      <c r="AC37" s="12"/>
      <c r="AD37" s="12"/>
      <c r="AF37" s="12"/>
      <c r="AG37" s="12"/>
      <c r="AH37" s="12"/>
      <c r="AI37" s="12"/>
    </row>
    <row r="38" spans="1:35" s="3" customFormat="1" ht="15.75">
      <c r="A38" s="133"/>
      <c r="B38" s="100"/>
      <c r="C38" s="100"/>
      <c r="D38" s="11" t="s">
        <v>12</v>
      </c>
      <c r="E38" s="4">
        <f t="shared" si="13"/>
        <v>0</v>
      </c>
      <c r="F38" s="4">
        <f t="shared" si="13"/>
        <v>0</v>
      </c>
      <c r="G38" s="4">
        <f>G727</f>
        <v>0</v>
      </c>
      <c r="H38" s="4">
        <f>H726</f>
        <v>0</v>
      </c>
      <c r="I38" s="4">
        <f t="shared" si="14"/>
        <v>0</v>
      </c>
      <c r="J38" s="4">
        <f t="shared" si="14"/>
        <v>0</v>
      </c>
      <c r="K38" s="4">
        <f t="shared" si="14"/>
        <v>0</v>
      </c>
      <c r="L38" s="4">
        <f t="shared" si="14"/>
        <v>0</v>
      </c>
      <c r="M38" s="4">
        <f t="shared" si="14"/>
        <v>0</v>
      </c>
      <c r="N38" s="4">
        <f t="shared" si="14"/>
        <v>0</v>
      </c>
      <c r="O38" s="97"/>
      <c r="P38" s="8"/>
      <c r="Y38" s="12"/>
      <c r="Z38" s="12"/>
      <c r="AA38" s="12"/>
      <c r="AB38" s="12"/>
      <c r="AC38" s="12"/>
      <c r="AD38" s="12"/>
      <c r="AF38" s="12"/>
      <c r="AG38" s="12"/>
      <c r="AH38" s="12"/>
      <c r="AI38" s="12"/>
    </row>
    <row r="39" spans="1:35" s="3" customFormat="1" ht="15.75">
      <c r="A39" s="133"/>
      <c r="B39" s="100"/>
      <c r="C39" s="100"/>
      <c r="D39" s="11" t="s">
        <v>13</v>
      </c>
      <c r="E39" s="4">
        <f t="shared" si="13"/>
        <v>0</v>
      </c>
      <c r="F39" s="4">
        <f t="shared" si="13"/>
        <v>0</v>
      </c>
      <c r="G39" s="4">
        <f>G728</f>
        <v>0</v>
      </c>
      <c r="H39" s="4">
        <f>H727</f>
        <v>0</v>
      </c>
      <c r="I39" s="4">
        <f t="shared" si="14"/>
        <v>0</v>
      </c>
      <c r="J39" s="4">
        <f t="shared" si="14"/>
        <v>0</v>
      </c>
      <c r="K39" s="4">
        <f t="shared" si="14"/>
        <v>0</v>
      </c>
      <c r="L39" s="4">
        <f t="shared" si="14"/>
        <v>0</v>
      </c>
      <c r="M39" s="4">
        <f t="shared" si="14"/>
        <v>0</v>
      </c>
      <c r="N39" s="4">
        <f t="shared" si="14"/>
        <v>0</v>
      </c>
      <c r="O39" s="97"/>
      <c r="P39" s="8"/>
      <c r="R39" s="18"/>
      <c r="Y39" s="12"/>
      <c r="Z39" s="12"/>
      <c r="AA39" s="12"/>
      <c r="AB39" s="12"/>
      <c r="AC39" s="12"/>
      <c r="AD39" s="12"/>
      <c r="AF39" s="12"/>
      <c r="AG39" s="12"/>
      <c r="AH39" s="12"/>
      <c r="AI39" s="12"/>
    </row>
    <row r="40" spans="1:35" s="3" customFormat="1" ht="15.75">
      <c r="A40" s="133"/>
      <c r="B40" s="100"/>
      <c r="C40" s="100"/>
      <c r="D40" s="11" t="s">
        <v>14</v>
      </c>
      <c r="E40" s="114" t="s">
        <v>55</v>
      </c>
      <c r="F40" s="115"/>
      <c r="G40" s="115"/>
      <c r="H40" s="115"/>
      <c r="I40" s="115"/>
      <c r="J40" s="115"/>
      <c r="K40" s="115"/>
      <c r="L40" s="115"/>
      <c r="M40" s="115"/>
      <c r="N40" s="116"/>
      <c r="O40" s="32"/>
      <c r="P40" s="8"/>
      <c r="Y40" s="12"/>
      <c r="Z40" s="12"/>
      <c r="AA40" s="12"/>
      <c r="AB40" s="12"/>
      <c r="AC40" s="12"/>
      <c r="AD40" s="12"/>
      <c r="AF40" s="12"/>
      <c r="AG40" s="12"/>
      <c r="AH40" s="12"/>
      <c r="AI40" s="12"/>
    </row>
    <row r="41" spans="1:35" s="3" customFormat="1" ht="15.75" customHeight="1">
      <c r="A41" s="92"/>
      <c r="B41" s="17" t="s">
        <v>26</v>
      </c>
      <c r="C41" s="33"/>
      <c r="D41" s="11" t="s">
        <v>10</v>
      </c>
      <c r="E41" s="4">
        <f>SUM(E42:E52)</f>
        <v>403589.4</v>
      </c>
      <c r="F41" s="4">
        <f aca="true" t="shared" si="15" ref="F41:N41">SUM(F42:F52)</f>
        <v>20125.400000000005</v>
      </c>
      <c r="G41" s="4">
        <f>SUM(G42:G52)</f>
        <v>306409</v>
      </c>
      <c r="H41" s="4">
        <f t="shared" si="15"/>
        <v>20125.400000000005</v>
      </c>
      <c r="I41" s="4">
        <f t="shared" si="15"/>
        <v>0</v>
      </c>
      <c r="J41" s="4">
        <f t="shared" si="15"/>
        <v>0</v>
      </c>
      <c r="K41" s="4">
        <f t="shared" si="15"/>
        <v>97180.4</v>
      </c>
      <c r="L41" s="4">
        <f t="shared" si="15"/>
        <v>0</v>
      </c>
      <c r="M41" s="4">
        <f t="shared" si="15"/>
        <v>0</v>
      </c>
      <c r="N41" s="4">
        <f t="shared" si="15"/>
        <v>0</v>
      </c>
      <c r="O41" s="95" t="s">
        <v>63</v>
      </c>
      <c r="P41" s="8"/>
      <c r="Y41" s="12"/>
      <c r="Z41" s="12"/>
      <c r="AA41" s="12"/>
      <c r="AB41" s="12"/>
      <c r="AC41" s="12"/>
      <c r="AD41" s="12"/>
      <c r="AF41" s="12"/>
      <c r="AG41" s="12"/>
      <c r="AH41" s="12"/>
      <c r="AI41" s="12"/>
    </row>
    <row r="42" spans="1:35" s="3" customFormat="1" ht="36" customHeight="1">
      <c r="A42" s="93"/>
      <c r="B42" s="108" t="s">
        <v>18</v>
      </c>
      <c r="D42" s="11" t="s">
        <v>11</v>
      </c>
      <c r="E42" s="4">
        <f aca="true" t="shared" si="16" ref="E42:E52">G42+I42+K42+M42</f>
        <v>339.3</v>
      </c>
      <c r="F42" s="4">
        <f aca="true" t="shared" si="17" ref="F42:F52">H42+J42+L42+N42</f>
        <v>339.3</v>
      </c>
      <c r="G42" s="4">
        <f aca="true" t="shared" si="18" ref="G42:N43">G102+G198+G210+G222+G270+G282+G294+G354+G258+G306+G318+G330+G66+G342</f>
        <v>339.3</v>
      </c>
      <c r="H42" s="4">
        <f t="shared" si="18"/>
        <v>339.3</v>
      </c>
      <c r="I42" s="4">
        <f t="shared" si="18"/>
        <v>0</v>
      </c>
      <c r="J42" s="4">
        <f t="shared" si="18"/>
        <v>0</v>
      </c>
      <c r="K42" s="4">
        <f t="shared" si="18"/>
        <v>0</v>
      </c>
      <c r="L42" s="4">
        <f t="shared" si="18"/>
        <v>0</v>
      </c>
      <c r="M42" s="4">
        <f t="shared" si="18"/>
        <v>0</v>
      </c>
      <c r="N42" s="4">
        <f t="shared" si="18"/>
        <v>0</v>
      </c>
      <c r="O42" s="95"/>
      <c r="P42" s="8"/>
      <c r="Q42" s="31"/>
      <c r="R42" s="31"/>
      <c r="Y42" s="12"/>
      <c r="Z42" s="12"/>
      <c r="AA42" s="12"/>
      <c r="AB42" s="12"/>
      <c r="AC42" s="12"/>
      <c r="AD42" s="12"/>
      <c r="AF42" s="12"/>
      <c r="AG42" s="12"/>
      <c r="AH42" s="12"/>
      <c r="AI42" s="12"/>
    </row>
    <row r="43" spans="1:35" s="3" customFormat="1" ht="26.25" customHeight="1">
      <c r="A43" s="93"/>
      <c r="B43" s="108"/>
      <c r="C43" s="99" t="s">
        <v>29</v>
      </c>
      <c r="D43" s="11" t="s">
        <v>12</v>
      </c>
      <c r="E43" s="4">
        <f t="shared" si="16"/>
        <v>1325.8</v>
      </c>
      <c r="F43" s="4">
        <f t="shared" si="17"/>
        <v>1325.8</v>
      </c>
      <c r="G43" s="4">
        <f t="shared" si="18"/>
        <v>1325.8</v>
      </c>
      <c r="H43" s="4">
        <f t="shared" si="18"/>
        <v>1325.8</v>
      </c>
      <c r="I43" s="4">
        <f t="shared" si="18"/>
        <v>0</v>
      </c>
      <c r="J43" s="4">
        <f t="shared" si="18"/>
        <v>0</v>
      </c>
      <c r="K43" s="4">
        <f t="shared" si="18"/>
        <v>0</v>
      </c>
      <c r="L43" s="4">
        <f t="shared" si="18"/>
        <v>0</v>
      </c>
      <c r="M43" s="4">
        <f t="shared" si="18"/>
        <v>0</v>
      </c>
      <c r="N43" s="4">
        <f t="shared" si="18"/>
        <v>0</v>
      </c>
      <c r="O43" s="95"/>
      <c r="P43" s="8"/>
      <c r="Y43" s="12"/>
      <c r="Z43" s="12"/>
      <c r="AA43" s="12"/>
      <c r="AB43" s="12"/>
      <c r="AC43" s="12"/>
      <c r="AD43" s="12"/>
      <c r="AF43" s="12"/>
      <c r="AG43" s="12"/>
      <c r="AH43" s="12"/>
      <c r="AI43" s="12"/>
    </row>
    <row r="44" spans="1:35" s="3" customFormat="1" ht="15.75">
      <c r="A44" s="93"/>
      <c r="B44" s="108"/>
      <c r="C44" s="100"/>
      <c r="D44" s="11" t="s">
        <v>13</v>
      </c>
      <c r="E44" s="4">
        <f t="shared" si="16"/>
        <v>5941.5</v>
      </c>
      <c r="F44" s="4">
        <f t="shared" si="17"/>
        <v>5941.5</v>
      </c>
      <c r="G44" s="4">
        <f aca="true" t="shared" si="19" ref="G44:N44">G104+G200+G212+G224+G272+G284+G296+G356+G260+G308+G320+G332+G68+G344+G92+G248+G80</f>
        <v>5941.5</v>
      </c>
      <c r="H44" s="4">
        <f t="shared" si="19"/>
        <v>5941.5</v>
      </c>
      <c r="I44" s="4">
        <f t="shared" si="19"/>
        <v>0</v>
      </c>
      <c r="J44" s="4">
        <f t="shared" si="19"/>
        <v>0</v>
      </c>
      <c r="K44" s="4">
        <f t="shared" si="19"/>
        <v>0</v>
      </c>
      <c r="L44" s="4">
        <f t="shared" si="19"/>
        <v>0</v>
      </c>
      <c r="M44" s="4">
        <f t="shared" si="19"/>
        <v>0</v>
      </c>
      <c r="N44" s="4">
        <f t="shared" si="19"/>
        <v>0</v>
      </c>
      <c r="O44" s="95"/>
      <c r="P44" s="8"/>
      <c r="R44" s="18"/>
      <c r="Y44" s="12"/>
      <c r="Z44" s="12"/>
      <c r="AA44" s="12"/>
      <c r="AB44" s="12"/>
      <c r="AC44" s="12"/>
      <c r="AD44" s="12"/>
      <c r="AF44" s="12"/>
      <c r="AG44" s="12"/>
      <c r="AH44" s="12"/>
      <c r="AI44" s="12"/>
    </row>
    <row r="45" spans="1:35" s="3" customFormat="1" ht="15.75">
      <c r="A45" s="93"/>
      <c r="B45" s="108"/>
      <c r="C45" s="100"/>
      <c r="D45" s="11" t="s">
        <v>14</v>
      </c>
      <c r="E45" s="4">
        <f t="shared" si="16"/>
        <v>9705.7</v>
      </c>
      <c r="F45" s="4">
        <f t="shared" si="17"/>
        <v>9705.7</v>
      </c>
      <c r="G45" s="4">
        <f aca="true" t="shared" si="20" ref="G45:N45">G57+G357+G369</f>
        <v>9705.7</v>
      </c>
      <c r="H45" s="4">
        <f t="shared" si="20"/>
        <v>9705.7</v>
      </c>
      <c r="I45" s="4">
        <f t="shared" si="20"/>
        <v>0</v>
      </c>
      <c r="J45" s="4">
        <f t="shared" si="20"/>
        <v>0</v>
      </c>
      <c r="K45" s="4">
        <f t="shared" si="20"/>
        <v>0</v>
      </c>
      <c r="L45" s="4">
        <f t="shared" si="20"/>
        <v>0</v>
      </c>
      <c r="M45" s="4">
        <f t="shared" si="20"/>
        <v>0</v>
      </c>
      <c r="N45" s="4">
        <f t="shared" si="20"/>
        <v>0</v>
      </c>
      <c r="O45" s="95"/>
      <c r="P45" s="8"/>
      <c r="Y45" s="12"/>
      <c r="Z45" s="12"/>
      <c r="AA45" s="12"/>
      <c r="AB45" s="12"/>
      <c r="AC45" s="12"/>
      <c r="AD45" s="12"/>
      <c r="AF45" s="12"/>
      <c r="AG45" s="12"/>
      <c r="AH45" s="12"/>
      <c r="AI45" s="12"/>
    </row>
    <row r="46" spans="1:35" s="3" customFormat="1" ht="15.75">
      <c r="A46" s="93"/>
      <c r="B46" s="108"/>
      <c r="C46" s="100"/>
      <c r="D46" s="11" t="s">
        <v>15</v>
      </c>
      <c r="E46" s="4">
        <f>G46+I46+K46+M46</f>
        <v>1149.9</v>
      </c>
      <c r="F46" s="4">
        <f>H46+J46+L46+N46</f>
        <v>1149.9</v>
      </c>
      <c r="G46" s="4">
        <f>G58+G358+G370+G382</f>
        <v>1149.9</v>
      </c>
      <c r="H46" s="4">
        <f>H58+H358+H370+H382</f>
        <v>1149.9</v>
      </c>
      <c r="I46" s="4">
        <f aca="true" t="shared" si="21" ref="I46:N46">I58+I358+I370</f>
        <v>0</v>
      </c>
      <c r="J46" s="4">
        <f t="shared" si="21"/>
        <v>0</v>
      </c>
      <c r="K46" s="4">
        <f t="shared" si="21"/>
        <v>0</v>
      </c>
      <c r="L46" s="4">
        <f t="shared" si="21"/>
        <v>0</v>
      </c>
      <c r="M46" s="4">
        <f t="shared" si="21"/>
        <v>0</v>
      </c>
      <c r="N46" s="4">
        <f t="shared" si="21"/>
        <v>0</v>
      </c>
      <c r="O46" s="95"/>
      <c r="P46" s="8"/>
      <c r="Y46" s="12"/>
      <c r="Z46" s="12"/>
      <c r="AA46" s="12"/>
      <c r="AB46" s="12"/>
      <c r="AC46" s="12"/>
      <c r="AD46" s="12"/>
      <c r="AF46" s="12"/>
      <c r="AG46" s="12"/>
      <c r="AH46" s="12"/>
      <c r="AI46" s="12"/>
    </row>
    <row r="47" spans="1:35" s="3" customFormat="1" ht="15.75">
      <c r="A47" s="93"/>
      <c r="B47" s="108"/>
      <c r="C47" s="100"/>
      <c r="D47" s="11" t="s">
        <v>16</v>
      </c>
      <c r="E47" s="4">
        <f t="shared" si="16"/>
        <v>1663.2</v>
      </c>
      <c r="F47" s="4">
        <f t="shared" si="17"/>
        <v>1663.2</v>
      </c>
      <c r="G47" s="4">
        <f>G59+G359+G371+G383+G407</f>
        <v>1663.2</v>
      </c>
      <c r="H47" s="4">
        <f aca="true" t="shared" si="22" ref="H47:N47">H59+H359+H371+H383+H407</f>
        <v>1663.2</v>
      </c>
      <c r="I47" s="4">
        <f t="shared" si="22"/>
        <v>0</v>
      </c>
      <c r="J47" s="4">
        <f t="shared" si="22"/>
        <v>0</v>
      </c>
      <c r="K47" s="4">
        <f t="shared" si="22"/>
        <v>0</v>
      </c>
      <c r="L47" s="4">
        <f t="shared" si="22"/>
        <v>0</v>
      </c>
      <c r="M47" s="4">
        <f t="shared" si="22"/>
        <v>0</v>
      </c>
      <c r="N47" s="4">
        <f t="shared" si="22"/>
        <v>0</v>
      </c>
      <c r="O47" s="95"/>
      <c r="P47" s="8"/>
      <c r="Y47" s="12"/>
      <c r="Z47" s="12"/>
      <c r="AA47" s="12"/>
      <c r="AB47" s="12"/>
      <c r="AC47" s="12"/>
      <c r="AD47" s="12"/>
      <c r="AF47" s="12"/>
      <c r="AG47" s="12"/>
      <c r="AH47" s="12"/>
      <c r="AI47" s="12"/>
    </row>
    <row r="48" spans="1:35" s="3" customFormat="1" ht="15.75">
      <c r="A48" s="93"/>
      <c r="B48" s="108"/>
      <c r="C48" s="100"/>
      <c r="D48" s="11" t="s">
        <v>66</v>
      </c>
      <c r="E48" s="4">
        <f t="shared" si="16"/>
        <v>151030.5</v>
      </c>
      <c r="F48" s="4">
        <f t="shared" si="17"/>
        <v>0</v>
      </c>
      <c r="G48" s="4">
        <f aca="true" t="shared" si="23" ref="G48:N48">G60+G360+G372+G384+G408</f>
        <v>53850.09999999999</v>
      </c>
      <c r="H48" s="4">
        <f t="shared" si="23"/>
        <v>0</v>
      </c>
      <c r="I48" s="4">
        <f t="shared" si="23"/>
        <v>0</v>
      </c>
      <c r="J48" s="4">
        <f t="shared" si="23"/>
        <v>0</v>
      </c>
      <c r="K48" s="4">
        <f t="shared" si="23"/>
        <v>97180.4</v>
      </c>
      <c r="L48" s="4">
        <f t="shared" si="23"/>
        <v>0</v>
      </c>
      <c r="M48" s="4">
        <f t="shared" si="23"/>
        <v>0</v>
      </c>
      <c r="N48" s="4">
        <f t="shared" si="23"/>
        <v>0</v>
      </c>
      <c r="O48" s="95"/>
      <c r="P48" s="8"/>
      <c r="Y48" s="12"/>
      <c r="Z48" s="12"/>
      <c r="AA48" s="12"/>
      <c r="AB48" s="12"/>
      <c r="AC48" s="12"/>
      <c r="AD48" s="12"/>
      <c r="AF48" s="12"/>
      <c r="AG48" s="12"/>
      <c r="AH48" s="12"/>
      <c r="AI48" s="12"/>
    </row>
    <row r="49" spans="1:35" s="3" customFormat="1" ht="15.75">
      <c r="A49" s="93"/>
      <c r="B49" s="108"/>
      <c r="C49" s="100"/>
      <c r="D49" s="11" t="s">
        <v>67</v>
      </c>
      <c r="E49" s="4">
        <f t="shared" si="16"/>
        <v>90838.8</v>
      </c>
      <c r="F49" s="4">
        <f t="shared" si="17"/>
        <v>0</v>
      </c>
      <c r="G49" s="4">
        <f aca="true" t="shared" si="24" ref="G49:N49">G61+G361+G373+G385+G409</f>
        <v>90838.8</v>
      </c>
      <c r="H49" s="4">
        <f t="shared" si="24"/>
        <v>0</v>
      </c>
      <c r="I49" s="4">
        <f t="shared" si="24"/>
        <v>0</v>
      </c>
      <c r="J49" s="4">
        <f t="shared" si="24"/>
        <v>0</v>
      </c>
      <c r="K49" s="4">
        <f t="shared" si="24"/>
        <v>0</v>
      </c>
      <c r="L49" s="4">
        <f t="shared" si="24"/>
        <v>0</v>
      </c>
      <c r="M49" s="4">
        <f t="shared" si="24"/>
        <v>0</v>
      </c>
      <c r="N49" s="4">
        <f t="shared" si="24"/>
        <v>0</v>
      </c>
      <c r="O49" s="95"/>
      <c r="P49" s="8"/>
      <c r="Y49" s="12"/>
      <c r="Z49" s="12"/>
      <c r="AA49" s="12"/>
      <c r="AB49" s="12"/>
      <c r="AC49" s="12"/>
      <c r="AD49" s="12"/>
      <c r="AF49" s="12"/>
      <c r="AG49" s="12"/>
      <c r="AH49" s="12"/>
      <c r="AI49" s="12"/>
    </row>
    <row r="50" spans="1:35" s="3" customFormat="1" ht="15.75">
      <c r="A50" s="93"/>
      <c r="B50" s="108"/>
      <c r="C50" s="100"/>
      <c r="D50" s="11" t="s">
        <v>68</v>
      </c>
      <c r="E50" s="4">
        <f t="shared" si="16"/>
        <v>122614.7</v>
      </c>
      <c r="F50" s="4">
        <f t="shared" si="17"/>
        <v>0</v>
      </c>
      <c r="G50" s="4">
        <f aca="true" t="shared" si="25" ref="G50:N50">G62+G362+G374+G386+G410</f>
        <v>122614.7</v>
      </c>
      <c r="H50" s="4">
        <f t="shared" si="25"/>
        <v>0</v>
      </c>
      <c r="I50" s="4">
        <f t="shared" si="25"/>
        <v>0</v>
      </c>
      <c r="J50" s="4">
        <f t="shared" si="25"/>
        <v>0</v>
      </c>
      <c r="K50" s="4">
        <f t="shared" si="25"/>
        <v>0</v>
      </c>
      <c r="L50" s="4">
        <f t="shared" si="25"/>
        <v>0</v>
      </c>
      <c r="M50" s="4">
        <f t="shared" si="25"/>
        <v>0</v>
      </c>
      <c r="N50" s="4">
        <f t="shared" si="25"/>
        <v>0</v>
      </c>
      <c r="O50" s="95"/>
      <c r="P50" s="8"/>
      <c r="Y50" s="12"/>
      <c r="Z50" s="12"/>
      <c r="AA50" s="12"/>
      <c r="AB50" s="12"/>
      <c r="AC50" s="12"/>
      <c r="AD50" s="12"/>
      <c r="AF50" s="12"/>
      <c r="AG50" s="12"/>
      <c r="AH50" s="12"/>
      <c r="AI50" s="12"/>
    </row>
    <row r="51" spans="1:35" s="3" customFormat="1" ht="15.75">
      <c r="A51" s="93"/>
      <c r="B51" s="108"/>
      <c r="C51" s="100"/>
      <c r="D51" s="11" t="s">
        <v>69</v>
      </c>
      <c r="E51" s="4">
        <f t="shared" si="16"/>
        <v>18980</v>
      </c>
      <c r="F51" s="4">
        <f t="shared" si="17"/>
        <v>0</v>
      </c>
      <c r="G51" s="4">
        <f aca="true" t="shared" si="26" ref="G51:N51">G63+G363+G375+G387+G411</f>
        <v>18980</v>
      </c>
      <c r="H51" s="4">
        <f t="shared" si="26"/>
        <v>0</v>
      </c>
      <c r="I51" s="4">
        <f t="shared" si="26"/>
        <v>0</v>
      </c>
      <c r="J51" s="4">
        <f t="shared" si="26"/>
        <v>0</v>
      </c>
      <c r="K51" s="4">
        <f t="shared" si="26"/>
        <v>0</v>
      </c>
      <c r="L51" s="4">
        <f t="shared" si="26"/>
        <v>0</v>
      </c>
      <c r="M51" s="4">
        <f t="shared" si="26"/>
        <v>0</v>
      </c>
      <c r="N51" s="4">
        <f t="shared" si="26"/>
        <v>0</v>
      </c>
      <c r="O51" s="95"/>
      <c r="P51" s="8"/>
      <c r="Y51" s="12"/>
      <c r="Z51" s="12"/>
      <c r="AA51" s="12"/>
      <c r="AB51" s="12"/>
      <c r="AC51" s="12"/>
      <c r="AD51" s="12"/>
      <c r="AF51" s="12"/>
      <c r="AG51" s="12"/>
      <c r="AH51" s="12"/>
      <c r="AI51" s="12"/>
    </row>
    <row r="52" spans="1:35" s="3" customFormat="1" ht="15.75">
      <c r="A52" s="93"/>
      <c r="B52" s="108"/>
      <c r="C52" s="101"/>
      <c r="D52" s="11" t="s">
        <v>70</v>
      </c>
      <c r="E52" s="4">
        <f t="shared" si="16"/>
        <v>0</v>
      </c>
      <c r="F52" s="4">
        <f t="shared" si="17"/>
        <v>0</v>
      </c>
      <c r="G52" s="4">
        <f aca="true" t="shared" si="27" ref="G52:N52">G64+G364+G376+G388+G412</f>
        <v>0</v>
      </c>
      <c r="H52" s="4">
        <f t="shared" si="27"/>
        <v>0</v>
      </c>
      <c r="I52" s="4">
        <f t="shared" si="27"/>
        <v>0</v>
      </c>
      <c r="J52" s="4">
        <f t="shared" si="27"/>
        <v>0</v>
      </c>
      <c r="K52" s="4">
        <f t="shared" si="27"/>
        <v>0</v>
      </c>
      <c r="L52" s="4">
        <f t="shared" si="27"/>
        <v>0</v>
      </c>
      <c r="M52" s="4">
        <f t="shared" si="27"/>
        <v>0</v>
      </c>
      <c r="N52" s="4">
        <f t="shared" si="27"/>
        <v>0</v>
      </c>
      <c r="O52" s="95"/>
      <c r="P52" s="8"/>
      <c r="Y52" s="12"/>
      <c r="Z52" s="12"/>
      <c r="AA52" s="12"/>
      <c r="AB52" s="12"/>
      <c r="AC52" s="12"/>
      <c r="AD52" s="12"/>
      <c r="AF52" s="12"/>
      <c r="AG52" s="12"/>
      <c r="AH52" s="12"/>
      <c r="AI52" s="12"/>
    </row>
    <row r="53" spans="1:35" s="26" customFormat="1" ht="15.75" customHeight="1">
      <c r="A53" s="93"/>
      <c r="B53" s="111" t="s">
        <v>31</v>
      </c>
      <c r="C53" s="121"/>
      <c r="D53" s="25" t="s">
        <v>10</v>
      </c>
      <c r="E53" s="21">
        <f>SUM(E54:E64)</f>
        <v>367341.6</v>
      </c>
      <c r="F53" s="21">
        <f>SUM(F54:F64)</f>
        <v>19574.400000000005</v>
      </c>
      <c r="G53" s="21">
        <f>SUM(G54:G64)</f>
        <v>270161.2</v>
      </c>
      <c r="H53" s="21">
        <f>SUM(H54:H64)</f>
        <v>19574.400000000005</v>
      </c>
      <c r="I53" s="21"/>
      <c r="J53" s="21"/>
      <c r="K53" s="21"/>
      <c r="L53" s="21"/>
      <c r="M53" s="21"/>
      <c r="N53" s="21"/>
      <c r="O53" s="95"/>
      <c r="P53" s="23"/>
      <c r="Y53" s="68"/>
      <c r="Z53" s="68"/>
      <c r="AA53" s="68"/>
      <c r="AB53" s="68"/>
      <c r="AC53" s="68"/>
      <c r="AD53" s="68"/>
      <c r="AF53" s="68"/>
      <c r="AG53" s="68"/>
      <c r="AH53" s="68"/>
      <c r="AI53" s="68"/>
    </row>
    <row r="54" spans="1:35" s="27" customFormat="1" ht="15.75">
      <c r="A54" s="93"/>
      <c r="B54" s="112"/>
      <c r="C54" s="122"/>
      <c r="D54" s="25" t="s">
        <v>11</v>
      </c>
      <c r="E54" s="21">
        <f>G54+I54+K54+M54</f>
        <v>339.3</v>
      </c>
      <c r="F54" s="21">
        <f aca="true" t="shared" si="28" ref="E54:F57">H54+J54+L54+N54</f>
        <v>339.3</v>
      </c>
      <c r="G54" s="21">
        <f aca="true" t="shared" si="29" ref="G54:H57">G102+G198+G210+G222+G258+G270+G282+G294+G306+G318+G330+G342+G66+G78+G90+G114+G246</f>
        <v>339.3</v>
      </c>
      <c r="H54" s="21">
        <f t="shared" si="29"/>
        <v>339.3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95"/>
      <c r="P54" s="23"/>
      <c r="Y54" s="69"/>
      <c r="Z54" s="69"/>
      <c r="AA54" s="69"/>
      <c r="AB54" s="69"/>
      <c r="AC54" s="69"/>
      <c r="AD54" s="69"/>
      <c r="AF54" s="69"/>
      <c r="AG54" s="69"/>
      <c r="AH54" s="69"/>
      <c r="AI54" s="69"/>
    </row>
    <row r="55" spans="1:35" s="27" customFormat="1" ht="15.75">
      <c r="A55" s="93"/>
      <c r="B55" s="112"/>
      <c r="C55" s="122"/>
      <c r="D55" s="25" t="s">
        <v>12</v>
      </c>
      <c r="E55" s="21">
        <f t="shared" si="28"/>
        <v>1325.8</v>
      </c>
      <c r="F55" s="21">
        <f t="shared" si="28"/>
        <v>1325.8</v>
      </c>
      <c r="G55" s="21">
        <f t="shared" si="29"/>
        <v>1325.8</v>
      </c>
      <c r="H55" s="21">
        <f t="shared" si="29"/>
        <v>1325.8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95"/>
      <c r="P55" s="23"/>
      <c r="Y55" s="69"/>
      <c r="Z55" s="69"/>
      <c r="AA55" s="69"/>
      <c r="AB55" s="69"/>
      <c r="AC55" s="69"/>
      <c r="AD55" s="69"/>
      <c r="AF55" s="69"/>
      <c r="AG55" s="69"/>
      <c r="AH55" s="69"/>
      <c r="AI55" s="69"/>
    </row>
    <row r="56" spans="1:35" s="27" customFormat="1" ht="15.75">
      <c r="A56" s="93"/>
      <c r="B56" s="112"/>
      <c r="C56" s="122"/>
      <c r="D56" s="25" t="s">
        <v>13</v>
      </c>
      <c r="E56" s="21">
        <f t="shared" si="28"/>
        <v>5941.5</v>
      </c>
      <c r="F56" s="21">
        <f t="shared" si="28"/>
        <v>5941.5</v>
      </c>
      <c r="G56" s="21">
        <f t="shared" si="29"/>
        <v>5941.5</v>
      </c>
      <c r="H56" s="21">
        <f t="shared" si="29"/>
        <v>5941.5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95"/>
      <c r="P56" s="23"/>
      <c r="Y56" s="69"/>
      <c r="Z56" s="69"/>
      <c r="AA56" s="69"/>
      <c r="AB56" s="69"/>
      <c r="AC56" s="69"/>
      <c r="AD56" s="69"/>
      <c r="AF56" s="69"/>
      <c r="AG56" s="69"/>
      <c r="AH56" s="69"/>
      <c r="AI56" s="69"/>
    </row>
    <row r="57" spans="1:35" s="27" customFormat="1" ht="15.75">
      <c r="A57" s="93"/>
      <c r="B57" s="112"/>
      <c r="C57" s="122"/>
      <c r="D57" s="25" t="s">
        <v>14</v>
      </c>
      <c r="E57" s="21">
        <f t="shared" si="28"/>
        <v>9154.7</v>
      </c>
      <c r="F57" s="21">
        <f t="shared" si="28"/>
        <v>9154.7</v>
      </c>
      <c r="G57" s="21">
        <f t="shared" si="29"/>
        <v>9154.7</v>
      </c>
      <c r="H57" s="21">
        <f t="shared" si="29"/>
        <v>9154.7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95"/>
      <c r="P57" s="23"/>
      <c r="Y57" s="69"/>
      <c r="Z57" s="69"/>
      <c r="AA57" s="69"/>
      <c r="AB57" s="69"/>
      <c r="AC57" s="69"/>
      <c r="AD57" s="69"/>
      <c r="AF57" s="69"/>
      <c r="AG57" s="69"/>
      <c r="AH57" s="69"/>
      <c r="AI57" s="69"/>
    </row>
    <row r="58" spans="1:35" s="27" customFormat="1" ht="15.75">
      <c r="A58" s="93"/>
      <c r="B58" s="112"/>
      <c r="C58" s="122"/>
      <c r="D58" s="25" t="s">
        <v>15</v>
      </c>
      <c r="E58" s="21">
        <f>G58+I58+K58+M58</f>
        <v>1149.9</v>
      </c>
      <c r="F58" s="21">
        <f>H58+J58+L58+N58</f>
        <v>1149.9</v>
      </c>
      <c r="G58" s="42">
        <f>G106+G202+G214+G226+G262+G274+G286+G298+G322+G334+G346+G70+G82+G94+G118+G250+G130+G154+G166+G178+G190+G238+G310</f>
        <v>1149.9</v>
      </c>
      <c r="H58" s="42">
        <f>H106+H202+H214+H226+H262+H274+H286+H298+H322+H334+H346+H70+H82+H94+H118+H250+H130+H154+H166+H178+H190+H238+H310</f>
        <v>1149.9</v>
      </c>
      <c r="I58" s="21">
        <f aca="true" t="shared" si="30" ref="I58:N58">I106+I202+I214+I226+I262+I274+I286+I298+I310+I322+I334+I346+I70+I82+I94+I118+I250</f>
        <v>0</v>
      </c>
      <c r="J58" s="21">
        <f t="shared" si="30"/>
        <v>0</v>
      </c>
      <c r="K58" s="21">
        <f t="shared" si="30"/>
        <v>0</v>
      </c>
      <c r="L58" s="21">
        <f t="shared" si="30"/>
        <v>0</v>
      </c>
      <c r="M58" s="21">
        <f t="shared" si="30"/>
        <v>0</v>
      </c>
      <c r="N58" s="21">
        <f t="shared" si="30"/>
        <v>0</v>
      </c>
      <c r="O58" s="95"/>
      <c r="P58" s="23"/>
      <c r="Y58" s="69"/>
      <c r="Z58" s="69"/>
      <c r="AA58" s="69"/>
      <c r="AB58" s="69"/>
      <c r="AC58" s="69"/>
      <c r="AD58" s="69"/>
      <c r="AF58" s="69"/>
      <c r="AG58" s="69"/>
      <c r="AH58" s="69"/>
      <c r="AI58" s="69"/>
    </row>
    <row r="59" spans="1:35" s="27" customFormat="1" ht="15.75">
      <c r="A59" s="93"/>
      <c r="B59" s="112"/>
      <c r="C59" s="122"/>
      <c r="D59" s="25" t="s">
        <v>16</v>
      </c>
      <c r="E59" s="21">
        <f aca="true" t="shared" si="31" ref="E59:E64">G59+I59+K59+M59</f>
        <v>1663.2</v>
      </c>
      <c r="F59" s="21">
        <f aca="true" t="shared" si="32" ref="F59:F64">H59+J59+L59+N59</f>
        <v>1663.2</v>
      </c>
      <c r="G59" s="42">
        <f>G107+G203+G215+G227+G263+G275+G287+G299+G323+G335+G347+G71+G83+G95+G119+G251+G131+G155+G167+G179+G191+G239+G311+G143</f>
        <v>1663.2</v>
      </c>
      <c r="H59" s="42">
        <f>H107+H203+H215+H227+H263+H275+H287+H299+H323+H335+H347+H71+H83+H95+H119+H251+H131+H155+H167+H179+H191+H239+H311+H143</f>
        <v>1663.2</v>
      </c>
      <c r="I59" s="42">
        <f aca="true" t="shared" si="33" ref="I59:N59">I107+I203+I215+I227+I263+I275+I287+I299+I323+I335+I347+I71+I83+I95+I119+I251+I131+I155+I167+I179+I191+I239+I311+I143</f>
        <v>0</v>
      </c>
      <c r="J59" s="42">
        <f t="shared" si="33"/>
        <v>0</v>
      </c>
      <c r="K59" s="42">
        <f t="shared" si="33"/>
        <v>0</v>
      </c>
      <c r="L59" s="42">
        <f t="shared" si="33"/>
        <v>0</v>
      </c>
      <c r="M59" s="42">
        <f t="shared" si="33"/>
        <v>0</v>
      </c>
      <c r="N59" s="42">
        <f t="shared" si="33"/>
        <v>0</v>
      </c>
      <c r="O59" s="95"/>
      <c r="P59" s="23"/>
      <c r="Y59" s="69"/>
      <c r="Z59" s="69"/>
      <c r="AA59" s="69"/>
      <c r="AB59" s="69"/>
      <c r="AC59" s="69"/>
      <c r="AD59" s="69"/>
      <c r="AF59" s="69"/>
      <c r="AG59" s="69"/>
      <c r="AH59" s="69"/>
      <c r="AI59" s="69"/>
    </row>
    <row r="60" spans="1:35" s="27" customFormat="1" ht="15.75">
      <c r="A60" s="93"/>
      <c r="B60" s="112"/>
      <c r="C60" s="122"/>
      <c r="D60" s="25" t="s">
        <v>66</v>
      </c>
      <c r="E60" s="21">
        <f t="shared" si="31"/>
        <v>135600.3</v>
      </c>
      <c r="F60" s="21">
        <f t="shared" si="32"/>
        <v>0</v>
      </c>
      <c r="G60" s="42">
        <f aca="true" t="shared" si="34" ref="G60:N64">G108+G204+G216+G228+G264+G276+G288+G300+G324+G336+G348+G72+G84+G96+G120+G252+G132+G156+G168+G180+G192+G240+G312+G144</f>
        <v>38419.899999999994</v>
      </c>
      <c r="H60" s="42">
        <f t="shared" si="34"/>
        <v>0</v>
      </c>
      <c r="I60" s="42">
        <f t="shared" si="34"/>
        <v>0</v>
      </c>
      <c r="J60" s="42">
        <f t="shared" si="34"/>
        <v>0</v>
      </c>
      <c r="K60" s="42">
        <f>K108+K204+K216+K228+K264+K276+K288+K300+K324+K336+K348+K72+K84+K96+K120+K252+K132+K156+K168+K180+K192+K240+K312+K144</f>
        <v>97180.4</v>
      </c>
      <c r="L60" s="42">
        <f t="shared" si="34"/>
        <v>0</v>
      </c>
      <c r="M60" s="42">
        <f t="shared" si="34"/>
        <v>0</v>
      </c>
      <c r="N60" s="42">
        <f t="shared" si="34"/>
        <v>0</v>
      </c>
      <c r="O60" s="95"/>
      <c r="P60" s="23"/>
      <c r="Y60" s="69"/>
      <c r="Z60" s="69"/>
      <c r="AA60" s="69"/>
      <c r="AB60" s="69"/>
      <c r="AC60" s="69"/>
      <c r="AD60" s="69"/>
      <c r="AF60" s="69"/>
      <c r="AG60" s="69"/>
      <c r="AH60" s="69"/>
      <c r="AI60" s="69"/>
    </row>
    <row r="61" spans="1:35" s="27" customFormat="1" ht="15.75">
      <c r="A61" s="93"/>
      <c r="B61" s="112"/>
      <c r="C61" s="122"/>
      <c r="D61" s="25" t="s">
        <v>67</v>
      </c>
      <c r="E61" s="21">
        <f t="shared" si="31"/>
        <v>74534.9</v>
      </c>
      <c r="F61" s="21">
        <f t="shared" si="32"/>
        <v>0</v>
      </c>
      <c r="G61" s="42">
        <f t="shared" si="34"/>
        <v>74534.9</v>
      </c>
      <c r="H61" s="42">
        <f t="shared" si="34"/>
        <v>0</v>
      </c>
      <c r="I61" s="42">
        <f t="shared" si="34"/>
        <v>0</v>
      </c>
      <c r="J61" s="42">
        <f t="shared" si="34"/>
        <v>0</v>
      </c>
      <c r="K61" s="42">
        <f t="shared" si="34"/>
        <v>0</v>
      </c>
      <c r="L61" s="42">
        <f t="shared" si="34"/>
        <v>0</v>
      </c>
      <c r="M61" s="42">
        <f t="shared" si="34"/>
        <v>0</v>
      </c>
      <c r="N61" s="42">
        <f t="shared" si="34"/>
        <v>0</v>
      </c>
      <c r="O61" s="95"/>
      <c r="P61" s="23"/>
      <c r="Y61" s="69"/>
      <c r="Z61" s="69"/>
      <c r="AA61" s="69"/>
      <c r="AB61" s="69"/>
      <c r="AC61" s="69"/>
      <c r="AD61" s="69"/>
      <c r="AF61" s="69"/>
      <c r="AG61" s="69"/>
      <c r="AH61" s="69"/>
      <c r="AI61" s="69"/>
    </row>
    <row r="62" spans="1:35" s="27" customFormat="1" ht="15.75">
      <c r="A62" s="93"/>
      <c r="B62" s="112"/>
      <c r="C62" s="122"/>
      <c r="D62" s="25" t="s">
        <v>68</v>
      </c>
      <c r="E62" s="21">
        <f t="shared" si="31"/>
        <v>118652</v>
      </c>
      <c r="F62" s="21">
        <f t="shared" si="32"/>
        <v>0</v>
      </c>
      <c r="G62" s="42">
        <f t="shared" si="34"/>
        <v>118652</v>
      </c>
      <c r="H62" s="42">
        <f t="shared" si="34"/>
        <v>0</v>
      </c>
      <c r="I62" s="42">
        <f t="shared" si="34"/>
        <v>0</v>
      </c>
      <c r="J62" s="42">
        <f t="shared" si="34"/>
        <v>0</v>
      </c>
      <c r="K62" s="42">
        <f t="shared" si="34"/>
        <v>0</v>
      </c>
      <c r="L62" s="42">
        <f t="shared" si="34"/>
        <v>0</v>
      </c>
      <c r="M62" s="42">
        <f t="shared" si="34"/>
        <v>0</v>
      </c>
      <c r="N62" s="42">
        <f t="shared" si="34"/>
        <v>0</v>
      </c>
      <c r="O62" s="95"/>
      <c r="P62" s="23"/>
      <c r="Y62" s="69"/>
      <c r="Z62" s="69"/>
      <c r="AA62" s="69"/>
      <c r="AB62" s="69"/>
      <c r="AC62" s="69"/>
      <c r="AD62" s="69"/>
      <c r="AF62" s="69"/>
      <c r="AG62" s="69"/>
      <c r="AH62" s="69"/>
      <c r="AI62" s="69"/>
    </row>
    <row r="63" spans="1:35" s="27" customFormat="1" ht="15.75">
      <c r="A63" s="93"/>
      <c r="B63" s="112"/>
      <c r="C63" s="122"/>
      <c r="D63" s="25" t="s">
        <v>69</v>
      </c>
      <c r="E63" s="21">
        <f t="shared" si="31"/>
        <v>18980</v>
      </c>
      <c r="F63" s="21">
        <f t="shared" si="32"/>
        <v>0</v>
      </c>
      <c r="G63" s="42">
        <f t="shared" si="34"/>
        <v>18980</v>
      </c>
      <c r="H63" s="42">
        <f t="shared" si="34"/>
        <v>0</v>
      </c>
      <c r="I63" s="42">
        <f t="shared" si="34"/>
        <v>0</v>
      </c>
      <c r="J63" s="42">
        <f t="shared" si="34"/>
        <v>0</v>
      </c>
      <c r="K63" s="42">
        <f t="shared" si="34"/>
        <v>0</v>
      </c>
      <c r="L63" s="42">
        <f t="shared" si="34"/>
        <v>0</v>
      </c>
      <c r="M63" s="42">
        <f t="shared" si="34"/>
        <v>0</v>
      </c>
      <c r="N63" s="42">
        <f t="shared" si="34"/>
        <v>0</v>
      </c>
      <c r="O63" s="95"/>
      <c r="P63" s="23"/>
      <c r="Y63" s="69"/>
      <c r="Z63" s="69"/>
      <c r="AA63" s="69"/>
      <c r="AB63" s="69"/>
      <c r="AC63" s="69"/>
      <c r="AD63" s="69"/>
      <c r="AF63" s="69"/>
      <c r="AG63" s="69"/>
      <c r="AH63" s="69"/>
      <c r="AI63" s="69"/>
    </row>
    <row r="64" spans="1:35" s="27" customFormat="1" ht="15.75">
      <c r="A64" s="93"/>
      <c r="B64" s="113"/>
      <c r="C64" s="123"/>
      <c r="D64" s="25" t="s">
        <v>70</v>
      </c>
      <c r="E64" s="21">
        <f t="shared" si="31"/>
        <v>0</v>
      </c>
      <c r="F64" s="21">
        <f t="shared" si="32"/>
        <v>0</v>
      </c>
      <c r="G64" s="42">
        <f t="shared" si="34"/>
        <v>0</v>
      </c>
      <c r="H64" s="42">
        <f t="shared" si="34"/>
        <v>0</v>
      </c>
      <c r="I64" s="42">
        <f t="shared" si="34"/>
        <v>0</v>
      </c>
      <c r="J64" s="42">
        <f t="shared" si="34"/>
        <v>0</v>
      </c>
      <c r="K64" s="42">
        <f t="shared" si="34"/>
        <v>0</v>
      </c>
      <c r="L64" s="42">
        <f t="shared" si="34"/>
        <v>0</v>
      </c>
      <c r="M64" s="42">
        <f t="shared" si="34"/>
        <v>0</v>
      </c>
      <c r="N64" s="42">
        <f t="shared" si="34"/>
        <v>0</v>
      </c>
      <c r="O64" s="95"/>
      <c r="P64" s="23"/>
      <c r="Y64" s="69"/>
      <c r="Z64" s="69"/>
      <c r="AA64" s="69"/>
      <c r="AB64" s="69"/>
      <c r="AC64" s="69"/>
      <c r="AD64" s="69"/>
      <c r="AF64" s="69"/>
      <c r="AG64" s="69"/>
      <c r="AH64" s="69"/>
      <c r="AI64" s="69"/>
    </row>
    <row r="65" spans="1:35" s="24" customFormat="1" ht="15.75" customHeight="1">
      <c r="A65" s="93"/>
      <c r="B65" s="89" t="s">
        <v>43</v>
      </c>
      <c r="C65" s="124"/>
      <c r="D65" s="25" t="s">
        <v>10</v>
      </c>
      <c r="E65" s="21">
        <f>SUM(E66:E76)</f>
        <v>913.4</v>
      </c>
      <c r="F65" s="21">
        <f>SUM(F66:F76)</f>
        <v>913.4</v>
      </c>
      <c r="G65" s="21">
        <f>SUM(G66:G76)</f>
        <v>913.4</v>
      </c>
      <c r="H65" s="21">
        <f>SUM(H66:H76)</f>
        <v>913.4</v>
      </c>
      <c r="I65" s="21">
        <f aca="true" t="shared" si="35" ref="I65:N65">SUM(I66:I76)</f>
        <v>0</v>
      </c>
      <c r="J65" s="21">
        <f t="shared" si="35"/>
        <v>0</v>
      </c>
      <c r="K65" s="21">
        <f t="shared" si="35"/>
        <v>0</v>
      </c>
      <c r="L65" s="21">
        <f t="shared" si="35"/>
        <v>0</v>
      </c>
      <c r="M65" s="21">
        <f t="shared" si="35"/>
        <v>0</v>
      </c>
      <c r="N65" s="21">
        <f t="shared" si="35"/>
        <v>0</v>
      </c>
      <c r="O65" s="95" t="s">
        <v>63</v>
      </c>
      <c r="P65" s="29"/>
      <c r="Y65" s="70"/>
      <c r="Z65" s="70"/>
      <c r="AA65" s="70"/>
      <c r="AB65" s="70"/>
      <c r="AC65" s="70"/>
      <c r="AD65" s="70"/>
      <c r="AF65" s="70"/>
      <c r="AG65" s="70"/>
      <c r="AH65" s="70"/>
      <c r="AI65" s="70"/>
    </row>
    <row r="66" spans="1:35" s="30" customFormat="1" ht="15.75">
      <c r="A66" s="93"/>
      <c r="B66" s="127"/>
      <c r="C66" s="126"/>
      <c r="D66" s="20" t="s">
        <v>11</v>
      </c>
      <c r="E66" s="22">
        <f aca="true" t="shared" si="36" ref="E66:F70">G66+I66+K66+M66</f>
        <v>0</v>
      </c>
      <c r="F66" s="22">
        <f t="shared" si="36"/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95"/>
      <c r="P66" s="29"/>
      <c r="Y66" s="71"/>
      <c r="Z66" s="71"/>
      <c r="AA66" s="71"/>
      <c r="AB66" s="71"/>
      <c r="AC66" s="71"/>
      <c r="AD66" s="71"/>
      <c r="AF66" s="71"/>
      <c r="AG66" s="71"/>
      <c r="AH66" s="71"/>
      <c r="AI66" s="71"/>
    </row>
    <row r="67" spans="1:35" s="30" customFormat="1" ht="26.25" customHeight="1">
      <c r="A67" s="93"/>
      <c r="B67" s="127"/>
      <c r="C67" s="7" t="s">
        <v>30</v>
      </c>
      <c r="D67" s="20" t="s">
        <v>12</v>
      </c>
      <c r="E67" s="22">
        <f t="shared" si="36"/>
        <v>913.4</v>
      </c>
      <c r="F67" s="22">
        <f t="shared" si="36"/>
        <v>913.4</v>
      </c>
      <c r="G67" s="22">
        <v>913.4</v>
      </c>
      <c r="H67" s="22">
        <v>913.4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95"/>
      <c r="P67" s="29"/>
      <c r="Y67" s="71"/>
      <c r="Z67" s="71"/>
      <c r="AA67" s="71"/>
      <c r="AB67" s="71"/>
      <c r="AC67" s="71"/>
      <c r="AD67" s="71"/>
      <c r="AF67" s="71"/>
      <c r="AG67" s="71"/>
      <c r="AH67" s="71"/>
      <c r="AI67" s="71"/>
    </row>
    <row r="68" spans="1:35" s="30" customFormat="1" ht="15.75">
      <c r="A68" s="93"/>
      <c r="B68" s="127"/>
      <c r="C68" s="92"/>
      <c r="D68" s="20" t="s">
        <v>13</v>
      </c>
      <c r="E68" s="22">
        <f t="shared" si="36"/>
        <v>0</v>
      </c>
      <c r="F68" s="22">
        <f t="shared" si="36"/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95"/>
      <c r="P68" s="29"/>
      <c r="Y68" s="71"/>
      <c r="Z68" s="71"/>
      <c r="AA68" s="71"/>
      <c r="AB68" s="71"/>
      <c r="AC68" s="71"/>
      <c r="AD68" s="71"/>
      <c r="AF68" s="71"/>
      <c r="AG68" s="71"/>
      <c r="AH68" s="71"/>
      <c r="AI68" s="71"/>
    </row>
    <row r="69" spans="1:35" s="30" customFormat="1" ht="15.75">
      <c r="A69" s="93"/>
      <c r="B69" s="127"/>
      <c r="C69" s="93"/>
      <c r="D69" s="20" t="s">
        <v>14</v>
      </c>
      <c r="E69" s="22">
        <f t="shared" si="36"/>
        <v>0</v>
      </c>
      <c r="F69" s="22">
        <f t="shared" si="36"/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95"/>
      <c r="P69" s="29"/>
      <c r="Y69" s="71"/>
      <c r="Z69" s="71"/>
      <c r="AA69" s="71"/>
      <c r="AB69" s="71"/>
      <c r="AC69" s="71"/>
      <c r="AD69" s="71"/>
      <c r="AF69" s="71"/>
      <c r="AG69" s="71"/>
      <c r="AH69" s="71"/>
      <c r="AI69" s="71"/>
    </row>
    <row r="70" spans="1:35" s="30" customFormat="1" ht="15.75">
      <c r="A70" s="93"/>
      <c r="B70" s="127"/>
      <c r="C70" s="93"/>
      <c r="D70" s="20" t="s">
        <v>15</v>
      </c>
      <c r="E70" s="22">
        <f t="shared" si="36"/>
        <v>0</v>
      </c>
      <c r="F70" s="22">
        <f t="shared" si="36"/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95"/>
      <c r="P70" s="29"/>
      <c r="Y70" s="71"/>
      <c r="Z70" s="71"/>
      <c r="AA70" s="71"/>
      <c r="AB70" s="71"/>
      <c r="AC70" s="71"/>
      <c r="AD70" s="71"/>
      <c r="AF70" s="71"/>
      <c r="AG70" s="71"/>
      <c r="AH70" s="71"/>
      <c r="AI70" s="71"/>
    </row>
    <row r="71" spans="1:35" s="30" customFormat="1" ht="15.75">
      <c r="A71" s="93"/>
      <c r="B71" s="127"/>
      <c r="C71" s="93"/>
      <c r="D71" s="20" t="s">
        <v>16</v>
      </c>
      <c r="E71" s="22">
        <f aca="true" t="shared" si="37" ref="E71:E76">G71+I71+K71+M71</f>
        <v>0</v>
      </c>
      <c r="F71" s="22">
        <f aca="true" t="shared" si="38" ref="F71:F76">H71+J71+L71+N71</f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95"/>
      <c r="P71" s="29"/>
      <c r="Y71" s="71"/>
      <c r="Z71" s="71"/>
      <c r="AA71" s="71"/>
      <c r="AB71" s="71"/>
      <c r="AC71" s="71"/>
      <c r="AD71" s="71"/>
      <c r="AF71" s="71"/>
      <c r="AG71" s="71"/>
      <c r="AH71" s="71"/>
      <c r="AI71" s="71"/>
    </row>
    <row r="72" spans="1:35" s="30" customFormat="1" ht="15.75">
      <c r="A72" s="93"/>
      <c r="B72" s="127"/>
      <c r="C72" s="93"/>
      <c r="D72" s="20" t="s">
        <v>66</v>
      </c>
      <c r="E72" s="22">
        <f t="shared" si="37"/>
        <v>0</v>
      </c>
      <c r="F72" s="22">
        <f t="shared" si="38"/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95"/>
      <c r="P72" s="29"/>
      <c r="Y72" s="71"/>
      <c r="Z72" s="71"/>
      <c r="AA72" s="71"/>
      <c r="AB72" s="71"/>
      <c r="AC72" s="71"/>
      <c r="AD72" s="71"/>
      <c r="AF72" s="71"/>
      <c r="AG72" s="71"/>
      <c r="AH72" s="71"/>
      <c r="AI72" s="71"/>
    </row>
    <row r="73" spans="1:35" s="30" customFormat="1" ht="15.75">
      <c r="A73" s="93"/>
      <c r="B73" s="127"/>
      <c r="C73" s="93"/>
      <c r="D73" s="20" t="s">
        <v>67</v>
      </c>
      <c r="E73" s="22">
        <f t="shared" si="37"/>
        <v>0</v>
      </c>
      <c r="F73" s="22">
        <f>H73+J73+L73+N73</f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95"/>
      <c r="P73" s="29"/>
      <c r="Y73" s="71"/>
      <c r="Z73" s="71"/>
      <c r="AA73" s="71"/>
      <c r="AB73" s="71"/>
      <c r="AC73" s="71"/>
      <c r="AD73" s="71"/>
      <c r="AF73" s="71"/>
      <c r="AG73" s="71"/>
      <c r="AH73" s="71"/>
      <c r="AI73" s="71"/>
    </row>
    <row r="74" spans="1:35" s="30" customFormat="1" ht="15.75">
      <c r="A74" s="93"/>
      <c r="B74" s="127"/>
      <c r="C74" s="93"/>
      <c r="D74" s="20" t="s">
        <v>68</v>
      </c>
      <c r="E74" s="22">
        <f t="shared" si="37"/>
        <v>0</v>
      </c>
      <c r="F74" s="22">
        <f t="shared" si="38"/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95"/>
      <c r="P74" s="29"/>
      <c r="Y74" s="71"/>
      <c r="Z74" s="71"/>
      <c r="AA74" s="71"/>
      <c r="AB74" s="71"/>
      <c r="AC74" s="71"/>
      <c r="AD74" s="71"/>
      <c r="AF74" s="71"/>
      <c r="AG74" s="71"/>
      <c r="AH74" s="71"/>
      <c r="AI74" s="71"/>
    </row>
    <row r="75" spans="1:35" s="30" customFormat="1" ht="15.75">
      <c r="A75" s="93"/>
      <c r="B75" s="127"/>
      <c r="C75" s="93"/>
      <c r="D75" s="20" t="s">
        <v>69</v>
      </c>
      <c r="E75" s="22">
        <f t="shared" si="37"/>
        <v>0</v>
      </c>
      <c r="F75" s="22">
        <f t="shared" si="38"/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95"/>
      <c r="P75" s="29"/>
      <c r="Y75" s="71"/>
      <c r="Z75" s="71"/>
      <c r="AA75" s="71"/>
      <c r="AB75" s="71"/>
      <c r="AC75" s="71"/>
      <c r="AD75" s="71"/>
      <c r="AF75" s="71"/>
      <c r="AG75" s="71"/>
      <c r="AH75" s="71"/>
      <c r="AI75" s="71"/>
    </row>
    <row r="76" spans="1:35" s="30" customFormat="1" ht="15.75">
      <c r="A76" s="93"/>
      <c r="B76" s="128"/>
      <c r="C76" s="94"/>
      <c r="D76" s="20" t="s">
        <v>70</v>
      </c>
      <c r="E76" s="22">
        <f t="shared" si="37"/>
        <v>0</v>
      </c>
      <c r="F76" s="22">
        <f t="shared" si="38"/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95"/>
      <c r="P76" s="29"/>
      <c r="Y76" s="71"/>
      <c r="Z76" s="71"/>
      <c r="AA76" s="71"/>
      <c r="AB76" s="71"/>
      <c r="AC76" s="71"/>
      <c r="AD76" s="71"/>
      <c r="AF76" s="71"/>
      <c r="AG76" s="71"/>
      <c r="AH76" s="71"/>
      <c r="AI76" s="71"/>
    </row>
    <row r="77" spans="1:35" s="26" customFormat="1" ht="15.75" customHeight="1">
      <c r="A77" s="93"/>
      <c r="B77" s="89" t="s">
        <v>50</v>
      </c>
      <c r="C77" s="124"/>
      <c r="D77" s="25" t="s">
        <v>10</v>
      </c>
      <c r="E77" s="21">
        <f>SUM(E78:E88)</f>
        <v>5008</v>
      </c>
      <c r="F77" s="21">
        <f>SUM(F78:F88)</f>
        <v>5008</v>
      </c>
      <c r="G77" s="21">
        <f>SUM(G78:G88)</f>
        <v>5008</v>
      </c>
      <c r="H77" s="21">
        <f>SUM(H78:H88)</f>
        <v>5008</v>
      </c>
      <c r="I77" s="21">
        <f aca="true" t="shared" si="39" ref="I77:N77">SUM(I78:I88)</f>
        <v>0</v>
      </c>
      <c r="J77" s="21">
        <f t="shared" si="39"/>
        <v>0</v>
      </c>
      <c r="K77" s="21">
        <f t="shared" si="39"/>
        <v>0</v>
      </c>
      <c r="L77" s="21">
        <f t="shared" si="39"/>
        <v>0</v>
      </c>
      <c r="M77" s="21">
        <f t="shared" si="39"/>
        <v>0</v>
      </c>
      <c r="N77" s="21">
        <f t="shared" si="39"/>
        <v>0</v>
      </c>
      <c r="O77" s="95" t="s">
        <v>63</v>
      </c>
      <c r="P77" s="23"/>
      <c r="Y77" s="68"/>
      <c r="Z77" s="68"/>
      <c r="AA77" s="68"/>
      <c r="AB77" s="68"/>
      <c r="AC77" s="68"/>
      <c r="AD77" s="68"/>
      <c r="AF77" s="68"/>
      <c r="AG77" s="68"/>
      <c r="AH77" s="68"/>
      <c r="AI77" s="68"/>
    </row>
    <row r="78" spans="1:35" s="30" customFormat="1" ht="15.75">
      <c r="A78" s="93"/>
      <c r="B78" s="127"/>
      <c r="C78" s="125"/>
      <c r="D78" s="20" t="s">
        <v>11</v>
      </c>
      <c r="E78" s="22">
        <f aca="true" t="shared" si="40" ref="E78:F82">G78+I78+K78+M78</f>
        <v>0</v>
      </c>
      <c r="F78" s="22">
        <f t="shared" si="40"/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95"/>
      <c r="P78" s="29"/>
      <c r="Y78" s="71"/>
      <c r="Z78" s="71"/>
      <c r="AA78" s="71"/>
      <c r="AB78" s="71"/>
      <c r="AC78" s="71"/>
      <c r="AD78" s="71"/>
      <c r="AF78" s="71"/>
      <c r="AG78" s="71"/>
      <c r="AH78" s="71"/>
      <c r="AI78" s="71"/>
    </row>
    <row r="79" spans="1:35" s="30" customFormat="1" ht="15.75">
      <c r="A79" s="93"/>
      <c r="B79" s="127"/>
      <c r="C79" s="126"/>
      <c r="D79" s="20" t="s">
        <v>12</v>
      </c>
      <c r="E79" s="22">
        <f t="shared" si="40"/>
        <v>0</v>
      </c>
      <c r="F79" s="22">
        <f t="shared" si="40"/>
        <v>0</v>
      </c>
      <c r="G79" s="22"/>
      <c r="H79" s="22"/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95"/>
      <c r="P79" s="29"/>
      <c r="Y79" s="71"/>
      <c r="Z79" s="71"/>
      <c r="AA79" s="71"/>
      <c r="AB79" s="71"/>
      <c r="AC79" s="71"/>
      <c r="AD79" s="71"/>
      <c r="AF79" s="71"/>
      <c r="AG79" s="71"/>
      <c r="AH79" s="71"/>
      <c r="AI79" s="71"/>
    </row>
    <row r="80" spans="1:35" s="30" customFormat="1" ht="26.25" customHeight="1">
      <c r="A80" s="93"/>
      <c r="B80" s="127"/>
      <c r="C80" s="7" t="s">
        <v>30</v>
      </c>
      <c r="D80" s="20" t="s">
        <v>13</v>
      </c>
      <c r="E80" s="22">
        <f t="shared" si="40"/>
        <v>5008</v>
      </c>
      <c r="F80" s="22">
        <f t="shared" si="40"/>
        <v>5008</v>
      </c>
      <c r="G80" s="22">
        <f>H80</f>
        <v>5008</v>
      </c>
      <c r="H80" s="22">
        <f>5302.3-294.3</f>
        <v>5008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95"/>
      <c r="P80" s="29"/>
      <c r="Y80" s="71"/>
      <c r="Z80" s="71"/>
      <c r="AA80" s="71"/>
      <c r="AB80" s="71"/>
      <c r="AC80" s="71"/>
      <c r="AD80" s="71"/>
      <c r="AF80" s="71"/>
      <c r="AG80" s="71"/>
      <c r="AH80" s="71"/>
      <c r="AI80" s="71"/>
    </row>
    <row r="81" spans="1:35" s="30" customFormat="1" ht="15.75">
      <c r="A81" s="93"/>
      <c r="B81" s="127"/>
      <c r="C81" s="34"/>
      <c r="D81" s="20" t="s">
        <v>14</v>
      </c>
      <c r="E81" s="22">
        <f t="shared" si="40"/>
        <v>0</v>
      </c>
      <c r="F81" s="22">
        <f t="shared" si="40"/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95"/>
      <c r="P81" s="29"/>
      <c r="Y81" s="71"/>
      <c r="Z81" s="71"/>
      <c r="AA81" s="71"/>
      <c r="AB81" s="71"/>
      <c r="AC81" s="71"/>
      <c r="AD81" s="71"/>
      <c r="AF81" s="71"/>
      <c r="AG81" s="71"/>
      <c r="AH81" s="71"/>
      <c r="AI81" s="71"/>
    </row>
    <row r="82" spans="1:35" s="30" customFormat="1" ht="15.75">
      <c r="A82" s="93"/>
      <c r="B82" s="127"/>
      <c r="C82" s="34"/>
      <c r="D82" s="20" t="s">
        <v>15</v>
      </c>
      <c r="E82" s="22">
        <f t="shared" si="40"/>
        <v>0</v>
      </c>
      <c r="F82" s="22">
        <f t="shared" si="40"/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95"/>
      <c r="P82" s="29"/>
      <c r="Y82" s="71"/>
      <c r="Z82" s="71"/>
      <c r="AA82" s="71"/>
      <c r="AB82" s="71"/>
      <c r="AC82" s="71"/>
      <c r="AD82" s="71"/>
      <c r="AF82" s="71"/>
      <c r="AG82" s="71"/>
      <c r="AH82" s="71"/>
      <c r="AI82" s="71"/>
    </row>
    <row r="83" spans="1:35" s="30" customFormat="1" ht="15.75">
      <c r="A83" s="93"/>
      <c r="B83" s="127"/>
      <c r="C83" s="34"/>
      <c r="D83" s="20" t="s">
        <v>16</v>
      </c>
      <c r="E83" s="22">
        <f aca="true" t="shared" si="41" ref="E83:E88">G83+I83+K83+M83</f>
        <v>0</v>
      </c>
      <c r="F83" s="22">
        <f aca="true" t="shared" si="42" ref="F83:F88">H83+J83+L83+N83</f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95"/>
      <c r="P83" s="29"/>
      <c r="Y83" s="71"/>
      <c r="Z83" s="71"/>
      <c r="AA83" s="71"/>
      <c r="AB83" s="71"/>
      <c r="AC83" s="71"/>
      <c r="AD83" s="71"/>
      <c r="AF83" s="71"/>
      <c r="AG83" s="71"/>
      <c r="AH83" s="71"/>
      <c r="AI83" s="71"/>
    </row>
    <row r="84" spans="1:35" s="30" customFormat="1" ht="15.75">
      <c r="A84" s="93"/>
      <c r="B84" s="127"/>
      <c r="C84" s="34"/>
      <c r="D84" s="20" t="s">
        <v>66</v>
      </c>
      <c r="E84" s="22">
        <f>G84+I84+K84+M84</f>
        <v>0</v>
      </c>
      <c r="F84" s="22">
        <f t="shared" si="42"/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95"/>
      <c r="P84" s="29"/>
      <c r="Y84" s="71"/>
      <c r="Z84" s="71"/>
      <c r="AA84" s="71"/>
      <c r="AB84" s="71"/>
      <c r="AC84" s="71"/>
      <c r="AD84" s="71"/>
      <c r="AF84" s="71"/>
      <c r="AG84" s="71"/>
      <c r="AH84" s="71"/>
      <c r="AI84" s="71"/>
    </row>
    <row r="85" spans="1:35" s="30" customFormat="1" ht="15.75">
      <c r="A85" s="93"/>
      <c r="B85" s="127"/>
      <c r="C85" s="34"/>
      <c r="D85" s="20" t="s">
        <v>67</v>
      </c>
      <c r="E85" s="22">
        <f t="shared" si="41"/>
        <v>0</v>
      </c>
      <c r="F85" s="22">
        <f t="shared" si="42"/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95"/>
      <c r="P85" s="29"/>
      <c r="Y85" s="71"/>
      <c r="Z85" s="71"/>
      <c r="AA85" s="71"/>
      <c r="AB85" s="71"/>
      <c r="AC85" s="71"/>
      <c r="AD85" s="71"/>
      <c r="AF85" s="71"/>
      <c r="AG85" s="71"/>
      <c r="AH85" s="71"/>
      <c r="AI85" s="71"/>
    </row>
    <row r="86" spans="1:35" s="30" customFormat="1" ht="15.75">
      <c r="A86" s="93"/>
      <c r="B86" s="127"/>
      <c r="C86" s="34"/>
      <c r="D86" s="20" t="s">
        <v>68</v>
      </c>
      <c r="E86" s="22">
        <f t="shared" si="41"/>
        <v>0</v>
      </c>
      <c r="F86" s="22">
        <f t="shared" si="42"/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95"/>
      <c r="P86" s="29"/>
      <c r="Y86" s="71"/>
      <c r="Z86" s="71"/>
      <c r="AA86" s="71"/>
      <c r="AB86" s="71"/>
      <c r="AC86" s="71"/>
      <c r="AD86" s="71"/>
      <c r="AF86" s="71"/>
      <c r="AG86" s="71"/>
      <c r="AH86" s="71"/>
      <c r="AI86" s="71"/>
    </row>
    <row r="87" spans="1:35" s="30" customFormat="1" ht="15.75">
      <c r="A87" s="93"/>
      <c r="B87" s="127"/>
      <c r="C87" s="34"/>
      <c r="D87" s="20" t="s">
        <v>69</v>
      </c>
      <c r="E87" s="22">
        <f t="shared" si="41"/>
        <v>0</v>
      </c>
      <c r="F87" s="22">
        <f t="shared" si="42"/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95"/>
      <c r="P87" s="29"/>
      <c r="Y87" s="71"/>
      <c r="Z87" s="71"/>
      <c r="AA87" s="71"/>
      <c r="AB87" s="71"/>
      <c r="AC87" s="71"/>
      <c r="AD87" s="71"/>
      <c r="AF87" s="71"/>
      <c r="AG87" s="71"/>
      <c r="AH87" s="71"/>
      <c r="AI87" s="71"/>
    </row>
    <row r="88" spans="1:35" s="30" customFormat="1" ht="15.75">
      <c r="A88" s="93"/>
      <c r="B88" s="128"/>
      <c r="C88" s="36"/>
      <c r="D88" s="20" t="s">
        <v>70</v>
      </c>
      <c r="E88" s="22">
        <f t="shared" si="41"/>
        <v>0</v>
      </c>
      <c r="F88" s="22">
        <f t="shared" si="42"/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95"/>
      <c r="P88" s="29"/>
      <c r="Y88" s="71"/>
      <c r="Z88" s="71"/>
      <c r="AA88" s="71"/>
      <c r="AB88" s="71"/>
      <c r="AC88" s="71"/>
      <c r="AD88" s="71"/>
      <c r="AF88" s="71"/>
      <c r="AG88" s="71"/>
      <c r="AH88" s="71"/>
      <c r="AI88" s="71"/>
    </row>
    <row r="89" spans="1:35" s="26" customFormat="1" ht="15.75" customHeight="1">
      <c r="A89" s="93"/>
      <c r="B89" s="89" t="s">
        <v>77</v>
      </c>
      <c r="C89" s="124"/>
      <c r="D89" s="25" t="s">
        <v>10</v>
      </c>
      <c r="E89" s="21">
        <f>SUM(E90:E100)</f>
        <v>1149.9</v>
      </c>
      <c r="F89" s="21">
        <f>SUM(F90:F100)</f>
        <v>1149.9</v>
      </c>
      <c r="G89" s="21">
        <f>SUM(G90:G100)</f>
        <v>1149.9</v>
      </c>
      <c r="H89" s="21">
        <f>SUM(H90:H100)</f>
        <v>1149.9</v>
      </c>
      <c r="I89" s="21">
        <f aca="true" t="shared" si="43" ref="I89:N89">SUM(I90:I100)</f>
        <v>0</v>
      </c>
      <c r="J89" s="21">
        <f t="shared" si="43"/>
        <v>0</v>
      </c>
      <c r="K89" s="21">
        <f t="shared" si="43"/>
        <v>0</v>
      </c>
      <c r="L89" s="21">
        <f t="shared" si="43"/>
        <v>0</v>
      </c>
      <c r="M89" s="21">
        <f t="shared" si="43"/>
        <v>0</v>
      </c>
      <c r="N89" s="21">
        <f t="shared" si="43"/>
        <v>0</v>
      </c>
      <c r="O89" s="95" t="s">
        <v>63</v>
      </c>
      <c r="P89" s="23"/>
      <c r="S89" s="26" t="s">
        <v>86</v>
      </c>
      <c r="Y89" s="68"/>
      <c r="Z89" s="68"/>
      <c r="AA89" s="68"/>
      <c r="AB89" s="68"/>
      <c r="AC89" s="68"/>
      <c r="AD89" s="68"/>
      <c r="AF89" s="68"/>
      <c r="AG89" s="68"/>
      <c r="AH89" s="68"/>
      <c r="AI89" s="68"/>
    </row>
    <row r="90" spans="1:35" s="30" customFormat="1" ht="15.75">
      <c r="A90" s="93"/>
      <c r="B90" s="127"/>
      <c r="C90" s="125"/>
      <c r="D90" s="20" t="s">
        <v>11</v>
      </c>
      <c r="E90" s="22">
        <f aca="true" t="shared" si="44" ref="E90:F94">G90+I90+K90+M90</f>
        <v>0</v>
      </c>
      <c r="F90" s="22">
        <f t="shared" si="44"/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95"/>
      <c r="P90" s="29"/>
      <c r="Y90" s="71"/>
      <c r="Z90" s="71"/>
      <c r="AA90" s="71"/>
      <c r="AB90" s="71"/>
      <c r="AC90" s="71"/>
      <c r="AD90" s="71"/>
      <c r="AF90" s="71"/>
      <c r="AG90" s="71"/>
      <c r="AH90" s="71"/>
      <c r="AI90" s="71"/>
    </row>
    <row r="91" spans="1:35" s="30" customFormat="1" ht="15.75">
      <c r="A91" s="93"/>
      <c r="B91" s="127"/>
      <c r="C91" s="125"/>
      <c r="D91" s="20" t="s">
        <v>12</v>
      </c>
      <c r="E91" s="22">
        <f t="shared" si="44"/>
        <v>0</v>
      </c>
      <c r="F91" s="22">
        <f t="shared" si="44"/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95"/>
      <c r="P91" s="29"/>
      <c r="Y91" s="71"/>
      <c r="Z91" s="71"/>
      <c r="AA91" s="71"/>
      <c r="AB91" s="71"/>
      <c r="AC91" s="71"/>
      <c r="AD91" s="71"/>
      <c r="AF91" s="71"/>
      <c r="AG91" s="71"/>
      <c r="AH91" s="71"/>
      <c r="AI91" s="71"/>
    </row>
    <row r="92" spans="1:35" s="30" customFormat="1" ht="15.75">
      <c r="A92" s="93"/>
      <c r="B92" s="127"/>
      <c r="C92" s="126"/>
      <c r="D92" s="20" t="s">
        <v>13</v>
      </c>
      <c r="E92" s="22">
        <f t="shared" si="44"/>
        <v>0</v>
      </c>
      <c r="F92" s="22">
        <f t="shared" si="44"/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95"/>
      <c r="P92" s="29"/>
      <c r="Y92" s="71"/>
      <c r="Z92" s="71"/>
      <c r="AA92" s="71"/>
      <c r="AB92" s="71"/>
      <c r="AC92" s="71"/>
      <c r="AD92" s="71"/>
      <c r="AF92" s="71"/>
      <c r="AG92" s="71"/>
      <c r="AH92" s="71"/>
      <c r="AI92" s="71"/>
    </row>
    <row r="93" spans="1:35" s="30" customFormat="1" ht="45" customHeight="1">
      <c r="A93" s="93"/>
      <c r="B93" s="127"/>
      <c r="C93" s="7"/>
      <c r="D93" s="20" t="s">
        <v>14</v>
      </c>
      <c r="E93" s="22">
        <f>G93+I93+K93+M93</f>
        <v>0</v>
      </c>
      <c r="F93" s="22">
        <f t="shared" si="44"/>
        <v>0</v>
      </c>
      <c r="G93" s="22">
        <f>H93</f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95"/>
      <c r="P93" s="29"/>
      <c r="S93" s="24" t="s">
        <v>86</v>
      </c>
      <c r="Y93" s="71"/>
      <c r="Z93" s="71"/>
      <c r="AA93" s="71"/>
      <c r="AB93" s="71"/>
      <c r="AC93" s="71"/>
      <c r="AD93" s="71"/>
      <c r="AF93" s="71"/>
      <c r="AG93" s="71"/>
      <c r="AH93" s="71"/>
      <c r="AI93" s="71"/>
    </row>
    <row r="94" spans="1:35" s="30" customFormat="1" ht="38.25">
      <c r="A94" s="93"/>
      <c r="B94" s="127"/>
      <c r="C94" s="7" t="s">
        <v>30</v>
      </c>
      <c r="D94" s="20" t="s">
        <v>15</v>
      </c>
      <c r="E94" s="22">
        <f t="shared" si="44"/>
        <v>1149.9</v>
      </c>
      <c r="F94" s="22">
        <f t="shared" si="44"/>
        <v>1149.9</v>
      </c>
      <c r="G94" s="22">
        <f>H94</f>
        <v>1149.9</v>
      </c>
      <c r="H94" s="22">
        <v>1149.9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95"/>
      <c r="P94" s="29"/>
      <c r="Q94" s="43">
        <f>G94</f>
        <v>1149.9</v>
      </c>
      <c r="S94" s="50">
        <f>H94</f>
        <v>1149.9</v>
      </c>
      <c r="Y94" s="71"/>
      <c r="Z94" s="71"/>
      <c r="AA94" s="71"/>
      <c r="AB94" s="71"/>
      <c r="AC94" s="71"/>
      <c r="AD94" s="71"/>
      <c r="AF94" s="71"/>
      <c r="AG94" s="71"/>
      <c r="AH94" s="71"/>
      <c r="AI94" s="71"/>
    </row>
    <row r="95" spans="1:35" s="30" customFormat="1" ht="15.75">
      <c r="A95" s="93"/>
      <c r="B95" s="127"/>
      <c r="C95" s="34"/>
      <c r="D95" s="20" t="s">
        <v>16</v>
      </c>
      <c r="E95" s="22">
        <f aca="true" t="shared" si="45" ref="E95:E100">G95+I95+K95+M95</f>
        <v>0</v>
      </c>
      <c r="F95" s="22">
        <f aca="true" t="shared" si="46" ref="F95:F100">H95+J95+L95+N95</f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95"/>
      <c r="P95" s="29"/>
      <c r="Y95" s="71"/>
      <c r="Z95" s="71"/>
      <c r="AA95" s="71"/>
      <c r="AB95" s="71"/>
      <c r="AC95" s="71"/>
      <c r="AD95" s="71"/>
      <c r="AF95" s="71"/>
      <c r="AG95" s="71"/>
      <c r="AH95" s="71"/>
      <c r="AI95" s="71"/>
    </row>
    <row r="96" spans="1:35" s="30" customFormat="1" ht="15.75">
      <c r="A96" s="93"/>
      <c r="B96" s="127"/>
      <c r="C96" s="34"/>
      <c r="D96" s="20" t="s">
        <v>66</v>
      </c>
      <c r="E96" s="22">
        <f t="shared" si="45"/>
        <v>0</v>
      </c>
      <c r="F96" s="22">
        <f t="shared" si="46"/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95"/>
      <c r="P96" s="29"/>
      <c r="Y96" s="71"/>
      <c r="Z96" s="71"/>
      <c r="AA96" s="71"/>
      <c r="AB96" s="71"/>
      <c r="AC96" s="71"/>
      <c r="AD96" s="71"/>
      <c r="AF96" s="71"/>
      <c r="AG96" s="71"/>
      <c r="AH96" s="71"/>
      <c r="AI96" s="71"/>
    </row>
    <row r="97" spans="1:35" s="30" customFormat="1" ht="15.75">
      <c r="A97" s="93"/>
      <c r="B97" s="127"/>
      <c r="C97" s="34"/>
      <c r="D97" s="20" t="s">
        <v>67</v>
      </c>
      <c r="E97" s="22">
        <f t="shared" si="45"/>
        <v>0</v>
      </c>
      <c r="F97" s="22">
        <f t="shared" si="46"/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95"/>
      <c r="P97" s="29"/>
      <c r="Y97" s="71"/>
      <c r="Z97" s="71"/>
      <c r="AA97" s="71"/>
      <c r="AB97" s="71"/>
      <c r="AC97" s="71"/>
      <c r="AD97" s="71"/>
      <c r="AF97" s="71"/>
      <c r="AG97" s="71"/>
      <c r="AH97" s="71"/>
      <c r="AI97" s="71"/>
    </row>
    <row r="98" spans="1:35" s="30" customFormat="1" ht="15.75">
      <c r="A98" s="93"/>
      <c r="B98" s="127"/>
      <c r="C98" s="34"/>
      <c r="D98" s="20" t="s">
        <v>68</v>
      </c>
      <c r="E98" s="22">
        <f t="shared" si="45"/>
        <v>0</v>
      </c>
      <c r="F98" s="22">
        <f t="shared" si="46"/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95"/>
      <c r="P98" s="29"/>
      <c r="Y98" s="71"/>
      <c r="Z98" s="71"/>
      <c r="AA98" s="71"/>
      <c r="AB98" s="71"/>
      <c r="AC98" s="71"/>
      <c r="AD98" s="71"/>
      <c r="AF98" s="71"/>
      <c r="AG98" s="71"/>
      <c r="AH98" s="71"/>
      <c r="AI98" s="71"/>
    </row>
    <row r="99" spans="1:35" s="30" customFormat="1" ht="15.75">
      <c r="A99" s="93"/>
      <c r="B99" s="127"/>
      <c r="C99" s="34"/>
      <c r="D99" s="20" t="s">
        <v>69</v>
      </c>
      <c r="E99" s="22">
        <f t="shared" si="45"/>
        <v>0</v>
      </c>
      <c r="F99" s="22">
        <f t="shared" si="46"/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95"/>
      <c r="P99" s="29"/>
      <c r="Y99" s="71"/>
      <c r="Z99" s="71"/>
      <c r="AA99" s="71"/>
      <c r="AB99" s="71"/>
      <c r="AC99" s="71"/>
      <c r="AD99" s="71"/>
      <c r="AF99" s="71"/>
      <c r="AG99" s="71"/>
      <c r="AH99" s="71"/>
      <c r="AI99" s="71"/>
    </row>
    <row r="100" spans="1:35" s="30" customFormat="1" ht="15.75">
      <c r="A100" s="93"/>
      <c r="B100" s="128"/>
      <c r="C100" s="36"/>
      <c r="D100" s="20" t="s">
        <v>70</v>
      </c>
      <c r="E100" s="22">
        <f t="shared" si="45"/>
        <v>0</v>
      </c>
      <c r="F100" s="22">
        <f t="shared" si="46"/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95"/>
      <c r="P100" s="29"/>
      <c r="Y100" s="71"/>
      <c r="Z100" s="71"/>
      <c r="AA100" s="71"/>
      <c r="AB100" s="71"/>
      <c r="AC100" s="71"/>
      <c r="AD100" s="71"/>
      <c r="AF100" s="71"/>
      <c r="AG100" s="71"/>
      <c r="AH100" s="71"/>
      <c r="AI100" s="71"/>
    </row>
    <row r="101" spans="1:35" s="3" customFormat="1" ht="15.75" customHeight="1">
      <c r="A101" s="93"/>
      <c r="B101" s="109" t="s">
        <v>44</v>
      </c>
      <c r="C101" s="35"/>
      <c r="D101" s="11" t="s">
        <v>10</v>
      </c>
      <c r="E101" s="4">
        <f aca="true" t="shared" si="47" ref="E101:N101">SUM(E102:E112)</f>
        <v>285.3</v>
      </c>
      <c r="F101" s="4">
        <f t="shared" si="47"/>
        <v>285.3</v>
      </c>
      <c r="G101" s="4">
        <f t="shared" si="47"/>
        <v>285.3</v>
      </c>
      <c r="H101" s="4">
        <f t="shared" si="47"/>
        <v>285.3</v>
      </c>
      <c r="I101" s="4">
        <f t="shared" si="47"/>
        <v>0</v>
      </c>
      <c r="J101" s="4">
        <f t="shared" si="47"/>
        <v>0</v>
      </c>
      <c r="K101" s="4">
        <f t="shared" si="47"/>
        <v>0</v>
      </c>
      <c r="L101" s="4">
        <f t="shared" si="47"/>
        <v>0</v>
      </c>
      <c r="M101" s="4">
        <f t="shared" si="47"/>
        <v>0</v>
      </c>
      <c r="N101" s="4">
        <f t="shared" si="47"/>
        <v>0</v>
      </c>
      <c r="O101" s="95" t="s">
        <v>63</v>
      </c>
      <c r="P101" s="8"/>
      <c r="Y101" s="12"/>
      <c r="Z101" s="12"/>
      <c r="AA101" s="12"/>
      <c r="AB101" s="12"/>
      <c r="AC101" s="12"/>
      <c r="AD101" s="12"/>
      <c r="AF101" s="12"/>
      <c r="AG101" s="12"/>
      <c r="AH101" s="12"/>
      <c r="AI101" s="12"/>
    </row>
    <row r="102" spans="1:16" ht="25.5">
      <c r="A102" s="93"/>
      <c r="B102" s="109"/>
      <c r="C102" s="7" t="s">
        <v>56</v>
      </c>
      <c r="D102" s="7" t="s">
        <v>11</v>
      </c>
      <c r="E102" s="4">
        <f aca="true" t="shared" si="48" ref="E102:F106">G102+I102+K102+M102</f>
        <v>285.3</v>
      </c>
      <c r="F102" s="4">
        <f t="shared" si="48"/>
        <v>285.3</v>
      </c>
      <c r="G102" s="6">
        <v>285.3</v>
      </c>
      <c r="H102" s="6">
        <v>285.3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95"/>
      <c r="P102" s="8"/>
    </row>
    <row r="103" spans="1:16" ht="15.75">
      <c r="A103" s="93"/>
      <c r="B103" s="109"/>
      <c r="C103" s="34"/>
      <c r="D103" s="7" t="s">
        <v>12</v>
      </c>
      <c r="E103" s="4">
        <f t="shared" si="48"/>
        <v>0</v>
      </c>
      <c r="F103" s="4">
        <f t="shared" si="48"/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95"/>
      <c r="P103" s="8"/>
    </row>
    <row r="104" spans="1:16" ht="15.75">
      <c r="A104" s="93"/>
      <c r="B104" s="109"/>
      <c r="C104" s="34"/>
      <c r="D104" s="7" t="s">
        <v>13</v>
      </c>
      <c r="E104" s="4">
        <f>G104+I104+K104+M104</f>
        <v>0</v>
      </c>
      <c r="F104" s="4">
        <f t="shared" si="48"/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95"/>
      <c r="P104" s="8"/>
    </row>
    <row r="105" spans="1:16" ht="30" customHeight="1">
      <c r="A105" s="93"/>
      <c r="B105" s="109"/>
      <c r="C105" s="34"/>
      <c r="D105" s="7" t="s">
        <v>14</v>
      </c>
      <c r="E105" s="4">
        <f>G105+I105+K105+M105</f>
        <v>0</v>
      </c>
      <c r="F105" s="4">
        <f t="shared" si="48"/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95"/>
      <c r="P105" s="8"/>
    </row>
    <row r="106" spans="1:16" ht="15.75">
      <c r="A106" s="93"/>
      <c r="B106" s="109"/>
      <c r="C106" s="34"/>
      <c r="D106" s="7" t="s">
        <v>15</v>
      </c>
      <c r="E106" s="4">
        <f>G106+I106+K106+M106</f>
        <v>0</v>
      </c>
      <c r="F106" s="4">
        <f t="shared" si="48"/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95"/>
      <c r="P106" s="8"/>
    </row>
    <row r="107" spans="1:16" ht="15.75">
      <c r="A107" s="93"/>
      <c r="B107" s="109"/>
      <c r="C107" s="34"/>
      <c r="D107" s="7" t="s">
        <v>16</v>
      </c>
      <c r="E107" s="4">
        <f aca="true" t="shared" si="49" ref="E107:E112">G107+I107+K107+M107</f>
        <v>0</v>
      </c>
      <c r="F107" s="4">
        <f aca="true" t="shared" si="50" ref="F107:F112">H107+J107+L107+N107</f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95"/>
      <c r="P107" s="8"/>
    </row>
    <row r="108" spans="1:16" ht="15.75">
      <c r="A108" s="93"/>
      <c r="B108" s="109"/>
      <c r="C108" s="34"/>
      <c r="D108" s="7" t="s">
        <v>66</v>
      </c>
      <c r="E108" s="4">
        <f t="shared" si="49"/>
        <v>0</v>
      </c>
      <c r="F108" s="4">
        <f t="shared" si="50"/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95"/>
      <c r="P108" s="8"/>
    </row>
    <row r="109" spans="1:16" ht="15.75">
      <c r="A109" s="93"/>
      <c r="B109" s="109"/>
      <c r="C109" s="34"/>
      <c r="D109" s="7" t="s">
        <v>67</v>
      </c>
      <c r="E109" s="4">
        <f t="shared" si="49"/>
        <v>0</v>
      </c>
      <c r="F109" s="4">
        <f t="shared" si="50"/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95"/>
      <c r="P109" s="8"/>
    </row>
    <row r="110" spans="1:16" ht="15.75">
      <c r="A110" s="93"/>
      <c r="B110" s="109"/>
      <c r="C110" s="34"/>
      <c r="D110" s="7" t="s">
        <v>68</v>
      </c>
      <c r="E110" s="4">
        <f t="shared" si="49"/>
        <v>0</v>
      </c>
      <c r="F110" s="4">
        <f t="shared" si="50"/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95"/>
      <c r="P110" s="8"/>
    </row>
    <row r="111" spans="1:16" ht="15.75">
      <c r="A111" s="93"/>
      <c r="B111" s="109"/>
      <c r="C111" s="34"/>
      <c r="D111" s="7" t="s">
        <v>69</v>
      </c>
      <c r="E111" s="4">
        <f t="shared" si="49"/>
        <v>0</v>
      </c>
      <c r="F111" s="4">
        <f t="shared" si="50"/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95"/>
      <c r="P111" s="8"/>
    </row>
    <row r="112" spans="1:16" ht="15.75">
      <c r="A112" s="93"/>
      <c r="B112" s="109"/>
      <c r="C112" s="36"/>
      <c r="D112" s="7" t="s">
        <v>70</v>
      </c>
      <c r="E112" s="4">
        <f t="shared" si="49"/>
        <v>0</v>
      </c>
      <c r="F112" s="4">
        <f t="shared" si="50"/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95"/>
      <c r="P112" s="8"/>
    </row>
    <row r="113" spans="1:35" s="1" customFormat="1" ht="15.75" customHeight="1">
      <c r="A113" s="93"/>
      <c r="B113" s="109" t="s">
        <v>51</v>
      </c>
      <c r="C113" s="35"/>
      <c r="D113" s="11" t="s">
        <v>10</v>
      </c>
      <c r="E113" s="4">
        <f aca="true" t="shared" si="51" ref="E113:N113">SUM(E114:E124)</f>
        <v>9154.7</v>
      </c>
      <c r="F113" s="4">
        <f t="shared" si="51"/>
        <v>9154.7</v>
      </c>
      <c r="G113" s="4">
        <f t="shared" si="51"/>
        <v>9154.7</v>
      </c>
      <c r="H113" s="4">
        <f t="shared" si="51"/>
        <v>9154.7</v>
      </c>
      <c r="I113" s="6">
        <f t="shared" si="51"/>
        <v>0</v>
      </c>
      <c r="J113" s="6">
        <f t="shared" si="51"/>
        <v>0</v>
      </c>
      <c r="K113" s="6">
        <f t="shared" si="51"/>
        <v>0</v>
      </c>
      <c r="L113" s="6">
        <f t="shared" si="51"/>
        <v>0</v>
      </c>
      <c r="M113" s="6">
        <f t="shared" si="51"/>
        <v>0</v>
      </c>
      <c r="N113" s="6">
        <f t="shared" si="51"/>
        <v>0</v>
      </c>
      <c r="O113" s="95" t="s">
        <v>63</v>
      </c>
      <c r="P113" s="8"/>
      <c r="Y113" s="14"/>
      <c r="Z113" s="14"/>
      <c r="AA113" s="14"/>
      <c r="AB113" s="14"/>
      <c r="AC113" s="14"/>
      <c r="AD113" s="14"/>
      <c r="AF113" s="14"/>
      <c r="AG113" s="14"/>
      <c r="AH113" s="14"/>
      <c r="AI113" s="14"/>
    </row>
    <row r="114" spans="1:16" ht="15.75">
      <c r="A114" s="93"/>
      <c r="B114" s="109"/>
      <c r="C114" s="34"/>
      <c r="D114" s="7" t="s">
        <v>11</v>
      </c>
      <c r="E114" s="4">
        <f aca="true" t="shared" si="52" ref="E114:F118">G114+I114+K114+M114</f>
        <v>0</v>
      </c>
      <c r="F114" s="4">
        <f t="shared" si="52"/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95"/>
      <c r="P114" s="8"/>
    </row>
    <row r="115" spans="1:16" ht="15.75">
      <c r="A115" s="93"/>
      <c r="B115" s="109"/>
      <c r="C115" s="34"/>
      <c r="D115" s="7" t="s">
        <v>12</v>
      </c>
      <c r="E115" s="4">
        <f t="shared" si="52"/>
        <v>0</v>
      </c>
      <c r="F115" s="4">
        <f t="shared" si="52"/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95"/>
      <c r="P115" s="8"/>
    </row>
    <row r="116" spans="1:16" ht="15.75">
      <c r="A116" s="93"/>
      <c r="B116" s="109"/>
      <c r="C116" s="34"/>
      <c r="D116" s="7" t="s">
        <v>13</v>
      </c>
      <c r="E116" s="4">
        <f t="shared" si="52"/>
        <v>0</v>
      </c>
      <c r="F116" s="4">
        <f t="shared" si="52"/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95"/>
      <c r="P116" s="8"/>
    </row>
    <row r="117" spans="1:16" ht="38.25">
      <c r="A117" s="93"/>
      <c r="B117" s="109"/>
      <c r="C117" s="7" t="s">
        <v>61</v>
      </c>
      <c r="D117" s="7" t="s">
        <v>14</v>
      </c>
      <c r="E117" s="4">
        <f t="shared" si="52"/>
        <v>9154.7</v>
      </c>
      <c r="F117" s="4">
        <f t="shared" si="52"/>
        <v>9154.7</v>
      </c>
      <c r="G117" s="6">
        <f>H117</f>
        <v>9154.7</v>
      </c>
      <c r="H117" s="6">
        <v>9154.7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95"/>
      <c r="P117" s="8"/>
    </row>
    <row r="118" spans="1:16" ht="15.75">
      <c r="A118" s="93"/>
      <c r="B118" s="109"/>
      <c r="C118" s="34"/>
      <c r="D118" s="7" t="s">
        <v>15</v>
      </c>
      <c r="E118" s="4">
        <f t="shared" si="52"/>
        <v>0</v>
      </c>
      <c r="F118" s="4">
        <f t="shared" si="52"/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95"/>
      <c r="P118" s="8"/>
    </row>
    <row r="119" spans="1:16" ht="15.75">
      <c r="A119" s="93"/>
      <c r="B119" s="109"/>
      <c r="C119" s="34"/>
      <c r="D119" s="7" t="s">
        <v>16</v>
      </c>
      <c r="E119" s="4">
        <f aca="true" t="shared" si="53" ref="E119:E124">G119+I119+K119+M119</f>
        <v>0</v>
      </c>
      <c r="F119" s="4">
        <f aca="true" t="shared" si="54" ref="F119:F124">H119+J119+L119+N119</f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95"/>
      <c r="P119" s="8"/>
    </row>
    <row r="120" spans="1:16" ht="15.75">
      <c r="A120" s="93"/>
      <c r="B120" s="109"/>
      <c r="C120" s="34"/>
      <c r="D120" s="7" t="s">
        <v>66</v>
      </c>
      <c r="E120" s="4">
        <f t="shared" si="53"/>
        <v>0</v>
      </c>
      <c r="F120" s="4">
        <f t="shared" si="54"/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95"/>
      <c r="P120" s="8"/>
    </row>
    <row r="121" spans="1:16" ht="15.75">
      <c r="A121" s="93"/>
      <c r="B121" s="109"/>
      <c r="C121" s="34"/>
      <c r="D121" s="7" t="s">
        <v>67</v>
      </c>
      <c r="E121" s="4">
        <f t="shared" si="53"/>
        <v>0</v>
      </c>
      <c r="F121" s="4">
        <f t="shared" si="54"/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95"/>
      <c r="P121" s="8"/>
    </row>
    <row r="122" spans="1:16" ht="15.75">
      <c r="A122" s="93"/>
      <c r="B122" s="109"/>
      <c r="C122" s="34"/>
      <c r="D122" s="7" t="s">
        <v>68</v>
      </c>
      <c r="E122" s="4">
        <f t="shared" si="53"/>
        <v>0</v>
      </c>
      <c r="F122" s="4">
        <f t="shared" si="54"/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95"/>
      <c r="P122" s="8"/>
    </row>
    <row r="123" spans="1:16" ht="15.75">
      <c r="A123" s="93"/>
      <c r="B123" s="109"/>
      <c r="C123" s="34"/>
      <c r="D123" s="7" t="s">
        <v>69</v>
      </c>
      <c r="E123" s="4">
        <f t="shared" si="53"/>
        <v>0</v>
      </c>
      <c r="F123" s="4">
        <f t="shared" si="54"/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95"/>
      <c r="P123" s="8"/>
    </row>
    <row r="124" spans="1:36" ht="15.75">
      <c r="A124" s="93"/>
      <c r="B124" s="109"/>
      <c r="C124" s="36"/>
      <c r="D124" s="7" t="s">
        <v>70</v>
      </c>
      <c r="E124" s="4">
        <f t="shared" si="53"/>
        <v>0</v>
      </c>
      <c r="F124" s="4">
        <f t="shared" si="54"/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95"/>
      <c r="P124" s="8"/>
      <c r="Y124" s="49"/>
      <c r="Z124" s="49"/>
      <c r="AA124" s="49"/>
      <c r="AB124" s="49"/>
      <c r="AC124" s="49"/>
      <c r="AD124" s="49"/>
      <c r="AE124" s="49"/>
      <c r="AF124" s="49" t="s">
        <v>127</v>
      </c>
      <c r="AG124" s="49" t="s">
        <v>128</v>
      </c>
      <c r="AH124" s="49" t="s">
        <v>129</v>
      </c>
      <c r="AI124" s="49" t="s">
        <v>130</v>
      </c>
      <c r="AJ124" s="49" t="s">
        <v>131</v>
      </c>
    </row>
    <row r="125" spans="1:36" s="1" customFormat="1" ht="15.75" customHeight="1">
      <c r="A125" s="93"/>
      <c r="B125" s="110" t="s">
        <v>78</v>
      </c>
      <c r="C125" s="92"/>
      <c r="D125" s="11" t="s">
        <v>10</v>
      </c>
      <c r="E125" s="4">
        <f aca="true" t="shared" si="55" ref="E125:N125">SUM(E126:E136)</f>
        <v>10653</v>
      </c>
      <c r="F125" s="4">
        <f t="shared" si="55"/>
        <v>0</v>
      </c>
      <c r="G125" s="4">
        <f t="shared" si="55"/>
        <v>2663.3</v>
      </c>
      <c r="H125" s="4">
        <f t="shared" si="55"/>
        <v>0</v>
      </c>
      <c r="I125" s="6">
        <f t="shared" si="55"/>
        <v>0</v>
      </c>
      <c r="J125" s="6">
        <f t="shared" si="55"/>
        <v>0</v>
      </c>
      <c r="K125" s="6">
        <f t="shared" si="55"/>
        <v>7989.7</v>
      </c>
      <c r="L125" s="6">
        <f t="shared" si="55"/>
        <v>0</v>
      </c>
      <c r="M125" s="6">
        <f t="shared" si="55"/>
        <v>0</v>
      </c>
      <c r="N125" s="6">
        <f t="shared" si="55"/>
        <v>0</v>
      </c>
      <c r="O125" s="95" t="s">
        <v>63</v>
      </c>
      <c r="P125" s="8"/>
      <c r="T125" s="1" t="s">
        <v>88</v>
      </c>
      <c r="Y125" s="78"/>
      <c r="Z125" s="78"/>
      <c r="AA125" s="78"/>
      <c r="AB125" s="78"/>
      <c r="AC125" s="78"/>
      <c r="AD125" s="78"/>
      <c r="AE125" s="13"/>
      <c r="AF125" s="78"/>
      <c r="AG125" s="78"/>
      <c r="AH125" s="78"/>
      <c r="AI125" s="78"/>
      <c r="AJ125" s="13"/>
    </row>
    <row r="126" spans="1:36" ht="15.75">
      <c r="A126" s="93"/>
      <c r="B126" s="110"/>
      <c r="C126" s="93"/>
      <c r="D126" s="7" t="s">
        <v>11</v>
      </c>
      <c r="E126" s="4">
        <f aca="true" t="shared" si="56" ref="E126:E136">G126+I126+K126+M126</f>
        <v>0</v>
      </c>
      <c r="F126" s="4">
        <f aca="true" t="shared" si="57" ref="F126:F136">H126+J126+L126+N126</f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95"/>
      <c r="P126" s="8"/>
      <c r="Y126" s="49"/>
      <c r="Z126" s="49"/>
      <c r="AA126" s="49"/>
      <c r="AB126" s="49"/>
      <c r="AC126" s="49"/>
      <c r="AD126" s="49"/>
      <c r="AE126" s="5"/>
      <c r="AF126" s="49"/>
      <c r="AG126" s="49"/>
      <c r="AH126" s="49"/>
      <c r="AI126" s="49"/>
      <c r="AJ126" s="5"/>
    </row>
    <row r="127" spans="1:36" ht="15.75">
      <c r="A127" s="93"/>
      <c r="B127" s="110"/>
      <c r="C127" s="93"/>
      <c r="D127" s="7" t="s">
        <v>12</v>
      </c>
      <c r="E127" s="4">
        <f t="shared" si="56"/>
        <v>0</v>
      </c>
      <c r="F127" s="4">
        <f t="shared" si="57"/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95"/>
      <c r="P127" s="8"/>
      <c r="Y127" s="49"/>
      <c r="Z127" s="49"/>
      <c r="AA127" s="49"/>
      <c r="AB127" s="49"/>
      <c r="AC127" s="49"/>
      <c r="AD127" s="49"/>
      <c r="AE127" s="5"/>
      <c r="AF127" s="49"/>
      <c r="AG127" s="49"/>
      <c r="AH127" s="49"/>
      <c r="AI127" s="49"/>
      <c r="AJ127" s="5"/>
    </row>
    <row r="128" spans="1:36" ht="15.75">
      <c r="A128" s="93"/>
      <c r="B128" s="110"/>
      <c r="C128" s="93"/>
      <c r="D128" s="7" t="s">
        <v>13</v>
      </c>
      <c r="E128" s="4">
        <f t="shared" si="56"/>
        <v>0</v>
      </c>
      <c r="F128" s="4">
        <f t="shared" si="57"/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95"/>
      <c r="P128" s="8"/>
      <c r="Y128" s="49"/>
      <c r="Z128" s="49"/>
      <c r="AA128" s="49"/>
      <c r="AB128" s="49"/>
      <c r="AC128" s="49"/>
      <c r="AD128" s="49"/>
      <c r="AE128" s="5"/>
      <c r="AF128" s="49"/>
      <c r="AG128" s="49"/>
      <c r="AH128" s="49"/>
      <c r="AI128" s="49"/>
      <c r="AJ128" s="5"/>
    </row>
    <row r="129" spans="1:36" ht="15.75">
      <c r="A129" s="93"/>
      <c r="B129" s="110"/>
      <c r="C129" s="93"/>
      <c r="D129" s="7" t="s">
        <v>14</v>
      </c>
      <c r="E129" s="4">
        <f t="shared" si="56"/>
        <v>0</v>
      </c>
      <c r="F129" s="4">
        <f t="shared" si="57"/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95"/>
      <c r="P129" s="8"/>
      <c r="Y129" s="49"/>
      <c r="Z129" s="49"/>
      <c r="AA129" s="49"/>
      <c r="AB129" s="49"/>
      <c r="AC129" s="49"/>
      <c r="AD129" s="49"/>
      <c r="AE129" s="5"/>
      <c r="AF129" s="49"/>
      <c r="AG129" s="49"/>
      <c r="AH129" s="49"/>
      <c r="AI129" s="49"/>
      <c r="AJ129" s="5"/>
    </row>
    <row r="130" spans="1:36" ht="15.75">
      <c r="A130" s="93"/>
      <c r="B130" s="110"/>
      <c r="C130" s="93"/>
      <c r="D130" s="7" t="s">
        <v>15</v>
      </c>
      <c r="E130" s="4">
        <f t="shared" si="56"/>
        <v>0</v>
      </c>
      <c r="F130" s="4">
        <f t="shared" si="57"/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95"/>
      <c r="P130" s="8"/>
      <c r="Y130" s="49"/>
      <c r="Z130" s="49"/>
      <c r="AA130" s="49"/>
      <c r="AB130" s="49"/>
      <c r="AC130" s="49"/>
      <c r="AD130" s="49"/>
      <c r="AE130" s="5"/>
      <c r="AF130" s="49"/>
      <c r="AG130" s="49"/>
      <c r="AH130" s="49"/>
      <c r="AI130" s="49"/>
      <c r="AJ130" s="5"/>
    </row>
    <row r="131" spans="1:36" ht="15.75">
      <c r="A131" s="93"/>
      <c r="B131" s="110"/>
      <c r="C131" s="93"/>
      <c r="D131" s="7" t="s">
        <v>16</v>
      </c>
      <c r="E131" s="4">
        <f t="shared" si="56"/>
        <v>0</v>
      </c>
      <c r="F131" s="4">
        <f t="shared" si="57"/>
        <v>0</v>
      </c>
      <c r="G131" s="6"/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95"/>
      <c r="P131" s="8"/>
      <c r="R131" s="44">
        <f>G131</f>
        <v>0</v>
      </c>
      <c r="T131" s="44">
        <f>G131</f>
        <v>0</v>
      </c>
      <c r="V131" t="s">
        <v>86</v>
      </c>
      <c r="Y131" s="49"/>
      <c r="Z131" s="49"/>
      <c r="AA131" s="49"/>
      <c r="AB131" s="49"/>
      <c r="AC131" s="49"/>
      <c r="AD131" s="49"/>
      <c r="AE131" s="5"/>
      <c r="AF131" s="49"/>
      <c r="AG131" s="49"/>
      <c r="AH131" s="49"/>
      <c r="AI131" s="49"/>
      <c r="AJ131" s="5"/>
    </row>
    <row r="132" spans="1:36" ht="15.75">
      <c r="A132" s="93"/>
      <c r="B132" s="110"/>
      <c r="C132" s="93"/>
      <c r="D132" s="7" t="s">
        <v>66</v>
      </c>
      <c r="E132" s="4">
        <f t="shared" si="56"/>
        <v>10653</v>
      </c>
      <c r="F132" s="4">
        <f t="shared" si="57"/>
        <v>0</v>
      </c>
      <c r="G132" s="6">
        <v>2663.3</v>
      </c>
      <c r="H132" s="6">
        <v>0</v>
      </c>
      <c r="I132" s="6">
        <v>0</v>
      </c>
      <c r="J132" s="6">
        <v>0</v>
      </c>
      <c r="K132" s="6">
        <v>7989.7</v>
      </c>
      <c r="L132" s="6">
        <v>0</v>
      </c>
      <c r="M132" s="6">
        <v>0</v>
      </c>
      <c r="N132" s="6">
        <v>0</v>
      </c>
      <c r="O132" s="95"/>
      <c r="P132" s="8"/>
      <c r="V132" s="44">
        <f>G132</f>
        <v>2663.3</v>
      </c>
      <c r="Y132" s="49"/>
      <c r="Z132" s="49"/>
      <c r="AA132" s="49"/>
      <c r="AB132" s="49"/>
      <c r="AC132" s="49"/>
      <c r="AD132" s="49"/>
      <c r="AE132" s="5"/>
      <c r="AF132" s="49"/>
      <c r="AG132" s="49"/>
      <c r="AH132" s="49"/>
      <c r="AI132" s="49"/>
      <c r="AJ132" s="5"/>
    </row>
    <row r="133" spans="1:36" ht="15.75">
      <c r="A133" s="93"/>
      <c r="B133" s="110"/>
      <c r="C133" s="93"/>
      <c r="D133" s="7" t="s">
        <v>67</v>
      </c>
      <c r="E133" s="4">
        <f t="shared" si="56"/>
        <v>0</v>
      </c>
      <c r="F133" s="4">
        <f t="shared" si="57"/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95"/>
      <c r="P133" s="8"/>
      <c r="Y133" s="49"/>
      <c r="Z133" s="49"/>
      <c r="AA133" s="49"/>
      <c r="AB133" s="49"/>
      <c r="AC133" s="49"/>
      <c r="AD133" s="49"/>
      <c r="AE133" s="5"/>
      <c r="AF133" s="49"/>
      <c r="AG133" s="49"/>
      <c r="AH133" s="49"/>
      <c r="AI133" s="49"/>
      <c r="AJ133" s="5"/>
    </row>
    <row r="134" spans="1:36" ht="15.75">
      <c r="A134" s="93"/>
      <c r="B134" s="110"/>
      <c r="C134" s="93"/>
      <c r="D134" s="7" t="s">
        <v>68</v>
      </c>
      <c r="E134" s="4">
        <f t="shared" si="56"/>
        <v>0</v>
      </c>
      <c r="F134" s="4">
        <f t="shared" si="57"/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95"/>
      <c r="P134" s="8"/>
      <c r="Y134" s="49"/>
      <c r="Z134" s="49"/>
      <c r="AA134" s="49"/>
      <c r="AB134" s="49"/>
      <c r="AC134" s="49"/>
      <c r="AD134" s="49"/>
      <c r="AE134" s="5"/>
      <c r="AF134" s="49"/>
      <c r="AG134" s="49"/>
      <c r="AH134" s="49"/>
      <c r="AI134" s="49"/>
      <c r="AJ134" s="5"/>
    </row>
    <row r="135" spans="1:36" ht="15.75">
      <c r="A135" s="93"/>
      <c r="B135" s="110"/>
      <c r="C135" s="93"/>
      <c r="D135" s="7" t="s">
        <v>69</v>
      </c>
      <c r="E135" s="4">
        <f t="shared" si="56"/>
        <v>0</v>
      </c>
      <c r="F135" s="4">
        <f t="shared" si="57"/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95"/>
      <c r="P135" s="8"/>
      <c r="Y135" s="49"/>
      <c r="Z135" s="49"/>
      <c r="AA135" s="49"/>
      <c r="AB135" s="49"/>
      <c r="AC135" s="49"/>
      <c r="AD135" s="49"/>
      <c r="AE135" s="5"/>
      <c r="AF135" s="49"/>
      <c r="AG135" s="49"/>
      <c r="AH135" s="49"/>
      <c r="AI135" s="49"/>
      <c r="AJ135" s="5"/>
    </row>
    <row r="136" spans="1:36" ht="19.5" customHeight="1">
      <c r="A136" s="93"/>
      <c r="B136" s="110"/>
      <c r="C136" s="94"/>
      <c r="D136" s="7" t="s">
        <v>70</v>
      </c>
      <c r="E136" s="4">
        <f t="shared" si="56"/>
        <v>0</v>
      </c>
      <c r="F136" s="4">
        <f t="shared" si="57"/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95"/>
      <c r="P136" s="8"/>
      <c r="Y136" s="49"/>
      <c r="Z136" s="49"/>
      <c r="AA136" s="49"/>
      <c r="AB136" s="49"/>
      <c r="AC136" s="49"/>
      <c r="AD136" s="49"/>
      <c r="AE136" s="5"/>
      <c r="AF136" s="49"/>
      <c r="AG136" s="49"/>
      <c r="AH136" s="49"/>
      <c r="AI136" s="49"/>
      <c r="AJ136" s="5"/>
    </row>
    <row r="137" spans="1:36" s="56" customFormat="1" ht="15.75" customHeight="1">
      <c r="A137" s="93"/>
      <c r="B137" s="148" t="s">
        <v>97</v>
      </c>
      <c r="C137" s="92"/>
      <c r="D137" s="52" t="s">
        <v>10</v>
      </c>
      <c r="E137" s="53">
        <f aca="true" t="shared" si="58" ref="E137:N137">SUM(E138:E148)</f>
        <v>27222.8</v>
      </c>
      <c r="F137" s="53">
        <f t="shared" si="58"/>
        <v>0</v>
      </c>
      <c r="G137" s="53">
        <f>SUM(G138:G148)</f>
        <v>27222.8</v>
      </c>
      <c r="H137" s="53">
        <f t="shared" si="58"/>
        <v>0</v>
      </c>
      <c r="I137" s="54">
        <f t="shared" si="58"/>
        <v>0</v>
      </c>
      <c r="J137" s="54">
        <f t="shared" si="58"/>
        <v>0</v>
      </c>
      <c r="K137" s="54">
        <f t="shared" si="58"/>
        <v>0</v>
      </c>
      <c r="L137" s="54">
        <f t="shared" si="58"/>
        <v>0</v>
      </c>
      <c r="M137" s="54">
        <f t="shared" si="58"/>
        <v>0</v>
      </c>
      <c r="N137" s="54">
        <f t="shared" si="58"/>
        <v>0</v>
      </c>
      <c r="O137" s="95" t="s">
        <v>63</v>
      </c>
      <c r="P137" s="55"/>
      <c r="T137" s="56" t="s">
        <v>88</v>
      </c>
      <c r="Y137" s="76"/>
      <c r="Z137" s="76"/>
      <c r="AA137" s="76"/>
      <c r="AB137" s="76"/>
      <c r="AC137" s="76"/>
      <c r="AD137" s="76"/>
      <c r="AE137" s="79"/>
      <c r="AF137" s="76"/>
      <c r="AG137" s="76"/>
      <c r="AH137" s="76"/>
      <c r="AI137" s="76"/>
      <c r="AJ137" s="79"/>
    </row>
    <row r="138" spans="1:36" s="58" customFormat="1" ht="15.75">
      <c r="A138" s="93"/>
      <c r="B138" s="148"/>
      <c r="C138" s="93"/>
      <c r="D138" s="57" t="s">
        <v>11</v>
      </c>
      <c r="E138" s="53">
        <f aca="true" t="shared" si="59" ref="E138:F148">G138+I138+K138+M138</f>
        <v>0</v>
      </c>
      <c r="F138" s="53">
        <f t="shared" si="59"/>
        <v>0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95"/>
      <c r="P138" s="55"/>
      <c r="Y138" s="80"/>
      <c r="Z138" s="80"/>
      <c r="AA138" s="80"/>
      <c r="AB138" s="80"/>
      <c r="AC138" s="80"/>
      <c r="AD138" s="80"/>
      <c r="AE138" s="81"/>
      <c r="AF138" s="80"/>
      <c r="AG138" s="80"/>
      <c r="AH138" s="80"/>
      <c r="AI138" s="80"/>
      <c r="AJ138" s="81"/>
    </row>
    <row r="139" spans="1:36" s="58" customFormat="1" ht="15.75">
      <c r="A139" s="93"/>
      <c r="B139" s="148"/>
      <c r="C139" s="93"/>
      <c r="D139" s="57" t="s">
        <v>12</v>
      </c>
      <c r="E139" s="53">
        <f t="shared" si="59"/>
        <v>0</v>
      </c>
      <c r="F139" s="53">
        <f t="shared" si="59"/>
        <v>0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95"/>
      <c r="P139" s="55"/>
      <c r="Y139" s="80"/>
      <c r="Z139" s="80"/>
      <c r="AA139" s="80"/>
      <c r="AB139" s="80"/>
      <c r="AC139" s="80"/>
      <c r="AD139" s="80"/>
      <c r="AE139" s="81"/>
      <c r="AF139" s="80"/>
      <c r="AG139" s="80"/>
      <c r="AH139" s="80"/>
      <c r="AI139" s="80"/>
      <c r="AJ139" s="81"/>
    </row>
    <row r="140" spans="1:36" s="58" customFormat="1" ht="15.75">
      <c r="A140" s="93"/>
      <c r="B140" s="148"/>
      <c r="C140" s="93"/>
      <c r="D140" s="57" t="s">
        <v>13</v>
      </c>
      <c r="E140" s="53">
        <f t="shared" si="59"/>
        <v>0</v>
      </c>
      <c r="F140" s="53">
        <f t="shared" si="59"/>
        <v>0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95"/>
      <c r="P140" s="55"/>
      <c r="Y140" s="80"/>
      <c r="Z140" s="80"/>
      <c r="AA140" s="80"/>
      <c r="AB140" s="80"/>
      <c r="AC140" s="80"/>
      <c r="AD140" s="80"/>
      <c r="AE140" s="81"/>
      <c r="AF140" s="80"/>
      <c r="AG140" s="80"/>
      <c r="AH140" s="80"/>
      <c r="AI140" s="80"/>
      <c r="AJ140" s="81"/>
    </row>
    <row r="141" spans="1:36" s="58" customFormat="1" ht="15.75">
      <c r="A141" s="93"/>
      <c r="B141" s="148"/>
      <c r="C141" s="93"/>
      <c r="D141" s="57" t="s">
        <v>14</v>
      </c>
      <c r="E141" s="53">
        <f t="shared" si="59"/>
        <v>0</v>
      </c>
      <c r="F141" s="53">
        <f t="shared" si="59"/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95"/>
      <c r="P141" s="55"/>
      <c r="Y141" s="80"/>
      <c r="Z141" s="80"/>
      <c r="AA141" s="80"/>
      <c r="AB141" s="80"/>
      <c r="AC141" s="80"/>
      <c r="AD141" s="80"/>
      <c r="AE141" s="81"/>
      <c r="AF141" s="80"/>
      <c r="AG141" s="80"/>
      <c r="AH141" s="80"/>
      <c r="AI141" s="80"/>
      <c r="AJ141" s="81"/>
    </row>
    <row r="142" spans="1:36" s="58" customFormat="1" ht="15.75">
      <c r="A142" s="93"/>
      <c r="B142" s="148"/>
      <c r="C142" s="93"/>
      <c r="D142" s="57" t="s">
        <v>15</v>
      </c>
      <c r="E142" s="53">
        <f t="shared" si="59"/>
        <v>0</v>
      </c>
      <c r="F142" s="53">
        <f t="shared" si="59"/>
        <v>0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95"/>
      <c r="P142" s="55"/>
      <c r="T142" s="58" t="s">
        <v>96</v>
      </c>
      <c r="Y142" s="80"/>
      <c r="Z142" s="80"/>
      <c r="AA142" s="80"/>
      <c r="AB142" s="80"/>
      <c r="AC142" s="80"/>
      <c r="AD142" s="80"/>
      <c r="AE142" s="81"/>
      <c r="AF142" s="80"/>
      <c r="AG142" s="80"/>
      <c r="AH142" s="80"/>
      <c r="AI142" s="80"/>
      <c r="AJ142" s="81"/>
    </row>
    <row r="143" spans="1:36" s="58" customFormat="1" ht="15.75">
      <c r="A143" s="93"/>
      <c r="B143" s="148"/>
      <c r="C143" s="93"/>
      <c r="D143" s="57" t="s">
        <v>16</v>
      </c>
      <c r="E143" s="53">
        <f t="shared" si="59"/>
        <v>0</v>
      </c>
      <c r="F143" s="53">
        <f t="shared" si="59"/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95"/>
      <c r="P143" s="55"/>
      <c r="R143" s="59">
        <f>G143</f>
        <v>0</v>
      </c>
      <c r="T143" s="59">
        <f>G143</f>
        <v>0</v>
      </c>
      <c r="V143" s="58" t="s">
        <v>86</v>
      </c>
      <c r="Y143" s="80"/>
      <c r="Z143" s="80"/>
      <c r="AA143" s="80"/>
      <c r="AB143" s="80"/>
      <c r="AC143" s="80"/>
      <c r="AD143" s="80"/>
      <c r="AE143" s="81"/>
      <c r="AF143" s="80"/>
      <c r="AG143" s="80"/>
      <c r="AH143" s="80"/>
      <c r="AI143" s="80"/>
      <c r="AJ143" s="81"/>
    </row>
    <row r="144" spans="1:36" s="58" customFormat="1" ht="15.75">
      <c r="A144" s="93"/>
      <c r="B144" s="148"/>
      <c r="C144" s="93"/>
      <c r="D144" s="57" t="s">
        <v>66</v>
      </c>
      <c r="E144" s="60">
        <f>G144+I144+K144+M144</f>
        <v>1252.2</v>
      </c>
      <c r="F144" s="53">
        <f t="shared" si="59"/>
        <v>0</v>
      </c>
      <c r="G144" s="61">
        <v>1252.2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95"/>
      <c r="P144" s="55"/>
      <c r="V144" s="59">
        <f>G144</f>
        <v>1252.2</v>
      </c>
      <c r="Y144" s="80"/>
      <c r="Z144" s="80"/>
      <c r="AA144" s="80"/>
      <c r="AB144" s="80"/>
      <c r="AC144" s="80"/>
      <c r="AD144" s="80"/>
      <c r="AE144" s="81"/>
      <c r="AF144" s="80"/>
      <c r="AG144" s="80"/>
      <c r="AH144" s="80"/>
      <c r="AI144" s="80"/>
      <c r="AJ144" s="81"/>
    </row>
    <row r="145" spans="1:36" s="58" customFormat="1" ht="15.75">
      <c r="A145" s="93"/>
      <c r="B145" s="148"/>
      <c r="C145" s="93"/>
      <c r="D145" s="57" t="s">
        <v>67</v>
      </c>
      <c r="E145" s="60">
        <f t="shared" si="59"/>
        <v>25970.6</v>
      </c>
      <c r="F145" s="53">
        <f t="shared" si="59"/>
        <v>0</v>
      </c>
      <c r="G145" s="61">
        <v>25970.6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95"/>
      <c r="P145" s="55"/>
      <c r="Y145" s="80"/>
      <c r="Z145" s="80"/>
      <c r="AA145" s="80"/>
      <c r="AB145" s="80"/>
      <c r="AC145" s="80"/>
      <c r="AD145" s="80"/>
      <c r="AE145" s="81"/>
      <c r="AF145" s="80"/>
      <c r="AG145" s="80"/>
      <c r="AH145" s="80"/>
      <c r="AI145" s="80"/>
      <c r="AJ145" s="81"/>
    </row>
    <row r="146" spans="1:36" s="58" customFormat="1" ht="15.75">
      <c r="A146" s="93"/>
      <c r="B146" s="148"/>
      <c r="C146" s="93"/>
      <c r="D146" s="57" t="s">
        <v>68</v>
      </c>
      <c r="E146" s="53">
        <f t="shared" si="59"/>
        <v>0</v>
      </c>
      <c r="F146" s="53">
        <f t="shared" si="59"/>
        <v>0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95"/>
      <c r="P146" s="55"/>
      <c r="Y146" s="80"/>
      <c r="Z146" s="80"/>
      <c r="AA146" s="80"/>
      <c r="AB146" s="80"/>
      <c r="AC146" s="80"/>
      <c r="AD146" s="80"/>
      <c r="AE146" s="81"/>
      <c r="AF146" s="80"/>
      <c r="AG146" s="80"/>
      <c r="AH146" s="80"/>
      <c r="AI146" s="80"/>
      <c r="AJ146" s="81"/>
    </row>
    <row r="147" spans="1:36" s="58" customFormat="1" ht="15.75">
      <c r="A147" s="93"/>
      <c r="B147" s="148"/>
      <c r="C147" s="93"/>
      <c r="D147" s="57" t="s">
        <v>69</v>
      </c>
      <c r="E147" s="53">
        <f t="shared" si="59"/>
        <v>0</v>
      </c>
      <c r="F147" s="53">
        <f t="shared" si="59"/>
        <v>0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95"/>
      <c r="P147" s="55"/>
      <c r="Y147" s="80"/>
      <c r="Z147" s="80"/>
      <c r="AA147" s="80"/>
      <c r="AB147" s="80"/>
      <c r="AC147" s="80"/>
      <c r="AD147" s="80"/>
      <c r="AE147" s="81"/>
      <c r="AF147" s="80"/>
      <c r="AG147" s="80"/>
      <c r="AH147" s="80"/>
      <c r="AI147" s="80"/>
      <c r="AJ147" s="81"/>
    </row>
    <row r="148" spans="1:36" s="58" customFormat="1" ht="19.5" customHeight="1">
      <c r="A148" s="93"/>
      <c r="B148" s="148"/>
      <c r="C148" s="94"/>
      <c r="D148" s="57" t="s">
        <v>70</v>
      </c>
      <c r="E148" s="53">
        <f t="shared" si="59"/>
        <v>0</v>
      </c>
      <c r="F148" s="53">
        <f t="shared" si="59"/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95"/>
      <c r="P148" s="55"/>
      <c r="Y148" s="80"/>
      <c r="Z148" s="80"/>
      <c r="AA148" s="80"/>
      <c r="AB148" s="80"/>
      <c r="AC148" s="80"/>
      <c r="AD148" s="80"/>
      <c r="AE148" s="81"/>
      <c r="AF148" s="80"/>
      <c r="AG148" s="80"/>
      <c r="AH148" s="80"/>
      <c r="AI148" s="80"/>
      <c r="AJ148" s="81"/>
    </row>
    <row r="149" spans="1:36" s="1" customFormat="1" ht="15.75" customHeight="1">
      <c r="A149" s="93"/>
      <c r="B149" s="109" t="s">
        <v>82</v>
      </c>
      <c r="C149" s="92"/>
      <c r="D149" s="11" t="s">
        <v>10</v>
      </c>
      <c r="E149" s="4">
        <f aca="true" t="shared" si="60" ref="E149:N149">SUM(E150:E160)</f>
        <v>44799.5</v>
      </c>
      <c r="F149" s="4">
        <f t="shared" si="60"/>
        <v>0</v>
      </c>
      <c r="G149" s="4">
        <f t="shared" si="60"/>
        <v>44799.5</v>
      </c>
      <c r="H149" s="4">
        <f t="shared" si="60"/>
        <v>0</v>
      </c>
      <c r="I149" s="6">
        <f t="shared" si="60"/>
        <v>0</v>
      </c>
      <c r="J149" s="6">
        <f t="shared" si="60"/>
        <v>0</v>
      </c>
      <c r="K149" s="6">
        <f t="shared" si="60"/>
        <v>0</v>
      </c>
      <c r="L149" s="6">
        <f t="shared" si="60"/>
        <v>0</v>
      </c>
      <c r="M149" s="6">
        <f t="shared" si="60"/>
        <v>0</v>
      </c>
      <c r="N149" s="6">
        <f t="shared" si="60"/>
        <v>0</v>
      </c>
      <c r="O149" s="95" t="s">
        <v>63</v>
      </c>
      <c r="P149" s="8"/>
      <c r="V149" s="1" t="s">
        <v>84</v>
      </c>
      <c r="Y149" s="78"/>
      <c r="Z149" s="78"/>
      <c r="AA149" s="78"/>
      <c r="AB149" s="78"/>
      <c r="AC149" s="78"/>
      <c r="AD149" s="78"/>
      <c r="AE149" s="13"/>
      <c r="AF149" s="78"/>
      <c r="AG149" s="78"/>
      <c r="AH149" s="78"/>
      <c r="AI149" s="78"/>
      <c r="AJ149" s="13"/>
    </row>
    <row r="150" spans="1:36" ht="15.75">
      <c r="A150" s="93"/>
      <c r="B150" s="109"/>
      <c r="C150" s="93"/>
      <c r="D150" s="7" t="s">
        <v>11</v>
      </c>
      <c r="E150" s="4">
        <f aca="true" t="shared" si="61" ref="E150:E160">G150+I150+K150+M150</f>
        <v>0</v>
      </c>
      <c r="F150" s="4">
        <f aca="true" t="shared" si="62" ref="F150:F160">H150+J150+L150+N150</f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95"/>
      <c r="P150" s="8"/>
      <c r="Y150" s="49"/>
      <c r="Z150" s="49"/>
      <c r="AA150" s="49"/>
      <c r="AB150" s="49"/>
      <c r="AC150" s="49"/>
      <c r="AD150" s="49"/>
      <c r="AE150" s="5"/>
      <c r="AF150" s="49"/>
      <c r="AG150" s="49"/>
      <c r="AH150" s="49"/>
      <c r="AI150" s="49"/>
      <c r="AJ150" s="5"/>
    </row>
    <row r="151" spans="1:36" ht="15.75">
      <c r="A151" s="93"/>
      <c r="B151" s="109"/>
      <c r="C151" s="93"/>
      <c r="D151" s="7" t="s">
        <v>12</v>
      </c>
      <c r="E151" s="4">
        <f t="shared" si="61"/>
        <v>0</v>
      </c>
      <c r="F151" s="4">
        <f t="shared" si="62"/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95"/>
      <c r="P151" s="8"/>
      <c r="Y151" s="49"/>
      <c r="Z151" s="49"/>
      <c r="AA151" s="49"/>
      <c r="AB151" s="49"/>
      <c r="AC151" s="49"/>
      <c r="AD151" s="49"/>
      <c r="AE151" s="5"/>
      <c r="AF151" s="49"/>
      <c r="AG151" s="49"/>
      <c r="AH151" s="49"/>
      <c r="AI151" s="49"/>
      <c r="AJ151" s="5"/>
    </row>
    <row r="152" spans="1:36" ht="15.75">
      <c r="A152" s="93"/>
      <c r="B152" s="109"/>
      <c r="C152" s="93"/>
      <c r="D152" s="7" t="s">
        <v>13</v>
      </c>
      <c r="E152" s="4">
        <f t="shared" si="61"/>
        <v>0</v>
      </c>
      <c r="F152" s="4">
        <f t="shared" si="62"/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95"/>
      <c r="P152" s="8"/>
      <c r="Y152" s="49"/>
      <c r="Z152" s="49"/>
      <c r="AA152" s="49"/>
      <c r="AB152" s="49"/>
      <c r="AC152" s="49"/>
      <c r="AD152" s="49"/>
      <c r="AE152" s="5"/>
      <c r="AF152" s="49"/>
      <c r="AG152" s="49"/>
      <c r="AH152" s="49"/>
      <c r="AI152" s="49"/>
      <c r="AJ152" s="5"/>
    </row>
    <row r="153" spans="1:36" ht="15.75">
      <c r="A153" s="93"/>
      <c r="B153" s="109"/>
      <c r="C153" s="93"/>
      <c r="D153" s="7" t="s">
        <v>14</v>
      </c>
      <c r="E153" s="4">
        <f t="shared" si="61"/>
        <v>0</v>
      </c>
      <c r="F153" s="4">
        <f t="shared" si="62"/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95"/>
      <c r="P153" s="8"/>
      <c r="Y153" s="49"/>
      <c r="Z153" s="49"/>
      <c r="AA153" s="49"/>
      <c r="AB153" s="49"/>
      <c r="AC153" s="49"/>
      <c r="AD153" s="49"/>
      <c r="AE153" s="5"/>
      <c r="AF153" s="49"/>
      <c r="AG153" s="49"/>
      <c r="AH153" s="49"/>
      <c r="AI153" s="49"/>
      <c r="AJ153" s="5"/>
    </row>
    <row r="154" spans="1:36" ht="15.75">
      <c r="A154" s="93"/>
      <c r="B154" s="109"/>
      <c r="C154" s="93"/>
      <c r="D154" s="7" t="s">
        <v>15</v>
      </c>
      <c r="E154" s="4">
        <f t="shared" si="61"/>
        <v>0</v>
      </c>
      <c r="F154" s="4">
        <f t="shared" si="62"/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95"/>
      <c r="P154" s="8"/>
      <c r="Y154" s="49"/>
      <c r="Z154" s="49"/>
      <c r="AA154" s="49"/>
      <c r="AB154" s="49"/>
      <c r="AC154" s="49"/>
      <c r="AD154" s="49"/>
      <c r="AE154" s="5"/>
      <c r="AF154" s="49"/>
      <c r="AG154" s="49"/>
      <c r="AH154" s="49"/>
      <c r="AI154" s="49"/>
      <c r="AJ154" s="5"/>
    </row>
    <row r="155" spans="1:36" ht="15.75">
      <c r="A155" s="93"/>
      <c r="B155" s="109"/>
      <c r="C155" s="93"/>
      <c r="D155" s="7" t="s">
        <v>16</v>
      </c>
      <c r="E155" s="4">
        <f t="shared" si="61"/>
        <v>0</v>
      </c>
      <c r="F155" s="4">
        <f t="shared" si="62"/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95"/>
      <c r="P155" s="8"/>
      <c r="Y155" s="49"/>
      <c r="Z155" s="49"/>
      <c r="AA155" s="49"/>
      <c r="AB155" s="49"/>
      <c r="AC155" s="49"/>
      <c r="AD155" s="49"/>
      <c r="AE155" s="5"/>
      <c r="AF155" s="49"/>
      <c r="AG155" s="49"/>
      <c r="AH155" s="49"/>
      <c r="AI155" s="49"/>
      <c r="AJ155" s="5"/>
    </row>
    <row r="156" spans="1:36" ht="15.75">
      <c r="A156" s="93"/>
      <c r="B156" s="109"/>
      <c r="C156" s="93"/>
      <c r="D156" s="7" t="s">
        <v>66</v>
      </c>
      <c r="E156" s="4">
        <f t="shared" si="61"/>
        <v>0</v>
      </c>
      <c r="F156" s="4">
        <f t="shared" si="62"/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95"/>
      <c r="P156" s="8"/>
      <c r="V156" s="44">
        <f>G156</f>
        <v>0</v>
      </c>
      <c r="W156" t="s">
        <v>86</v>
      </c>
      <c r="Y156" s="49"/>
      <c r="Z156" s="49"/>
      <c r="AA156" s="49"/>
      <c r="AB156" s="49"/>
      <c r="AC156" s="49"/>
      <c r="AD156" s="49"/>
      <c r="AE156" s="5"/>
      <c r="AF156" s="49"/>
      <c r="AG156" s="49"/>
      <c r="AH156" s="49"/>
      <c r="AI156" s="49"/>
      <c r="AJ156" s="5"/>
    </row>
    <row r="157" spans="1:36" ht="15.75">
      <c r="A157" s="93"/>
      <c r="B157" s="109"/>
      <c r="C157" s="93"/>
      <c r="D157" s="7" t="s">
        <v>67</v>
      </c>
      <c r="E157" s="4">
        <f t="shared" si="61"/>
        <v>2058.8</v>
      </c>
      <c r="F157" s="4">
        <f t="shared" si="62"/>
        <v>0</v>
      </c>
      <c r="G157" s="6">
        <v>2058.8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95"/>
      <c r="P157" s="8"/>
      <c r="W157" s="44">
        <f>G157</f>
        <v>2058.8</v>
      </c>
      <c r="Y157" s="49"/>
      <c r="Z157" s="49"/>
      <c r="AA157" s="49"/>
      <c r="AB157" s="49"/>
      <c r="AC157" s="49"/>
      <c r="AD157" s="49"/>
      <c r="AE157" s="5"/>
      <c r="AF157" s="49"/>
      <c r="AG157" s="49"/>
      <c r="AH157" s="49"/>
      <c r="AI157" s="49"/>
      <c r="AJ157" s="5"/>
    </row>
    <row r="158" spans="1:36" ht="15.75">
      <c r="A158" s="93"/>
      <c r="B158" s="109"/>
      <c r="C158" s="93"/>
      <c r="D158" s="7" t="s">
        <v>68</v>
      </c>
      <c r="E158" s="4">
        <f t="shared" si="61"/>
        <v>42740.7</v>
      </c>
      <c r="F158" s="4">
        <f t="shared" si="62"/>
        <v>0</v>
      </c>
      <c r="G158" s="6">
        <v>42740.7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95"/>
      <c r="P158" s="8"/>
      <c r="Y158" s="49"/>
      <c r="Z158" s="49"/>
      <c r="AA158" s="49"/>
      <c r="AB158" s="49"/>
      <c r="AC158" s="49"/>
      <c r="AD158" s="49"/>
      <c r="AE158" s="5"/>
      <c r="AF158" s="49">
        <v>1</v>
      </c>
      <c r="AG158" s="49"/>
      <c r="AH158" s="49"/>
      <c r="AI158" s="49"/>
      <c r="AJ158" s="5"/>
    </row>
    <row r="159" spans="1:36" ht="15.75">
      <c r="A159" s="93"/>
      <c r="B159" s="109"/>
      <c r="C159" s="93"/>
      <c r="D159" s="7" t="s">
        <v>69</v>
      </c>
      <c r="E159" s="4">
        <f t="shared" si="61"/>
        <v>0</v>
      </c>
      <c r="F159" s="4">
        <f t="shared" si="62"/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95"/>
      <c r="P159" s="8"/>
      <c r="Y159" s="49"/>
      <c r="Z159" s="49"/>
      <c r="AA159" s="49"/>
      <c r="AB159" s="49"/>
      <c r="AC159" s="49"/>
      <c r="AD159" s="49"/>
      <c r="AE159" s="5"/>
      <c r="AF159" s="49"/>
      <c r="AG159" s="49"/>
      <c r="AH159" s="49"/>
      <c r="AI159" s="49"/>
      <c r="AJ159" s="5"/>
    </row>
    <row r="160" spans="1:36" ht="15.75">
      <c r="A160" s="93"/>
      <c r="B160" s="109"/>
      <c r="C160" s="94"/>
      <c r="D160" s="7" t="s">
        <v>70</v>
      </c>
      <c r="E160" s="4">
        <f t="shared" si="61"/>
        <v>0</v>
      </c>
      <c r="F160" s="4">
        <f t="shared" si="62"/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95"/>
      <c r="P160" s="8"/>
      <c r="Y160" s="49"/>
      <c r="Z160" s="49"/>
      <c r="AA160" s="49"/>
      <c r="AB160" s="49"/>
      <c r="AC160" s="49"/>
      <c r="AD160" s="49"/>
      <c r="AE160" s="5"/>
      <c r="AF160" s="49"/>
      <c r="AG160" s="49"/>
      <c r="AH160" s="49"/>
      <c r="AI160" s="49"/>
      <c r="AJ160" s="5"/>
    </row>
    <row r="161" spans="1:36" s="1" customFormat="1" ht="15.75" customHeight="1">
      <c r="A161" s="93"/>
      <c r="B161" s="109" t="s">
        <v>79</v>
      </c>
      <c r="C161" s="92"/>
      <c r="D161" s="11" t="s">
        <v>10</v>
      </c>
      <c r="E161" s="4">
        <f aca="true" t="shared" si="63" ref="E161:N161">SUM(E162:E172)</f>
        <v>0</v>
      </c>
      <c r="F161" s="4">
        <f t="shared" si="63"/>
        <v>0</v>
      </c>
      <c r="G161" s="4">
        <f>SUM(G162:G172)</f>
        <v>0</v>
      </c>
      <c r="H161" s="4">
        <f t="shared" si="63"/>
        <v>0</v>
      </c>
      <c r="I161" s="6">
        <f t="shared" si="63"/>
        <v>0</v>
      </c>
      <c r="J161" s="6">
        <f t="shared" si="63"/>
        <v>0</v>
      </c>
      <c r="K161" s="6">
        <f t="shared" si="63"/>
        <v>0</v>
      </c>
      <c r="L161" s="6">
        <f t="shared" si="63"/>
        <v>0</v>
      </c>
      <c r="M161" s="6">
        <f t="shared" si="63"/>
        <v>0</v>
      </c>
      <c r="N161" s="6">
        <f t="shared" si="63"/>
        <v>0</v>
      </c>
      <c r="O161" s="95" t="s">
        <v>63</v>
      </c>
      <c r="P161" s="8"/>
      <c r="Y161" s="78"/>
      <c r="Z161" s="78"/>
      <c r="AA161" s="78"/>
      <c r="AB161" s="78"/>
      <c r="AC161" s="78"/>
      <c r="AD161" s="78"/>
      <c r="AE161" s="13"/>
      <c r="AF161" s="78"/>
      <c r="AG161" s="78"/>
      <c r="AH161" s="78"/>
      <c r="AI161" s="78"/>
      <c r="AJ161" s="13"/>
    </row>
    <row r="162" spans="1:36" ht="15.75">
      <c r="A162" s="93"/>
      <c r="B162" s="109"/>
      <c r="C162" s="93"/>
      <c r="D162" s="7" t="s">
        <v>11</v>
      </c>
      <c r="E162" s="4">
        <f aca="true" t="shared" si="64" ref="E162:E172">G162+I162+K162+M162</f>
        <v>0</v>
      </c>
      <c r="F162" s="4">
        <f aca="true" t="shared" si="65" ref="F162:F172">H162+J162+L162+N162</f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95"/>
      <c r="P162" s="8"/>
      <c r="Y162" s="49"/>
      <c r="Z162" s="49"/>
      <c r="AA162" s="49"/>
      <c r="AB162" s="49"/>
      <c r="AC162" s="49"/>
      <c r="AD162" s="49"/>
      <c r="AE162" s="5"/>
      <c r="AF162" s="49"/>
      <c r="AG162" s="49"/>
      <c r="AH162" s="49"/>
      <c r="AI162" s="49"/>
      <c r="AJ162" s="5"/>
    </row>
    <row r="163" spans="1:36" ht="15.75">
      <c r="A163" s="93"/>
      <c r="B163" s="109"/>
      <c r="C163" s="93"/>
      <c r="D163" s="7" t="s">
        <v>12</v>
      </c>
      <c r="E163" s="4">
        <f t="shared" si="64"/>
        <v>0</v>
      </c>
      <c r="F163" s="4">
        <f t="shared" si="65"/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95"/>
      <c r="P163" s="8"/>
      <c r="Y163" s="49"/>
      <c r="Z163" s="49"/>
      <c r="AA163" s="49"/>
      <c r="AB163" s="49"/>
      <c r="AC163" s="49"/>
      <c r="AD163" s="49"/>
      <c r="AE163" s="5"/>
      <c r="AF163" s="49"/>
      <c r="AG163" s="49"/>
      <c r="AH163" s="49"/>
      <c r="AI163" s="49"/>
      <c r="AJ163" s="5"/>
    </row>
    <row r="164" spans="1:36" ht="15.75">
      <c r="A164" s="93"/>
      <c r="B164" s="109"/>
      <c r="C164" s="93"/>
      <c r="D164" s="7" t="s">
        <v>13</v>
      </c>
      <c r="E164" s="4">
        <f t="shared" si="64"/>
        <v>0</v>
      </c>
      <c r="F164" s="4">
        <f t="shared" si="65"/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95"/>
      <c r="P164" s="8"/>
      <c r="Y164" s="49"/>
      <c r="Z164" s="49"/>
      <c r="AA164" s="49"/>
      <c r="AB164" s="49"/>
      <c r="AC164" s="49"/>
      <c r="AD164" s="49"/>
      <c r="AE164" s="5"/>
      <c r="AF164" s="49"/>
      <c r="AG164" s="49"/>
      <c r="AH164" s="49"/>
      <c r="AI164" s="49"/>
      <c r="AJ164" s="5"/>
    </row>
    <row r="165" spans="1:36" ht="15.75">
      <c r="A165" s="93"/>
      <c r="B165" s="109"/>
      <c r="C165" s="93"/>
      <c r="D165" s="7" t="s">
        <v>14</v>
      </c>
      <c r="E165" s="4">
        <f t="shared" si="64"/>
        <v>0</v>
      </c>
      <c r="F165" s="4">
        <f t="shared" si="65"/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95"/>
      <c r="P165" s="8"/>
      <c r="Y165" s="49"/>
      <c r="Z165" s="49"/>
      <c r="AA165" s="49"/>
      <c r="AB165" s="49"/>
      <c r="AC165" s="49"/>
      <c r="AD165" s="49"/>
      <c r="AE165" s="5"/>
      <c r="AF165" s="49"/>
      <c r="AG165" s="49"/>
      <c r="AH165" s="49"/>
      <c r="AI165" s="49"/>
      <c r="AJ165" s="5"/>
    </row>
    <row r="166" spans="1:36" ht="15.75">
      <c r="A166" s="93"/>
      <c r="B166" s="109"/>
      <c r="C166" s="93"/>
      <c r="D166" s="7" t="s">
        <v>15</v>
      </c>
      <c r="E166" s="4">
        <f t="shared" si="64"/>
        <v>0</v>
      </c>
      <c r="F166" s="4">
        <f t="shared" si="65"/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95"/>
      <c r="P166" s="8"/>
      <c r="Y166" s="49"/>
      <c r="Z166" s="49"/>
      <c r="AA166" s="49"/>
      <c r="AB166" s="49"/>
      <c r="AC166" s="49"/>
      <c r="AD166" s="49"/>
      <c r="AE166" s="5"/>
      <c r="AF166" s="49"/>
      <c r="AG166" s="49"/>
      <c r="AH166" s="49"/>
      <c r="AI166" s="49"/>
      <c r="AJ166" s="5"/>
    </row>
    <row r="167" spans="1:36" ht="15.75">
      <c r="A167" s="93"/>
      <c r="B167" s="109"/>
      <c r="C167" s="93"/>
      <c r="D167" s="7" t="s">
        <v>16</v>
      </c>
      <c r="E167" s="4">
        <f t="shared" si="64"/>
        <v>0</v>
      </c>
      <c r="F167" s="4">
        <f t="shared" si="65"/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95"/>
      <c r="P167" s="8"/>
      <c r="Y167" s="49"/>
      <c r="Z167" s="49"/>
      <c r="AA167" s="49"/>
      <c r="AB167" s="49"/>
      <c r="AC167" s="49"/>
      <c r="AD167" s="49"/>
      <c r="AE167" s="5"/>
      <c r="AF167" s="49"/>
      <c r="AG167" s="49"/>
      <c r="AH167" s="49"/>
      <c r="AI167" s="49"/>
      <c r="AJ167" s="5"/>
    </row>
    <row r="168" spans="1:36" ht="15.75">
      <c r="A168" s="93"/>
      <c r="B168" s="109"/>
      <c r="C168" s="93"/>
      <c r="D168" s="7" t="s">
        <v>66</v>
      </c>
      <c r="E168" s="4">
        <f t="shared" si="64"/>
        <v>0</v>
      </c>
      <c r="F168" s="4">
        <f t="shared" si="65"/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95"/>
      <c r="P168" s="8"/>
      <c r="Y168" s="49"/>
      <c r="Z168" s="49"/>
      <c r="AA168" s="49"/>
      <c r="AB168" s="49"/>
      <c r="AC168" s="49"/>
      <c r="AD168" s="49"/>
      <c r="AE168" s="5"/>
      <c r="AF168" s="49"/>
      <c r="AG168" s="49"/>
      <c r="AH168" s="49"/>
      <c r="AI168" s="49"/>
      <c r="AJ168" s="5"/>
    </row>
    <row r="169" spans="1:36" ht="15.75">
      <c r="A169" s="93"/>
      <c r="B169" s="109"/>
      <c r="C169" s="93"/>
      <c r="D169" s="7" t="s">
        <v>67</v>
      </c>
      <c r="E169" s="4">
        <f t="shared" si="64"/>
        <v>0</v>
      </c>
      <c r="F169" s="4">
        <f t="shared" si="65"/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95"/>
      <c r="P169" s="8"/>
      <c r="Y169" s="49"/>
      <c r="Z169" s="49"/>
      <c r="AA169" s="49"/>
      <c r="AB169" s="49"/>
      <c r="AC169" s="49"/>
      <c r="AD169" s="49"/>
      <c r="AE169" s="5"/>
      <c r="AF169" s="49"/>
      <c r="AG169" s="49"/>
      <c r="AH169" s="49"/>
      <c r="AI169" s="49"/>
      <c r="AJ169" s="5"/>
    </row>
    <row r="170" spans="1:36" ht="15.75">
      <c r="A170" s="93"/>
      <c r="B170" s="109"/>
      <c r="C170" s="93"/>
      <c r="D170" s="7" t="s">
        <v>68</v>
      </c>
      <c r="E170" s="4">
        <f t="shared" si="64"/>
        <v>0</v>
      </c>
      <c r="F170" s="4">
        <f t="shared" si="65"/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95"/>
      <c r="P170" s="8"/>
      <c r="Y170" s="49"/>
      <c r="Z170" s="49"/>
      <c r="AA170" s="49"/>
      <c r="AB170" s="49"/>
      <c r="AC170" s="49"/>
      <c r="AD170" s="49"/>
      <c r="AE170" s="5"/>
      <c r="AF170" s="49"/>
      <c r="AG170" s="49"/>
      <c r="AH170" s="49"/>
      <c r="AI170" s="49"/>
      <c r="AJ170" s="5"/>
    </row>
    <row r="171" spans="1:36" ht="15.75">
      <c r="A171" s="93"/>
      <c r="B171" s="109"/>
      <c r="C171" s="93"/>
      <c r="D171" s="7" t="s">
        <v>69</v>
      </c>
      <c r="E171" s="4">
        <f t="shared" si="64"/>
        <v>0</v>
      </c>
      <c r="F171" s="4">
        <f t="shared" si="65"/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95"/>
      <c r="P171" s="8"/>
      <c r="Y171" s="49"/>
      <c r="Z171" s="49"/>
      <c r="AA171" s="49"/>
      <c r="AB171" s="49"/>
      <c r="AC171" s="49"/>
      <c r="AD171" s="49"/>
      <c r="AE171" s="5"/>
      <c r="AF171" s="49"/>
      <c r="AG171" s="49"/>
      <c r="AH171" s="49"/>
      <c r="AI171" s="49"/>
      <c r="AJ171" s="5"/>
    </row>
    <row r="172" spans="1:36" ht="15.75">
      <c r="A172" s="93"/>
      <c r="B172" s="109"/>
      <c r="C172" s="94"/>
      <c r="D172" s="7" t="s">
        <v>70</v>
      </c>
      <c r="E172" s="4">
        <f t="shared" si="64"/>
        <v>0</v>
      </c>
      <c r="F172" s="4">
        <f t="shared" si="65"/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95"/>
      <c r="P172" s="8"/>
      <c r="Y172" s="49"/>
      <c r="Z172" s="49"/>
      <c r="AA172" s="49"/>
      <c r="AB172" s="49"/>
      <c r="AC172" s="49"/>
      <c r="AD172" s="49"/>
      <c r="AE172" s="5"/>
      <c r="AF172" s="49"/>
      <c r="AG172" s="49"/>
      <c r="AH172" s="49"/>
      <c r="AI172" s="49"/>
      <c r="AJ172" s="5"/>
    </row>
    <row r="173" spans="1:36" s="1" customFormat="1" ht="15.75" customHeight="1">
      <c r="A173" s="93"/>
      <c r="B173" s="109" t="s">
        <v>80</v>
      </c>
      <c r="C173" s="92"/>
      <c r="D173" s="11" t="s">
        <v>10</v>
      </c>
      <c r="E173" s="4">
        <f>SUM(E174:E184)</f>
        <v>12712.2</v>
      </c>
      <c r="F173" s="4">
        <f>SUM(F174:F184)</f>
        <v>0</v>
      </c>
      <c r="G173" s="4">
        <f>SUM(G174:G184)</f>
        <v>12712.2</v>
      </c>
      <c r="H173" s="4">
        <f aca="true" t="shared" si="66" ref="H173:N173">SUM(H174:H184)</f>
        <v>0</v>
      </c>
      <c r="I173" s="6">
        <f t="shared" si="66"/>
        <v>0</v>
      </c>
      <c r="J173" s="6">
        <f t="shared" si="66"/>
        <v>0</v>
      </c>
      <c r="K173" s="6">
        <f t="shared" si="66"/>
        <v>0</v>
      </c>
      <c r="L173" s="6">
        <f t="shared" si="66"/>
        <v>0</v>
      </c>
      <c r="M173" s="6">
        <f t="shared" si="66"/>
        <v>0</v>
      </c>
      <c r="N173" s="6">
        <f t="shared" si="66"/>
        <v>0</v>
      </c>
      <c r="O173" s="95" t="s">
        <v>63</v>
      </c>
      <c r="P173" s="8"/>
      <c r="V173" s="1" t="s">
        <v>84</v>
      </c>
      <c r="Y173" s="78"/>
      <c r="Z173" s="78"/>
      <c r="AA173" s="78"/>
      <c r="AB173" s="78"/>
      <c r="AC173" s="78"/>
      <c r="AD173" s="78"/>
      <c r="AE173" s="13"/>
      <c r="AF173" s="78"/>
      <c r="AG173" s="78"/>
      <c r="AH173" s="78"/>
      <c r="AI173" s="78"/>
      <c r="AJ173" s="13"/>
    </row>
    <row r="174" spans="1:36" ht="15.75">
      <c r="A174" s="93"/>
      <c r="B174" s="109"/>
      <c r="C174" s="93"/>
      <c r="D174" s="7" t="s">
        <v>11</v>
      </c>
      <c r="E174" s="4">
        <f aca="true" t="shared" si="67" ref="E174:E184">G174+I174+K174+M174</f>
        <v>0</v>
      </c>
      <c r="F174" s="4">
        <f aca="true" t="shared" si="68" ref="F174:F184">H174+J174+L174+N174</f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95"/>
      <c r="P174" s="8"/>
      <c r="Y174" s="49"/>
      <c r="Z174" s="49"/>
      <c r="AA174" s="49"/>
      <c r="AB174" s="49"/>
      <c r="AC174" s="49"/>
      <c r="AD174" s="49"/>
      <c r="AE174" s="5"/>
      <c r="AF174" s="49"/>
      <c r="AG174" s="49"/>
      <c r="AH174" s="49"/>
      <c r="AI174" s="49"/>
      <c r="AJ174" s="5"/>
    </row>
    <row r="175" spans="1:36" ht="15.75">
      <c r="A175" s="93"/>
      <c r="B175" s="109"/>
      <c r="C175" s="93"/>
      <c r="D175" s="7" t="s">
        <v>12</v>
      </c>
      <c r="E175" s="4">
        <f t="shared" si="67"/>
        <v>0</v>
      </c>
      <c r="F175" s="4">
        <f t="shared" si="68"/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95"/>
      <c r="P175" s="8"/>
      <c r="Y175" s="49"/>
      <c r="Z175" s="49"/>
      <c r="AA175" s="49"/>
      <c r="AB175" s="49"/>
      <c r="AC175" s="49"/>
      <c r="AD175" s="49"/>
      <c r="AE175" s="5"/>
      <c r="AF175" s="49"/>
      <c r="AG175" s="49"/>
      <c r="AH175" s="49"/>
      <c r="AI175" s="49"/>
      <c r="AJ175" s="5"/>
    </row>
    <row r="176" spans="1:36" ht="15.75">
      <c r="A176" s="93"/>
      <c r="B176" s="109"/>
      <c r="C176" s="93"/>
      <c r="D176" s="7" t="s">
        <v>13</v>
      </c>
      <c r="E176" s="4">
        <f t="shared" si="67"/>
        <v>0</v>
      </c>
      <c r="F176" s="4">
        <f t="shared" si="68"/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95"/>
      <c r="P176" s="8"/>
      <c r="Y176" s="49"/>
      <c r="Z176" s="49"/>
      <c r="AA176" s="49"/>
      <c r="AB176" s="49"/>
      <c r="AC176" s="49"/>
      <c r="AD176" s="49"/>
      <c r="AE176" s="5"/>
      <c r="AF176" s="49"/>
      <c r="AG176" s="49"/>
      <c r="AH176" s="49"/>
      <c r="AI176" s="49"/>
      <c r="AJ176" s="5"/>
    </row>
    <row r="177" spans="1:36" ht="15.75">
      <c r="A177" s="93"/>
      <c r="B177" s="109"/>
      <c r="C177" s="93"/>
      <c r="D177" s="7" t="s">
        <v>14</v>
      </c>
      <c r="E177" s="4">
        <f t="shared" si="67"/>
        <v>0</v>
      </c>
      <c r="F177" s="4">
        <f t="shared" si="68"/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95"/>
      <c r="P177" s="8"/>
      <c r="Y177" s="49"/>
      <c r="Z177" s="49"/>
      <c r="AA177" s="49"/>
      <c r="AB177" s="49"/>
      <c r="AC177" s="49"/>
      <c r="AD177" s="49"/>
      <c r="AE177" s="5"/>
      <c r="AF177" s="49"/>
      <c r="AG177" s="49"/>
      <c r="AH177" s="49"/>
      <c r="AI177" s="49"/>
      <c r="AJ177" s="5"/>
    </row>
    <row r="178" spans="1:36" ht="15.75">
      <c r="A178" s="93"/>
      <c r="B178" s="109"/>
      <c r="C178" s="93"/>
      <c r="D178" s="7" t="s">
        <v>15</v>
      </c>
      <c r="E178" s="4">
        <f t="shared" si="67"/>
        <v>0</v>
      </c>
      <c r="F178" s="4">
        <f t="shared" si="68"/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95"/>
      <c r="P178" s="8"/>
      <c r="Y178" s="49"/>
      <c r="Z178" s="49"/>
      <c r="AA178" s="49"/>
      <c r="AB178" s="49"/>
      <c r="AC178" s="49"/>
      <c r="AD178" s="49"/>
      <c r="AE178" s="5"/>
      <c r="AF178" s="49"/>
      <c r="AG178" s="49"/>
      <c r="AH178" s="49"/>
      <c r="AI178" s="49"/>
      <c r="AJ178" s="5"/>
    </row>
    <row r="179" spans="1:36" ht="15.75">
      <c r="A179" s="93"/>
      <c r="B179" s="109"/>
      <c r="C179" s="93"/>
      <c r="D179" s="7" t="s">
        <v>16</v>
      </c>
      <c r="E179" s="4">
        <f t="shared" si="67"/>
        <v>0</v>
      </c>
      <c r="F179" s="4">
        <f t="shared" si="68"/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95"/>
      <c r="P179" s="8"/>
      <c r="Y179" s="49"/>
      <c r="Z179" s="49"/>
      <c r="AA179" s="49"/>
      <c r="AB179" s="49"/>
      <c r="AC179" s="49"/>
      <c r="AD179" s="49"/>
      <c r="AE179" s="5"/>
      <c r="AF179" s="49"/>
      <c r="AG179" s="49"/>
      <c r="AH179" s="49"/>
      <c r="AI179" s="49"/>
      <c r="AJ179" s="5"/>
    </row>
    <row r="180" spans="1:36" ht="15.75">
      <c r="A180" s="93"/>
      <c r="B180" s="109"/>
      <c r="C180" s="93"/>
      <c r="D180" s="7" t="s">
        <v>66</v>
      </c>
      <c r="E180" s="4">
        <f t="shared" si="67"/>
        <v>0</v>
      </c>
      <c r="F180" s="4">
        <f t="shared" si="68"/>
        <v>0</v>
      </c>
      <c r="G180" s="6"/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95"/>
      <c r="P180" s="8"/>
      <c r="V180" s="44">
        <f>G180</f>
        <v>0</v>
      </c>
      <c r="W180" t="s">
        <v>86</v>
      </c>
      <c r="Y180" s="49"/>
      <c r="Z180" s="49"/>
      <c r="AA180" s="49"/>
      <c r="AB180" s="49"/>
      <c r="AC180" s="49"/>
      <c r="AD180" s="49"/>
      <c r="AE180" s="5"/>
      <c r="AF180" s="49"/>
      <c r="AG180" s="49"/>
      <c r="AH180" s="49"/>
      <c r="AI180" s="49"/>
      <c r="AJ180" s="5"/>
    </row>
    <row r="181" spans="1:36" ht="15.75">
      <c r="A181" s="93"/>
      <c r="B181" s="109"/>
      <c r="C181" s="93"/>
      <c r="D181" s="7" t="s">
        <v>67</v>
      </c>
      <c r="E181" s="4">
        <f t="shared" si="67"/>
        <v>584.2</v>
      </c>
      <c r="F181" s="4">
        <f t="shared" si="68"/>
        <v>0</v>
      </c>
      <c r="G181" s="6">
        <v>584.2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95"/>
      <c r="P181" s="8"/>
      <c r="W181" s="44">
        <f>G181</f>
        <v>584.2</v>
      </c>
      <c r="Y181" s="49"/>
      <c r="Z181" s="49"/>
      <c r="AA181" s="49"/>
      <c r="AB181" s="49"/>
      <c r="AC181" s="49"/>
      <c r="AD181" s="49"/>
      <c r="AE181" s="5"/>
      <c r="AF181" s="49"/>
      <c r="AG181" s="49"/>
      <c r="AH181" s="49"/>
      <c r="AI181" s="49"/>
      <c r="AJ181" s="5"/>
    </row>
    <row r="182" spans="1:36" ht="15.75">
      <c r="A182" s="93"/>
      <c r="B182" s="109"/>
      <c r="C182" s="93"/>
      <c r="D182" s="7" t="s">
        <v>68</v>
      </c>
      <c r="E182" s="4">
        <f t="shared" si="67"/>
        <v>12128</v>
      </c>
      <c r="F182" s="4">
        <f t="shared" si="68"/>
        <v>0</v>
      </c>
      <c r="G182" s="6">
        <v>12128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95"/>
      <c r="P182" s="8"/>
      <c r="Y182" s="49"/>
      <c r="Z182" s="49"/>
      <c r="AA182" s="49"/>
      <c r="AB182" s="49"/>
      <c r="AC182" s="49"/>
      <c r="AD182" s="49"/>
      <c r="AE182" s="5"/>
      <c r="AF182" s="49">
        <v>1</v>
      </c>
      <c r="AG182" s="49"/>
      <c r="AH182" s="49"/>
      <c r="AI182" s="49"/>
      <c r="AJ182" s="5"/>
    </row>
    <row r="183" spans="1:36" ht="15.75">
      <c r="A183" s="93"/>
      <c r="B183" s="109"/>
      <c r="C183" s="93"/>
      <c r="D183" s="7" t="s">
        <v>69</v>
      </c>
      <c r="E183" s="4">
        <f t="shared" si="67"/>
        <v>0</v>
      </c>
      <c r="F183" s="4">
        <f t="shared" si="68"/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95"/>
      <c r="P183" s="8"/>
      <c r="Y183" s="49"/>
      <c r="Z183" s="49"/>
      <c r="AA183" s="49"/>
      <c r="AB183" s="49"/>
      <c r="AC183" s="49"/>
      <c r="AD183" s="49"/>
      <c r="AE183" s="5"/>
      <c r="AF183" s="49"/>
      <c r="AG183" s="49"/>
      <c r="AH183" s="49"/>
      <c r="AI183" s="49"/>
      <c r="AJ183" s="5"/>
    </row>
    <row r="184" spans="1:36" ht="15.75">
      <c r="A184" s="93"/>
      <c r="B184" s="109"/>
      <c r="C184" s="94"/>
      <c r="D184" s="7" t="s">
        <v>70</v>
      </c>
      <c r="E184" s="4">
        <f t="shared" si="67"/>
        <v>0</v>
      </c>
      <c r="F184" s="4">
        <f t="shared" si="68"/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95"/>
      <c r="P184" s="8"/>
      <c r="Y184" s="49"/>
      <c r="Z184" s="49"/>
      <c r="AA184" s="49"/>
      <c r="AB184" s="49"/>
      <c r="AC184" s="49"/>
      <c r="AD184" s="49"/>
      <c r="AE184" s="5"/>
      <c r="AF184" s="49"/>
      <c r="AG184" s="49"/>
      <c r="AH184" s="49"/>
      <c r="AI184" s="49"/>
      <c r="AJ184" s="5"/>
    </row>
    <row r="185" spans="1:36" s="1" customFormat="1" ht="15.75" customHeight="1">
      <c r="A185" s="93"/>
      <c r="B185" s="109" t="s">
        <v>81</v>
      </c>
      <c r="C185" s="92"/>
      <c r="D185" s="11" t="s">
        <v>10</v>
      </c>
      <c r="E185" s="4">
        <f>SUM(E186:E196)</f>
        <v>9747.7</v>
      </c>
      <c r="F185" s="4">
        <f>SUM(F186:F196)</f>
        <v>0</v>
      </c>
      <c r="G185" s="4">
        <f>SUM(G186:G196)</f>
        <v>9747.7</v>
      </c>
      <c r="H185" s="4">
        <f aca="true" t="shared" si="69" ref="H185:N185">SUM(H186:H196)</f>
        <v>0</v>
      </c>
      <c r="I185" s="6">
        <f t="shared" si="69"/>
        <v>0</v>
      </c>
      <c r="J185" s="6">
        <f t="shared" si="69"/>
        <v>0</v>
      </c>
      <c r="K185" s="6">
        <f t="shared" si="69"/>
        <v>0</v>
      </c>
      <c r="L185" s="6">
        <f t="shared" si="69"/>
        <v>0</v>
      </c>
      <c r="M185" s="6">
        <f t="shared" si="69"/>
        <v>0</v>
      </c>
      <c r="N185" s="6">
        <f t="shared" si="69"/>
        <v>0</v>
      </c>
      <c r="O185" s="95" t="s">
        <v>63</v>
      </c>
      <c r="P185" s="8"/>
      <c r="W185" s="1" t="s">
        <v>86</v>
      </c>
      <c r="Y185" s="78"/>
      <c r="Z185" s="78"/>
      <c r="AA185" s="78"/>
      <c r="AB185" s="78"/>
      <c r="AC185" s="78"/>
      <c r="AD185" s="78"/>
      <c r="AE185" s="13"/>
      <c r="AF185" s="78"/>
      <c r="AG185" s="78"/>
      <c r="AH185" s="78"/>
      <c r="AI185" s="78"/>
      <c r="AJ185" s="13"/>
    </row>
    <row r="186" spans="1:36" ht="15.75">
      <c r="A186" s="93"/>
      <c r="B186" s="109"/>
      <c r="C186" s="93"/>
      <c r="D186" s="7" t="s">
        <v>11</v>
      </c>
      <c r="E186" s="4">
        <f aca="true" t="shared" si="70" ref="E186:E196">G186+I186+K186+M186</f>
        <v>0</v>
      </c>
      <c r="F186" s="4">
        <f aca="true" t="shared" si="71" ref="F186:F196">H186+J186+L186+N186</f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95"/>
      <c r="P186" s="8"/>
      <c r="Y186" s="49"/>
      <c r="Z186" s="49"/>
      <c r="AA186" s="49"/>
      <c r="AB186" s="49"/>
      <c r="AC186" s="49"/>
      <c r="AD186" s="49"/>
      <c r="AE186" s="5"/>
      <c r="AF186" s="49"/>
      <c r="AG186" s="49"/>
      <c r="AH186" s="49"/>
      <c r="AI186" s="49"/>
      <c r="AJ186" s="5"/>
    </row>
    <row r="187" spans="1:36" ht="15.75">
      <c r="A187" s="93"/>
      <c r="B187" s="109"/>
      <c r="C187" s="93"/>
      <c r="D187" s="7" t="s">
        <v>12</v>
      </c>
      <c r="E187" s="4">
        <f t="shared" si="70"/>
        <v>0</v>
      </c>
      <c r="F187" s="4">
        <f t="shared" si="71"/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95"/>
      <c r="P187" s="8"/>
      <c r="Y187" s="49"/>
      <c r="Z187" s="49"/>
      <c r="AA187" s="49"/>
      <c r="AB187" s="49"/>
      <c r="AC187" s="49"/>
      <c r="AD187" s="49"/>
      <c r="AE187" s="5"/>
      <c r="AF187" s="49"/>
      <c r="AG187" s="49"/>
      <c r="AH187" s="49"/>
      <c r="AI187" s="49"/>
      <c r="AJ187" s="5"/>
    </row>
    <row r="188" spans="1:36" ht="15.75">
      <c r="A188" s="93"/>
      <c r="B188" s="109"/>
      <c r="C188" s="93"/>
      <c r="D188" s="7" t="s">
        <v>13</v>
      </c>
      <c r="E188" s="4">
        <f t="shared" si="70"/>
        <v>0</v>
      </c>
      <c r="F188" s="4">
        <f t="shared" si="71"/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95"/>
      <c r="P188" s="8"/>
      <c r="Y188" s="49"/>
      <c r="Z188" s="49"/>
      <c r="AA188" s="49"/>
      <c r="AB188" s="49"/>
      <c r="AC188" s="49"/>
      <c r="AD188" s="49"/>
      <c r="AE188" s="5"/>
      <c r="AF188" s="49"/>
      <c r="AG188" s="49"/>
      <c r="AH188" s="49"/>
      <c r="AI188" s="49"/>
      <c r="AJ188" s="5"/>
    </row>
    <row r="189" spans="1:36" ht="15.75">
      <c r="A189" s="93"/>
      <c r="B189" s="109"/>
      <c r="C189" s="93"/>
      <c r="D189" s="7" t="s">
        <v>14</v>
      </c>
      <c r="E189" s="4">
        <f t="shared" si="70"/>
        <v>0</v>
      </c>
      <c r="F189" s="4">
        <f t="shared" si="71"/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95"/>
      <c r="P189" s="8"/>
      <c r="Y189" s="49"/>
      <c r="Z189" s="49"/>
      <c r="AA189" s="49"/>
      <c r="AB189" s="49"/>
      <c r="AC189" s="49"/>
      <c r="AD189" s="49"/>
      <c r="AE189" s="5"/>
      <c r="AF189" s="49"/>
      <c r="AG189" s="49"/>
      <c r="AH189" s="49"/>
      <c r="AI189" s="49"/>
      <c r="AJ189" s="5"/>
    </row>
    <row r="190" spans="1:36" ht="15.75">
      <c r="A190" s="93"/>
      <c r="B190" s="109"/>
      <c r="C190" s="93"/>
      <c r="D190" s="7" t="s">
        <v>15</v>
      </c>
      <c r="E190" s="4">
        <f t="shared" si="70"/>
        <v>0</v>
      </c>
      <c r="F190" s="4">
        <f t="shared" si="71"/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95"/>
      <c r="P190" s="8"/>
      <c r="Y190" s="49"/>
      <c r="Z190" s="49"/>
      <c r="AA190" s="49"/>
      <c r="AB190" s="49"/>
      <c r="AC190" s="49"/>
      <c r="AD190" s="49"/>
      <c r="AE190" s="5"/>
      <c r="AF190" s="49"/>
      <c r="AG190" s="49"/>
      <c r="AH190" s="49"/>
      <c r="AI190" s="49"/>
      <c r="AJ190" s="5"/>
    </row>
    <row r="191" spans="1:36" ht="15.75">
      <c r="A191" s="93"/>
      <c r="B191" s="109"/>
      <c r="C191" s="93"/>
      <c r="D191" s="7" t="s">
        <v>16</v>
      </c>
      <c r="E191" s="4">
        <f t="shared" si="70"/>
        <v>0</v>
      </c>
      <c r="F191" s="4">
        <f t="shared" si="71"/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95"/>
      <c r="P191" s="8"/>
      <c r="Y191" s="49"/>
      <c r="Z191" s="49"/>
      <c r="AA191" s="49"/>
      <c r="AB191" s="49"/>
      <c r="AC191" s="49"/>
      <c r="AD191" s="49"/>
      <c r="AE191" s="5"/>
      <c r="AF191" s="49"/>
      <c r="AG191" s="49"/>
      <c r="AH191" s="49"/>
      <c r="AI191" s="49"/>
      <c r="AJ191" s="5"/>
    </row>
    <row r="192" spans="1:36" ht="15.75">
      <c r="A192" s="93"/>
      <c r="B192" s="109"/>
      <c r="C192" s="93"/>
      <c r="D192" s="7" t="s">
        <v>66</v>
      </c>
      <c r="E192" s="4">
        <f t="shared" si="70"/>
        <v>0</v>
      </c>
      <c r="F192" s="4">
        <f t="shared" si="71"/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95"/>
      <c r="P192" s="8"/>
      <c r="Y192" s="49"/>
      <c r="Z192" s="49"/>
      <c r="AA192" s="49"/>
      <c r="AB192" s="49"/>
      <c r="AC192" s="49"/>
      <c r="AD192" s="49"/>
      <c r="AE192" s="5"/>
      <c r="AF192" s="49"/>
      <c r="AG192" s="49"/>
      <c r="AH192" s="49"/>
      <c r="AI192" s="49"/>
      <c r="AJ192" s="5"/>
    </row>
    <row r="193" spans="1:36" ht="15.75">
      <c r="A193" s="93"/>
      <c r="B193" s="109"/>
      <c r="C193" s="93"/>
      <c r="D193" s="7" t="s">
        <v>67</v>
      </c>
      <c r="E193" s="4">
        <f t="shared" si="70"/>
        <v>0</v>
      </c>
      <c r="F193" s="4">
        <f t="shared" si="71"/>
        <v>0</v>
      </c>
      <c r="G193" s="6"/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95"/>
      <c r="P193" s="8"/>
      <c r="W193" s="44">
        <f>G193</f>
        <v>0</v>
      </c>
      <c r="Y193" s="49"/>
      <c r="Z193" s="49"/>
      <c r="AA193" s="49"/>
      <c r="AB193" s="49"/>
      <c r="AC193" s="49"/>
      <c r="AD193" s="49"/>
      <c r="AE193" s="5"/>
      <c r="AF193" s="49"/>
      <c r="AG193" s="49"/>
      <c r="AH193" s="49"/>
      <c r="AI193" s="49"/>
      <c r="AJ193" s="5"/>
    </row>
    <row r="194" spans="1:36" ht="15.75">
      <c r="A194" s="93"/>
      <c r="B194" s="109"/>
      <c r="C194" s="93"/>
      <c r="D194" s="7" t="s">
        <v>68</v>
      </c>
      <c r="E194" s="4">
        <f t="shared" si="70"/>
        <v>0</v>
      </c>
      <c r="F194" s="4">
        <f t="shared" si="71"/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95"/>
      <c r="P194" s="8"/>
      <c r="Y194" s="49"/>
      <c r="Z194" s="49"/>
      <c r="AA194" s="49"/>
      <c r="AB194" s="49"/>
      <c r="AC194" s="49"/>
      <c r="AD194" s="49"/>
      <c r="AE194" s="5"/>
      <c r="AF194" s="49"/>
      <c r="AG194" s="49"/>
      <c r="AH194" s="49"/>
      <c r="AI194" s="49"/>
      <c r="AJ194" s="5"/>
    </row>
    <row r="195" spans="1:36" ht="15.75">
      <c r="A195" s="93"/>
      <c r="B195" s="109"/>
      <c r="C195" s="93"/>
      <c r="D195" s="7" t="s">
        <v>69</v>
      </c>
      <c r="E195" s="4">
        <f t="shared" si="70"/>
        <v>9747.7</v>
      </c>
      <c r="F195" s="4">
        <f t="shared" si="71"/>
        <v>0</v>
      </c>
      <c r="G195" s="6">
        <v>9747.7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95"/>
      <c r="P195" s="8"/>
      <c r="Y195" s="49"/>
      <c r="Z195" s="49"/>
      <c r="AA195" s="49"/>
      <c r="AB195" s="49"/>
      <c r="AC195" s="49"/>
      <c r="AD195" s="49"/>
      <c r="AE195" s="5"/>
      <c r="AF195" s="49"/>
      <c r="AG195" s="49"/>
      <c r="AH195" s="49">
        <v>1</v>
      </c>
      <c r="AI195" s="49"/>
      <c r="AJ195" s="5"/>
    </row>
    <row r="196" spans="1:36" ht="15.75">
      <c r="A196" s="93"/>
      <c r="B196" s="109"/>
      <c r="C196" s="94"/>
      <c r="D196" s="7" t="s">
        <v>70</v>
      </c>
      <c r="E196" s="4">
        <f t="shared" si="70"/>
        <v>0</v>
      </c>
      <c r="F196" s="4">
        <f t="shared" si="71"/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95"/>
      <c r="P196" s="8"/>
      <c r="Y196" s="49"/>
      <c r="Z196" s="49"/>
      <c r="AA196" s="49"/>
      <c r="AB196" s="49"/>
      <c r="AC196" s="49"/>
      <c r="AD196" s="49"/>
      <c r="AE196" s="5"/>
      <c r="AF196" s="49"/>
      <c r="AG196" s="49"/>
      <c r="AH196" s="49"/>
      <c r="AI196" s="49"/>
      <c r="AJ196" s="5"/>
    </row>
    <row r="197" spans="1:36" s="1" customFormat="1" ht="15.75" customHeight="1">
      <c r="A197" s="93"/>
      <c r="B197" s="110" t="s">
        <v>98</v>
      </c>
      <c r="C197" s="92"/>
      <c r="D197" s="11" t="s">
        <v>10</v>
      </c>
      <c r="E197" s="4">
        <f aca="true" t="shared" si="72" ref="E197:N197">SUM(E198:E208)</f>
        <v>35678.1</v>
      </c>
      <c r="F197" s="4">
        <f t="shared" si="72"/>
        <v>0</v>
      </c>
      <c r="G197" s="4">
        <f t="shared" si="72"/>
        <v>35678.1</v>
      </c>
      <c r="H197" s="4">
        <f t="shared" si="72"/>
        <v>0</v>
      </c>
      <c r="I197" s="6">
        <f t="shared" si="72"/>
        <v>0</v>
      </c>
      <c r="J197" s="6">
        <f t="shared" si="72"/>
        <v>0</v>
      </c>
      <c r="K197" s="6">
        <f t="shared" si="72"/>
        <v>0</v>
      </c>
      <c r="L197" s="6">
        <f t="shared" si="72"/>
        <v>0</v>
      </c>
      <c r="M197" s="6">
        <f t="shared" si="72"/>
        <v>0</v>
      </c>
      <c r="N197" s="6">
        <f t="shared" si="72"/>
        <v>0</v>
      </c>
      <c r="O197" s="95" t="s">
        <v>63</v>
      </c>
      <c r="P197" s="8"/>
      <c r="T197" s="48" t="s">
        <v>89</v>
      </c>
      <c r="Y197" s="78"/>
      <c r="Z197" s="78"/>
      <c r="AA197" s="78"/>
      <c r="AB197" s="78"/>
      <c r="AC197" s="78"/>
      <c r="AD197" s="78"/>
      <c r="AE197" s="13"/>
      <c r="AF197" s="78"/>
      <c r="AG197" s="78"/>
      <c r="AH197" s="78"/>
      <c r="AI197" s="78"/>
      <c r="AJ197" s="13"/>
    </row>
    <row r="198" spans="1:36" ht="15.75">
      <c r="A198" s="93"/>
      <c r="B198" s="110"/>
      <c r="C198" s="93"/>
      <c r="D198" s="7" t="s">
        <v>11</v>
      </c>
      <c r="E198" s="4">
        <f aca="true" t="shared" si="73" ref="E198:F202">G198+I198+K198+M198</f>
        <v>0</v>
      </c>
      <c r="F198" s="4">
        <f t="shared" si="73"/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95"/>
      <c r="P198" s="8"/>
      <c r="Y198" s="49"/>
      <c r="Z198" s="49"/>
      <c r="AA198" s="49"/>
      <c r="AB198" s="49"/>
      <c r="AC198" s="49"/>
      <c r="AD198" s="49"/>
      <c r="AE198" s="5"/>
      <c r="AF198" s="49"/>
      <c r="AG198" s="49"/>
      <c r="AH198" s="49"/>
      <c r="AI198" s="49"/>
      <c r="AJ198" s="5"/>
    </row>
    <row r="199" spans="1:36" ht="15.75">
      <c r="A199" s="93"/>
      <c r="B199" s="110"/>
      <c r="C199" s="93"/>
      <c r="D199" s="7" t="s">
        <v>12</v>
      </c>
      <c r="E199" s="4">
        <f t="shared" si="73"/>
        <v>0</v>
      </c>
      <c r="F199" s="4">
        <f t="shared" si="73"/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95"/>
      <c r="P199" s="8"/>
      <c r="Y199" s="49"/>
      <c r="Z199" s="49"/>
      <c r="AA199" s="49"/>
      <c r="AB199" s="49"/>
      <c r="AC199" s="49"/>
      <c r="AD199" s="49"/>
      <c r="AE199" s="5"/>
      <c r="AF199" s="49"/>
      <c r="AG199" s="49"/>
      <c r="AH199" s="49"/>
      <c r="AI199" s="49"/>
      <c r="AJ199" s="5"/>
    </row>
    <row r="200" spans="1:36" ht="15.75">
      <c r="A200" s="93"/>
      <c r="B200" s="110"/>
      <c r="C200" s="93"/>
      <c r="D200" s="7" t="s">
        <v>13</v>
      </c>
      <c r="E200" s="4">
        <f t="shared" si="73"/>
        <v>0</v>
      </c>
      <c r="F200" s="4">
        <f t="shared" si="73"/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95"/>
      <c r="P200" s="8"/>
      <c r="Y200" s="49"/>
      <c r="Z200" s="49"/>
      <c r="AA200" s="49"/>
      <c r="AB200" s="49"/>
      <c r="AC200" s="49"/>
      <c r="AD200" s="49"/>
      <c r="AE200" s="5"/>
      <c r="AF200" s="49"/>
      <c r="AG200" s="49"/>
      <c r="AH200" s="49"/>
      <c r="AI200" s="49"/>
      <c r="AJ200" s="5"/>
    </row>
    <row r="201" spans="1:36" ht="15.75">
      <c r="A201" s="93"/>
      <c r="B201" s="110"/>
      <c r="C201" s="93"/>
      <c r="D201" s="7" t="s">
        <v>14</v>
      </c>
      <c r="E201" s="4">
        <f t="shared" si="73"/>
        <v>0</v>
      </c>
      <c r="F201" s="4">
        <f t="shared" si="73"/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95"/>
      <c r="P201" s="8"/>
      <c r="Y201" s="49"/>
      <c r="Z201" s="49"/>
      <c r="AA201" s="49"/>
      <c r="AB201" s="49"/>
      <c r="AC201" s="49"/>
      <c r="AD201" s="49"/>
      <c r="AE201" s="5"/>
      <c r="AF201" s="49"/>
      <c r="AG201" s="49"/>
      <c r="AH201" s="49"/>
      <c r="AI201" s="49"/>
      <c r="AJ201" s="5"/>
    </row>
    <row r="202" spans="1:36" ht="15.75">
      <c r="A202" s="93"/>
      <c r="B202" s="110"/>
      <c r="C202" s="93"/>
      <c r="D202" s="7" t="s">
        <v>15</v>
      </c>
      <c r="E202" s="4">
        <f t="shared" si="73"/>
        <v>0</v>
      </c>
      <c r="F202" s="4">
        <f t="shared" si="73"/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95"/>
      <c r="P202" s="8"/>
      <c r="T202" t="s">
        <v>84</v>
      </c>
      <c r="Y202" s="49"/>
      <c r="Z202" s="49"/>
      <c r="AA202" s="49"/>
      <c r="AB202" s="49"/>
      <c r="AC202" s="49"/>
      <c r="AD202" s="49"/>
      <c r="AE202" s="5"/>
      <c r="AF202" s="49"/>
      <c r="AG202" s="49"/>
      <c r="AH202" s="49"/>
      <c r="AI202" s="49"/>
      <c r="AJ202" s="5"/>
    </row>
    <row r="203" spans="1:36" ht="15.75">
      <c r="A203" s="93"/>
      <c r="B203" s="110"/>
      <c r="C203" s="93"/>
      <c r="D203" s="7" t="s">
        <v>16</v>
      </c>
      <c r="E203" s="4">
        <f aca="true" t="shared" si="74" ref="E203:E208">G203+I203+K203+M203</f>
        <v>0</v>
      </c>
      <c r="F203" s="4">
        <f aca="true" t="shared" si="75" ref="F203:F208">H203+J203+L203+N203</f>
        <v>0</v>
      </c>
      <c r="G203" s="6"/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95"/>
      <c r="P203" s="8"/>
      <c r="T203" s="44">
        <f>G203</f>
        <v>0</v>
      </c>
      <c r="V203" t="s">
        <v>86</v>
      </c>
      <c r="Y203" s="49"/>
      <c r="Z203" s="49"/>
      <c r="AA203" s="49"/>
      <c r="AB203" s="49"/>
      <c r="AC203" s="49"/>
      <c r="AD203" s="49"/>
      <c r="AE203" s="5"/>
      <c r="AF203" s="49"/>
      <c r="AG203" s="49"/>
      <c r="AH203" s="49"/>
      <c r="AI203" s="49"/>
      <c r="AJ203" s="5"/>
    </row>
    <row r="204" spans="1:36" ht="15.75">
      <c r="A204" s="93"/>
      <c r="B204" s="110"/>
      <c r="C204" s="93"/>
      <c r="D204" s="7" t="s">
        <v>66</v>
      </c>
      <c r="E204" s="4">
        <f t="shared" si="74"/>
        <v>4289.7</v>
      </c>
      <c r="F204" s="4">
        <f t="shared" si="75"/>
        <v>0</v>
      </c>
      <c r="G204" s="6">
        <v>4289.7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95"/>
      <c r="P204" s="8"/>
      <c r="V204" s="44">
        <f>G204</f>
        <v>4289.7</v>
      </c>
      <c r="Y204" s="49"/>
      <c r="Z204" s="49"/>
      <c r="AA204" s="49"/>
      <c r="AB204" s="49"/>
      <c r="AC204" s="49"/>
      <c r="AD204" s="49"/>
      <c r="AE204" s="5"/>
      <c r="AF204" s="49"/>
      <c r="AG204" s="49"/>
      <c r="AH204" s="49"/>
      <c r="AI204" s="49"/>
      <c r="AJ204" s="5"/>
    </row>
    <row r="205" spans="1:36" ht="15.75">
      <c r="A205" s="93"/>
      <c r="B205" s="110"/>
      <c r="C205" s="93"/>
      <c r="D205" s="7" t="s">
        <v>67</v>
      </c>
      <c r="E205" s="4">
        <f t="shared" si="74"/>
        <v>31388.4</v>
      </c>
      <c r="F205" s="4">
        <f t="shared" si="75"/>
        <v>0</v>
      </c>
      <c r="G205" s="6">
        <v>31388.4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95"/>
      <c r="P205" s="8"/>
      <c r="Y205" s="49"/>
      <c r="Z205" s="49"/>
      <c r="AA205" s="49"/>
      <c r="AB205" s="49"/>
      <c r="AC205" s="49"/>
      <c r="AD205" s="49"/>
      <c r="AE205" s="5"/>
      <c r="AF205" s="49"/>
      <c r="AG205" s="49"/>
      <c r="AH205" s="49"/>
      <c r="AI205" s="49"/>
      <c r="AJ205" s="5"/>
    </row>
    <row r="206" spans="1:36" ht="15.75">
      <c r="A206" s="93"/>
      <c r="B206" s="110"/>
      <c r="C206" s="93"/>
      <c r="D206" s="7" t="s">
        <v>68</v>
      </c>
      <c r="E206" s="4">
        <f t="shared" si="74"/>
        <v>0</v>
      </c>
      <c r="F206" s="4">
        <f t="shared" si="75"/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95"/>
      <c r="P206" s="8"/>
      <c r="Y206" s="49"/>
      <c r="Z206" s="49"/>
      <c r="AA206" s="49"/>
      <c r="AB206" s="49"/>
      <c r="AC206" s="49"/>
      <c r="AD206" s="49"/>
      <c r="AE206" s="5"/>
      <c r="AF206" s="49"/>
      <c r="AG206" s="49"/>
      <c r="AH206" s="49"/>
      <c r="AI206" s="49"/>
      <c r="AJ206" s="5"/>
    </row>
    <row r="207" spans="1:36" ht="15.75">
      <c r="A207" s="93"/>
      <c r="B207" s="110"/>
      <c r="C207" s="93"/>
      <c r="D207" s="7" t="s">
        <v>69</v>
      </c>
      <c r="E207" s="4">
        <f t="shared" si="74"/>
        <v>0</v>
      </c>
      <c r="F207" s="4">
        <f t="shared" si="75"/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95"/>
      <c r="P207" s="8"/>
      <c r="Y207" s="49"/>
      <c r="Z207" s="49"/>
      <c r="AA207" s="49"/>
      <c r="AB207" s="49"/>
      <c r="AC207" s="49"/>
      <c r="AD207" s="49"/>
      <c r="AE207" s="5"/>
      <c r="AF207" s="49"/>
      <c r="AG207" s="49"/>
      <c r="AH207" s="49"/>
      <c r="AI207" s="49"/>
      <c r="AJ207" s="5"/>
    </row>
    <row r="208" spans="1:36" ht="15.75">
      <c r="A208" s="93"/>
      <c r="B208" s="110"/>
      <c r="C208" s="94"/>
      <c r="D208" s="7" t="s">
        <v>70</v>
      </c>
      <c r="E208" s="4">
        <f t="shared" si="74"/>
        <v>0</v>
      </c>
      <c r="F208" s="4">
        <f t="shared" si="75"/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95"/>
      <c r="P208" s="8"/>
      <c r="Y208" s="49"/>
      <c r="Z208" s="49"/>
      <c r="AA208" s="49"/>
      <c r="AB208" s="49"/>
      <c r="AC208" s="49"/>
      <c r="AD208" s="49"/>
      <c r="AE208" s="5"/>
      <c r="AF208" s="49"/>
      <c r="AG208" s="49"/>
      <c r="AH208" s="49"/>
      <c r="AI208" s="49"/>
      <c r="AJ208" s="5"/>
    </row>
    <row r="209" spans="1:36" ht="15.75" customHeight="1">
      <c r="A209" s="93"/>
      <c r="B209" s="109" t="s">
        <v>52</v>
      </c>
      <c r="C209" s="92"/>
      <c r="D209" s="7" t="s">
        <v>10</v>
      </c>
      <c r="E209" s="4">
        <f>SUM(E210:E220)</f>
        <v>30956</v>
      </c>
      <c r="F209" s="4">
        <f>SUM(F210:F220)</f>
        <v>0</v>
      </c>
      <c r="G209" s="4">
        <f aca="true" t="shared" si="76" ref="G209:L209">SUM(G210:G220)</f>
        <v>30956</v>
      </c>
      <c r="H209" s="4">
        <f t="shared" si="76"/>
        <v>0</v>
      </c>
      <c r="I209" s="4">
        <f t="shared" si="76"/>
        <v>0</v>
      </c>
      <c r="J209" s="4">
        <f t="shared" si="76"/>
        <v>0</v>
      </c>
      <c r="K209" s="4">
        <f t="shared" si="76"/>
        <v>0</v>
      </c>
      <c r="L209" s="4">
        <f t="shared" si="76"/>
        <v>0</v>
      </c>
      <c r="M209" s="4">
        <f>SUM(M210:M220)</f>
        <v>0</v>
      </c>
      <c r="N209" s="4">
        <f>SUM(N210:N220)</f>
        <v>0</v>
      </c>
      <c r="O209" s="95" t="s">
        <v>63</v>
      </c>
      <c r="P209" s="8"/>
      <c r="V209" t="s">
        <v>84</v>
      </c>
      <c r="Y209" s="49"/>
      <c r="Z209" s="49"/>
      <c r="AA209" s="49"/>
      <c r="AB209" s="49"/>
      <c r="AC209" s="49"/>
      <c r="AD209" s="49"/>
      <c r="AE209" s="5"/>
      <c r="AF209" s="49"/>
      <c r="AG209" s="49"/>
      <c r="AH209" s="49"/>
      <c r="AI209" s="49"/>
      <c r="AJ209" s="5"/>
    </row>
    <row r="210" spans="1:36" ht="15.75">
      <c r="A210" s="93"/>
      <c r="B210" s="109"/>
      <c r="C210" s="93"/>
      <c r="D210" s="7" t="s">
        <v>11</v>
      </c>
      <c r="E210" s="4">
        <f aca="true" t="shared" si="77" ref="E210:F214">G210+I210+K210+M210</f>
        <v>0</v>
      </c>
      <c r="F210" s="4">
        <f t="shared" si="77"/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95"/>
      <c r="P210" s="8"/>
      <c r="Y210" s="49"/>
      <c r="Z210" s="49"/>
      <c r="AA210" s="49"/>
      <c r="AB210" s="49"/>
      <c r="AC210" s="49"/>
      <c r="AD210" s="49"/>
      <c r="AE210" s="5"/>
      <c r="AF210" s="49"/>
      <c r="AG210" s="49"/>
      <c r="AH210" s="49"/>
      <c r="AI210" s="49"/>
      <c r="AJ210" s="5"/>
    </row>
    <row r="211" spans="1:36" ht="15.75">
      <c r="A211" s="93"/>
      <c r="B211" s="109"/>
      <c r="C211" s="93"/>
      <c r="D211" s="7" t="s">
        <v>12</v>
      </c>
      <c r="E211" s="4">
        <f t="shared" si="77"/>
        <v>0</v>
      </c>
      <c r="F211" s="4">
        <f t="shared" si="77"/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95"/>
      <c r="P211" s="8"/>
      <c r="Y211" s="49"/>
      <c r="Z211" s="49"/>
      <c r="AA211" s="49"/>
      <c r="AB211" s="49"/>
      <c r="AC211" s="49"/>
      <c r="AD211" s="49"/>
      <c r="AE211" s="5"/>
      <c r="AF211" s="49"/>
      <c r="AG211" s="49"/>
      <c r="AH211" s="49"/>
      <c r="AI211" s="49"/>
      <c r="AJ211" s="5"/>
    </row>
    <row r="212" spans="1:36" ht="15.75">
      <c r="A212" s="93"/>
      <c r="B212" s="109"/>
      <c r="C212" s="93"/>
      <c r="D212" s="7" t="s">
        <v>13</v>
      </c>
      <c r="E212" s="4">
        <f t="shared" si="77"/>
        <v>0</v>
      </c>
      <c r="F212" s="4">
        <f t="shared" si="77"/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95"/>
      <c r="P212" s="8"/>
      <c r="Y212" s="49"/>
      <c r="Z212" s="49"/>
      <c r="AA212" s="49"/>
      <c r="AB212" s="49"/>
      <c r="AC212" s="49"/>
      <c r="AD212" s="49"/>
      <c r="AE212" s="5"/>
      <c r="AF212" s="49"/>
      <c r="AG212" s="49"/>
      <c r="AH212" s="49"/>
      <c r="AI212" s="49"/>
      <c r="AJ212" s="5"/>
    </row>
    <row r="213" spans="1:36" ht="15.75">
      <c r="A213" s="93"/>
      <c r="B213" s="109"/>
      <c r="C213" s="93"/>
      <c r="D213" s="7" t="s">
        <v>14</v>
      </c>
      <c r="E213" s="4">
        <f t="shared" si="77"/>
        <v>0</v>
      </c>
      <c r="F213" s="4">
        <f t="shared" si="77"/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95"/>
      <c r="P213" s="8"/>
      <c r="Y213" s="49"/>
      <c r="Z213" s="49"/>
      <c r="AA213" s="49"/>
      <c r="AB213" s="49"/>
      <c r="AC213" s="49"/>
      <c r="AD213" s="49"/>
      <c r="AE213" s="5"/>
      <c r="AF213" s="49"/>
      <c r="AG213" s="49"/>
      <c r="AH213" s="49"/>
      <c r="AI213" s="49"/>
      <c r="AJ213" s="5"/>
    </row>
    <row r="214" spans="1:36" ht="15.75">
      <c r="A214" s="93"/>
      <c r="B214" s="109"/>
      <c r="C214" s="93"/>
      <c r="D214" s="7" t="s">
        <v>15</v>
      </c>
      <c r="E214" s="4">
        <f t="shared" si="77"/>
        <v>0</v>
      </c>
      <c r="F214" s="4">
        <f t="shared" si="77"/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95"/>
      <c r="P214" s="8"/>
      <c r="Y214" s="49"/>
      <c r="Z214" s="49"/>
      <c r="AA214" s="49"/>
      <c r="AB214" s="49"/>
      <c r="AC214" s="49"/>
      <c r="AD214" s="49"/>
      <c r="AE214" s="5"/>
      <c r="AF214" s="49"/>
      <c r="AG214" s="49"/>
      <c r="AH214" s="49"/>
      <c r="AI214" s="49"/>
      <c r="AJ214" s="5"/>
    </row>
    <row r="215" spans="1:36" ht="15.75">
      <c r="A215" s="93"/>
      <c r="B215" s="109"/>
      <c r="C215" s="93"/>
      <c r="D215" s="7" t="s">
        <v>16</v>
      </c>
      <c r="E215" s="4">
        <f aca="true" t="shared" si="78" ref="E215:E220">G215+I215+K215+M215</f>
        <v>0</v>
      </c>
      <c r="F215" s="4">
        <f aca="true" t="shared" si="79" ref="F215:F220">H215+J215+L215+N215</f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95"/>
      <c r="P215" s="8"/>
      <c r="Y215" s="49"/>
      <c r="Z215" s="49"/>
      <c r="AA215" s="49"/>
      <c r="AB215" s="49"/>
      <c r="AC215" s="49"/>
      <c r="AD215" s="49"/>
      <c r="AE215" s="5"/>
      <c r="AF215" s="49"/>
      <c r="AG215" s="49"/>
      <c r="AH215" s="49"/>
      <c r="AI215" s="49"/>
      <c r="AJ215" s="5"/>
    </row>
    <row r="216" spans="1:36" ht="15.75">
      <c r="A216" s="93"/>
      <c r="B216" s="109"/>
      <c r="C216" s="93"/>
      <c r="D216" s="7" t="s">
        <v>66</v>
      </c>
      <c r="E216" s="4">
        <f t="shared" si="78"/>
        <v>0</v>
      </c>
      <c r="F216" s="4">
        <f t="shared" si="79"/>
        <v>0</v>
      </c>
      <c r="G216" s="6"/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95"/>
      <c r="P216" s="8"/>
      <c r="V216" s="44">
        <f>G216</f>
        <v>0</v>
      </c>
      <c r="W216" t="s">
        <v>86</v>
      </c>
      <c r="Y216" s="49"/>
      <c r="Z216" s="49"/>
      <c r="AA216" s="49"/>
      <c r="AB216" s="49"/>
      <c r="AC216" s="49"/>
      <c r="AD216" s="49"/>
      <c r="AE216" s="5"/>
      <c r="AF216" s="49"/>
      <c r="AG216" s="49"/>
      <c r="AH216" s="49"/>
      <c r="AI216" s="49"/>
      <c r="AJ216" s="5"/>
    </row>
    <row r="217" spans="1:36" ht="15.75">
      <c r="A217" s="93"/>
      <c r="B217" s="109"/>
      <c r="C217" s="93"/>
      <c r="D217" s="7" t="s">
        <v>67</v>
      </c>
      <c r="E217" s="4">
        <f t="shared" si="78"/>
        <v>2769.9</v>
      </c>
      <c r="F217" s="4">
        <f t="shared" si="79"/>
        <v>0</v>
      </c>
      <c r="G217" s="6">
        <v>2769.9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95"/>
      <c r="P217" s="8"/>
      <c r="W217" s="44">
        <f>G217</f>
        <v>2769.9</v>
      </c>
      <c r="Y217" s="49"/>
      <c r="Z217" s="49"/>
      <c r="AA217" s="49"/>
      <c r="AB217" s="49"/>
      <c r="AC217" s="49"/>
      <c r="AD217" s="49"/>
      <c r="AE217" s="5"/>
      <c r="AF217" s="49"/>
      <c r="AG217" s="49"/>
      <c r="AH217" s="49"/>
      <c r="AI217" s="49"/>
      <c r="AJ217" s="5"/>
    </row>
    <row r="218" spans="1:36" ht="15.75">
      <c r="A218" s="93"/>
      <c r="B218" s="109"/>
      <c r="C218" s="93"/>
      <c r="D218" s="7" t="s">
        <v>68</v>
      </c>
      <c r="E218" s="4">
        <f t="shared" si="78"/>
        <v>28186.1</v>
      </c>
      <c r="F218" s="4">
        <f t="shared" si="79"/>
        <v>0</v>
      </c>
      <c r="G218" s="6">
        <v>28186.1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95"/>
      <c r="P218" s="8"/>
      <c r="Y218" s="49"/>
      <c r="Z218" s="49"/>
      <c r="AA218" s="49"/>
      <c r="AB218" s="49"/>
      <c r="AC218" s="49"/>
      <c r="AD218" s="49"/>
      <c r="AE218" s="5"/>
      <c r="AF218" s="49">
        <v>1</v>
      </c>
      <c r="AG218" s="49"/>
      <c r="AH218" s="49"/>
      <c r="AI218" s="49"/>
      <c r="AJ218" s="5"/>
    </row>
    <row r="219" spans="1:36" ht="15.75">
      <c r="A219" s="93"/>
      <c r="B219" s="109"/>
      <c r="C219" s="93"/>
      <c r="D219" s="7" t="s">
        <v>69</v>
      </c>
      <c r="E219" s="4">
        <f t="shared" si="78"/>
        <v>0</v>
      </c>
      <c r="F219" s="4">
        <f t="shared" si="79"/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95"/>
      <c r="P219" s="8"/>
      <c r="Y219" s="49"/>
      <c r="Z219" s="49"/>
      <c r="AA219" s="49"/>
      <c r="AB219" s="49"/>
      <c r="AC219" s="49"/>
      <c r="AD219" s="49"/>
      <c r="AE219" s="5"/>
      <c r="AF219" s="49"/>
      <c r="AG219" s="49"/>
      <c r="AH219" s="49"/>
      <c r="AI219" s="49"/>
      <c r="AJ219" s="5"/>
    </row>
    <row r="220" spans="1:36" ht="15.75">
      <c r="A220" s="93"/>
      <c r="B220" s="109"/>
      <c r="C220" s="94"/>
      <c r="D220" s="7" t="s">
        <v>70</v>
      </c>
      <c r="E220" s="4">
        <f t="shared" si="78"/>
        <v>0</v>
      </c>
      <c r="F220" s="4">
        <f t="shared" si="79"/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95"/>
      <c r="P220" s="8"/>
      <c r="Y220" s="49"/>
      <c r="Z220" s="49"/>
      <c r="AA220" s="49"/>
      <c r="AB220" s="49"/>
      <c r="AC220" s="49"/>
      <c r="AD220" s="49"/>
      <c r="AE220" s="5"/>
      <c r="AF220" s="49"/>
      <c r="AG220" s="49"/>
      <c r="AH220" s="49"/>
      <c r="AI220" s="49"/>
      <c r="AJ220" s="5"/>
    </row>
    <row r="221" spans="1:36" s="1" customFormat="1" ht="15.75" customHeight="1">
      <c r="A221" s="93"/>
      <c r="B221" s="109" t="s">
        <v>32</v>
      </c>
      <c r="C221" s="35"/>
      <c r="D221" s="11" t="s">
        <v>10</v>
      </c>
      <c r="E221" s="4">
        <f>SUM(E222:E232)</f>
        <v>54</v>
      </c>
      <c r="F221" s="4">
        <f>SUM(F222:F232)</f>
        <v>54</v>
      </c>
      <c r="G221" s="4">
        <f>SUM(G222:G232)</f>
        <v>54</v>
      </c>
      <c r="H221" s="4">
        <f>SUM(H222:H232)</f>
        <v>54</v>
      </c>
      <c r="I221" s="6"/>
      <c r="J221" s="6"/>
      <c r="K221" s="6"/>
      <c r="L221" s="6"/>
      <c r="M221" s="6"/>
      <c r="N221" s="6"/>
      <c r="O221" s="95" t="s">
        <v>63</v>
      </c>
      <c r="P221" s="8"/>
      <c r="Y221" s="78"/>
      <c r="Z221" s="78"/>
      <c r="AA221" s="78"/>
      <c r="AB221" s="78"/>
      <c r="AC221" s="78"/>
      <c r="AD221" s="78"/>
      <c r="AE221" s="13"/>
      <c r="AF221" s="78"/>
      <c r="AG221" s="78"/>
      <c r="AH221" s="78"/>
      <c r="AI221" s="78"/>
      <c r="AJ221" s="13"/>
    </row>
    <row r="222" spans="1:36" ht="25.5">
      <c r="A222" s="93"/>
      <c r="B222" s="109"/>
      <c r="C222" s="7" t="s">
        <v>56</v>
      </c>
      <c r="D222" s="7" t="s">
        <v>11</v>
      </c>
      <c r="E222" s="4">
        <f aca="true" t="shared" si="80" ref="E222:F226">G222+I222+K222+M222</f>
        <v>54</v>
      </c>
      <c r="F222" s="4">
        <f t="shared" si="80"/>
        <v>54</v>
      </c>
      <c r="G222" s="6">
        <v>54</v>
      </c>
      <c r="H222" s="6">
        <v>54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95"/>
      <c r="P222" s="8"/>
      <c r="Y222" s="49"/>
      <c r="Z222" s="49"/>
      <c r="AA222" s="49"/>
      <c r="AB222" s="49"/>
      <c r="AC222" s="49"/>
      <c r="AD222" s="49"/>
      <c r="AE222" s="5"/>
      <c r="AF222" s="49"/>
      <c r="AG222" s="49"/>
      <c r="AH222" s="49"/>
      <c r="AI222" s="49"/>
      <c r="AJ222" s="5"/>
    </row>
    <row r="223" spans="1:36" ht="15.75">
      <c r="A223" s="93"/>
      <c r="B223" s="109"/>
      <c r="C223" s="34"/>
      <c r="D223" s="7" t="s">
        <v>12</v>
      </c>
      <c r="E223" s="4">
        <f t="shared" si="80"/>
        <v>0</v>
      </c>
      <c r="F223" s="4">
        <f t="shared" si="80"/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95"/>
      <c r="P223" s="8"/>
      <c r="Y223" s="49"/>
      <c r="Z223" s="49"/>
      <c r="AA223" s="49"/>
      <c r="AB223" s="49"/>
      <c r="AC223" s="49"/>
      <c r="AD223" s="49"/>
      <c r="AE223" s="5"/>
      <c r="AF223" s="49"/>
      <c r="AG223" s="49"/>
      <c r="AH223" s="49"/>
      <c r="AI223" s="49"/>
      <c r="AJ223" s="5"/>
    </row>
    <row r="224" spans="1:36" ht="15.75">
      <c r="A224" s="93"/>
      <c r="B224" s="109"/>
      <c r="C224" s="34"/>
      <c r="D224" s="7" t="s">
        <v>13</v>
      </c>
      <c r="E224" s="4">
        <f t="shared" si="80"/>
        <v>0</v>
      </c>
      <c r="F224" s="4">
        <f t="shared" si="80"/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95"/>
      <c r="P224" s="8"/>
      <c r="Y224" s="49"/>
      <c r="Z224" s="49"/>
      <c r="AA224" s="49"/>
      <c r="AB224" s="49"/>
      <c r="AC224" s="49"/>
      <c r="AD224" s="49"/>
      <c r="AE224" s="5"/>
      <c r="AF224" s="49"/>
      <c r="AG224" s="49"/>
      <c r="AH224" s="49"/>
      <c r="AI224" s="49"/>
      <c r="AJ224" s="5"/>
    </row>
    <row r="225" spans="1:36" ht="15.75">
      <c r="A225" s="93"/>
      <c r="B225" s="109"/>
      <c r="C225" s="34"/>
      <c r="D225" s="7" t="s">
        <v>14</v>
      </c>
      <c r="E225" s="4">
        <f t="shared" si="80"/>
        <v>0</v>
      </c>
      <c r="F225" s="4">
        <f t="shared" si="80"/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95"/>
      <c r="P225" s="8"/>
      <c r="Y225" s="49"/>
      <c r="Z225" s="49"/>
      <c r="AA225" s="49"/>
      <c r="AB225" s="49"/>
      <c r="AC225" s="49"/>
      <c r="AD225" s="49"/>
      <c r="AE225" s="5"/>
      <c r="AF225" s="49"/>
      <c r="AG225" s="49"/>
      <c r="AH225" s="49"/>
      <c r="AI225" s="49"/>
      <c r="AJ225" s="5"/>
    </row>
    <row r="226" spans="1:36" ht="15.75">
      <c r="A226" s="93"/>
      <c r="B226" s="109"/>
      <c r="C226" s="34"/>
      <c r="D226" s="7" t="s">
        <v>15</v>
      </c>
      <c r="E226" s="4">
        <f t="shared" si="80"/>
        <v>0</v>
      </c>
      <c r="F226" s="4">
        <f t="shared" si="80"/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95"/>
      <c r="P226" s="8"/>
      <c r="Y226" s="49"/>
      <c r="Z226" s="49"/>
      <c r="AA226" s="49"/>
      <c r="AB226" s="49"/>
      <c r="AC226" s="49"/>
      <c r="AD226" s="49"/>
      <c r="AE226" s="5"/>
      <c r="AF226" s="49"/>
      <c r="AG226" s="49"/>
      <c r="AH226" s="49"/>
      <c r="AI226" s="49"/>
      <c r="AJ226" s="5"/>
    </row>
    <row r="227" spans="1:36" ht="15.75">
      <c r="A227" s="93"/>
      <c r="B227" s="109"/>
      <c r="C227" s="34"/>
      <c r="D227" s="7" t="s">
        <v>16</v>
      </c>
      <c r="E227" s="4">
        <f aca="true" t="shared" si="81" ref="E227:E232">G227+I227+K227+M227</f>
        <v>0</v>
      </c>
      <c r="F227" s="4">
        <f aca="true" t="shared" si="82" ref="F227:F232">H227+J227+L227+N227</f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95"/>
      <c r="P227" s="8"/>
      <c r="Y227" s="49"/>
      <c r="Z227" s="49"/>
      <c r="AA227" s="49"/>
      <c r="AB227" s="49"/>
      <c r="AC227" s="49"/>
      <c r="AD227" s="49"/>
      <c r="AE227" s="5"/>
      <c r="AF227" s="49"/>
      <c r="AG227" s="49"/>
      <c r="AH227" s="49"/>
      <c r="AI227" s="49"/>
      <c r="AJ227" s="5"/>
    </row>
    <row r="228" spans="1:36" ht="15.75">
      <c r="A228" s="93"/>
      <c r="B228" s="109"/>
      <c r="C228" s="34"/>
      <c r="D228" s="7" t="s">
        <v>66</v>
      </c>
      <c r="E228" s="4">
        <f t="shared" si="81"/>
        <v>0</v>
      </c>
      <c r="F228" s="4">
        <f t="shared" si="82"/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95"/>
      <c r="P228" s="8"/>
      <c r="Y228" s="49"/>
      <c r="Z228" s="49"/>
      <c r="AA228" s="49"/>
      <c r="AB228" s="49"/>
      <c r="AC228" s="49"/>
      <c r="AD228" s="49"/>
      <c r="AE228" s="5"/>
      <c r="AF228" s="49"/>
      <c r="AG228" s="49"/>
      <c r="AH228" s="49"/>
      <c r="AI228" s="49"/>
      <c r="AJ228" s="5"/>
    </row>
    <row r="229" spans="1:36" ht="15.75">
      <c r="A229" s="93"/>
      <c r="B229" s="109"/>
      <c r="C229" s="34"/>
      <c r="D229" s="7" t="s">
        <v>67</v>
      </c>
      <c r="E229" s="4">
        <f t="shared" si="81"/>
        <v>0</v>
      </c>
      <c r="F229" s="4">
        <f t="shared" si="82"/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95"/>
      <c r="P229" s="8"/>
      <c r="Y229" s="49"/>
      <c r="Z229" s="49"/>
      <c r="AA229" s="49"/>
      <c r="AB229" s="49"/>
      <c r="AC229" s="49"/>
      <c r="AD229" s="49"/>
      <c r="AE229" s="5"/>
      <c r="AF229" s="49"/>
      <c r="AG229" s="49"/>
      <c r="AH229" s="49"/>
      <c r="AI229" s="49"/>
      <c r="AJ229" s="5"/>
    </row>
    <row r="230" spans="1:36" ht="15.75">
      <c r="A230" s="93"/>
      <c r="B230" s="109"/>
      <c r="C230" s="34"/>
      <c r="D230" s="7" t="s">
        <v>68</v>
      </c>
      <c r="E230" s="4">
        <f t="shared" si="81"/>
        <v>0</v>
      </c>
      <c r="F230" s="4">
        <f t="shared" si="82"/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95"/>
      <c r="P230" s="8"/>
      <c r="Y230" s="49"/>
      <c r="Z230" s="49"/>
      <c r="AA230" s="49"/>
      <c r="AB230" s="49"/>
      <c r="AC230" s="49"/>
      <c r="AD230" s="49"/>
      <c r="AE230" s="5"/>
      <c r="AF230" s="49"/>
      <c r="AG230" s="49"/>
      <c r="AH230" s="49"/>
      <c r="AI230" s="49"/>
      <c r="AJ230" s="5"/>
    </row>
    <row r="231" spans="1:36" ht="15.75">
      <c r="A231" s="93"/>
      <c r="B231" s="109"/>
      <c r="C231" s="34"/>
      <c r="D231" s="7" t="s">
        <v>69</v>
      </c>
      <c r="E231" s="4">
        <f t="shared" si="81"/>
        <v>0</v>
      </c>
      <c r="F231" s="4">
        <f t="shared" si="82"/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95"/>
      <c r="P231" s="8"/>
      <c r="Y231" s="49"/>
      <c r="Z231" s="49"/>
      <c r="AA231" s="49"/>
      <c r="AB231" s="49"/>
      <c r="AC231" s="49"/>
      <c r="AD231" s="49"/>
      <c r="AE231" s="5"/>
      <c r="AF231" s="49"/>
      <c r="AG231" s="49"/>
      <c r="AH231" s="49"/>
      <c r="AI231" s="49"/>
      <c r="AJ231" s="5"/>
    </row>
    <row r="232" spans="1:36" ht="15.75">
      <c r="A232" s="93"/>
      <c r="B232" s="109"/>
      <c r="C232" s="36"/>
      <c r="D232" s="7" t="s">
        <v>70</v>
      </c>
      <c r="E232" s="4">
        <f t="shared" si="81"/>
        <v>0</v>
      </c>
      <c r="F232" s="4">
        <f t="shared" si="82"/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95"/>
      <c r="P232" s="8"/>
      <c r="Y232" s="49"/>
      <c r="Z232" s="49"/>
      <c r="AA232" s="49"/>
      <c r="AB232" s="49"/>
      <c r="AC232" s="49"/>
      <c r="AD232" s="49"/>
      <c r="AE232" s="5"/>
      <c r="AF232" s="49"/>
      <c r="AG232" s="49"/>
      <c r="AH232" s="49"/>
      <c r="AI232" s="49"/>
      <c r="AJ232" s="5"/>
    </row>
    <row r="233" spans="1:36" s="3" customFormat="1" ht="15.75" customHeight="1">
      <c r="A233" s="93"/>
      <c r="B233" s="109" t="s">
        <v>83</v>
      </c>
      <c r="C233" s="35"/>
      <c r="D233" s="11" t="s">
        <v>10</v>
      </c>
      <c r="E233" s="4">
        <f>SUM(E234:E244)</f>
        <v>10533</v>
      </c>
      <c r="F233" s="4">
        <f>SUM(F234:F244)</f>
        <v>0</v>
      </c>
      <c r="G233" s="4">
        <f>SUM(G234:G244)</f>
        <v>10533</v>
      </c>
      <c r="H233" s="4">
        <f>SUM(H234:H244)</f>
        <v>0</v>
      </c>
      <c r="I233" s="4">
        <f aca="true" t="shared" si="83" ref="I233:N233">SUM(I234:I244)</f>
        <v>0</v>
      </c>
      <c r="J233" s="4">
        <f t="shared" si="83"/>
        <v>0</v>
      </c>
      <c r="K233" s="4">
        <f t="shared" si="83"/>
        <v>0</v>
      </c>
      <c r="L233" s="4">
        <f t="shared" si="83"/>
        <v>0</v>
      </c>
      <c r="M233" s="4">
        <f t="shared" si="83"/>
        <v>0</v>
      </c>
      <c r="N233" s="4">
        <f t="shared" si="83"/>
        <v>0</v>
      </c>
      <c r="O233" s="95" t="s">
        <v>63</v>
      </c>
      <c r="P233" s="8"/>
      <c r="T233" s="3" t="s">
        <v>84</v>
      </c>
      <c r="Y233" s="82"/>
      <c r="Z233" s="82"/>
      <c r="AA233" s="82"/>
      <c r="AB233" s="82"/>
      <c r="AC233" s="82"/>
      <c r="AD233" s="82"/>
      <c r="AE233" s="83"/>
      <c r="AF233" s="82"/>
      <c r="AG233" s="82"/>
      <c r="AH233" s="82"/>
      <c r="AI233" s="82"/>
      <c r="AJ233" s="83"/>
    </row>
    <row r="234" spans="1:36" ht="15.75">
      <c r="A234" s="93"/>
      <c r="B234" s="109"/>
      <c r="C234" s="93"/>
      <c r="D234" s="7" t="s">
        <v>11</v>
      </c>
      <c r="E234" s="4">
        <f aca="true" t="shared" si="84" ref="E234:E244">G234+I234+K234+M234</f>
        <v>0</v>
      </c>
      <c r="F234" s="4">
        <f aca="true" t="shared" si="85" ref="F234:F244">H234+J234+L234+N234</f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95"/>
      <c r="P234" s="8"/>
      <c r="Y234" s="49"/>
      <c r="Z234" s="49"/>
      <c r="AA234" s="49"/>
      <c r="AB234" s="49"/>
      <c r="AC234" s="49"/>
      <c r="AD234" s="49"/>
      <c r="AE234" s="5"/>
      <c r="AF234" s="49"/>
      <c r="AG234" s="49"/>
      <c r="AH234" s="49"/>
      <c r="AI234" s="49"/>
      <c r="AJ234" s="5"/>
    </row>
    <row r="235" spans="1:36" ht="15.75">
      <c r="A235" s="93"/>
      <c r="B235" s="109"/>
      <c r="C235" s="93"/>
      <c r="D235" s="7" t="s">
        <v>12</v>
      </c>
      <c r="E235" s="4">
        <f t="shared" si="84"/>
        <v>0</v>
      </c>
      <c r="F235" s="4">
        <f t="shared" si="85"/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95"/>
      <c r="P235" s="8"/>
      <c r="Y235" s="49"/>
      <c r="Z235" s="49"/>
      <c r="AA235" s="49"/>
      <c r="AB235" s="49"/>
      <c r="AC235" s="49"/>
      <c r="AD235" s="49"/>
      <c r="AE235" s="5"/>
      <c r="AF235" s="49"/>
      <c r="AG235" s="49"/>
      <c r="AH235" s="49"/>
      <c r="AI235" s="49"/>
      <c r="AJ235" s="5"/>
    </row>
    <row r="236" spans="1:36" ht="15.75">
      <c r="A236" s="93"/>
      <c r="B236" s="109"/>
      <c r="C236" s="93"/>
      <c r="D236" s="7" t="s">
        <v>13</v>
      </c>
      <c r="E236" s="4">
        <f t="shared" si="84"/>
        <v>0</v>
      </c>
      <c r="F236" s="4">
        <f t="shared" si="85"/>
        <v>0</v>
      </c>
      <c r="G236" s="6">
        <v>0</v>
      </c>
      <c r="H236" s="6">
        <f>G236</f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95"/>
      <c r="P236" s="8"/>
      <c r="Y236" s="49"/>
      <c r="Z236" s="49"/>
      <c r="AA236" s="49"/>
      <c r="AB236" s="49"/>
      <c r="AC236" s="49"/>
      <c r="AD236" s="49"/>
      <c r="AE236" s="5"/>
      <c r="AF236" s="49"/>
      <c r="AG236" s="49"/>
      <c r="AH236" s="49"/>
      <c r="AI236" s="49"/>
      <c r="AJ236" s="5"/>
    </row>
    <row r="237" spans="1:36" ht="15.75">
      <c r="A237" s="93"/>
      <c r="B237" s="109"/>
      <c r="C237" s="93"/>
      <c r="D237" s="7" t="s">
        <v>14</v>
      </c>
      <c r="E237" s="4">
        <f t="shared" si="84"/>
        <v>0</v>
      </c>
      <c r="F237" s="4">
        <f t="shared" si="85"/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95"/>
      <c r="P237" s="8"/>
      <c r="Y237" s="49"/>
      <c r="Z237" s="49"/>
      <c r="AA237" s="49"/>
      <c r="AB237" s="49"/>
      <c r="AC237" s="49"/>
      <c r="AD237" s="49"/>
      <c r="AE237" s="5"/>
      <c r="AF237" s="49"/>
      <c r="AG237" s="49"/>
      <c r="AH237" s="49"/>
      <c r="AI237" s="49"/>
      <c r="AJ237" s="5"/>
    </row>
    <row r="238" spans="1:36" ht="15.75">
      <c r="A238" s="93"/>
      <c r="B238" s="109"/>
      <c r="C238" s="93"/>
      <c r="D238" s="7" t="s">
        <v>15</v>
      </c>
      <c r="E238" s="4">
        <f t="shared" si="84"/>
        <v>0</v>
      </c>
      <c r="F238" s="4">
        <f t="shared" si="85"/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95"/>
      <c r="P238" s="8"/>
      <c r="T238" t="s">
        <v>84</v>
      </c>
      <c r="Y238" s="49"/>
      <c r="Z238" s="49"/>
      <c r="AA238" s="49"/>
      <c r="AB238" s="49"/>
      <c r="AC238" s="49"/>
      <c r="AD238" s="49"/>
      <c r="AE238" s="5"/>
      <c r="AF238" s="49"/>
      <c r="AG238" s="49"/>
      <c r="AH238" s="49"/>
      <c r="AI238" s="49"/>
      <c r="AJ238" s="5"/>
    </row>
    <row r="239" spans="1:36" ht="15.75">
      <c r="A239" s="93"/>
      <c r="B239" s="109"/>
      <c r="C239" s="93"/>
      <c r="D239" s="7" t="s">
        <v>16</v>
      </c>
      <c r="E239" s="4">
        <f t="shared" si="84"/>
        <v>0</v>
      </c>
      <c r="F239" s="4">
        <f t="shared" si="85"/>
        <v>0</v>
      </c>
      <c r="G239" s="6"/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95"/>
      <c r="P239" s="8"/>
      <c r="T239" s="44">
        <f>G239</f>
        <v>0</v>
      </c>
      <c r="V239" t="s">
        <v>86</v>
      </c>
      <c r="Y239" s="49"/>
      <c r="Z239" s="49"/>
      <c r="AA239" s="49"/>
      <c r="AB239" s="49"/>
      <c r="AC239" s="49"/>
      <c r="AD239" s="49"/>
      <c r="AE239" s="5"/>
      <c r="AF239" s="49"/>
      <c r="AG239" s="49"/>
      <c r="AH239" s="49"/>
      <c r="AI239" s="49"/>
      <c r="AJ239" s="5"/>
    </row>
    <row r="240" spans="1:36" ht="15.75">
      <c r="A240" s="93"/>
      <c r="B240" s="109"/>
      <c r="C240" s="93"/>
      <c r="D240" s="7" t="s">
        <v>66</v>
      </c>
      <c r="E240" s="4">
        <f t="shared" si="84"/>
        <v>484.5</v>
      </c>
      <c r="F240" s="4">
        <f t="shared" si="85"/>
        <v>0</v>
      </c>
      <c r="G240" s="6">
        <v>484.5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95"/>
      <c r="P240" s="8"/>
      <c r="V240" s="44">
        <f>G240</f>
        <v>484.5</v>
      </c>
      <c r="Y240" s="49"/>
      <c r="Z240" s="49"/>
      <c r="AA240" s="49"/>
      <c r="AB240" s="49"/>
      <c r="AC240" s="49"/>
      <c r="AD240" s="49"/>
      <c r="AE240" s="5"/>
      <c r="AF240" s="49"/>
      <c r="AG240" s="49"/>
      <c r="AH240" s="49"/>
      <c r="AI240" s="49"/>
      <c r="AJ240" s="5"/>
    </row>
    <row r="241" spans="1:36" ht="15.75">
      <c r="A241" s="93"/>
      <c r="B241" s="109"/>
      <c r="C241" s="34"/>
      <c r="D241" s="7" t="s">
        <v>67</v>
      </c>
      <c r="E241" s="4">
        <f t="shared" si="84"/>
        <v>10048.5</v>
      </c>
      <c r="F241" s="4">
        <f t="shared" si="85"/>
        <v>0</v>
      </c>
      <c r="G241" s="6">
        <v>10048.5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95"/>
      <c r="P241" s="8"/>
      <c r="Y241" s="49"/>
      <c r="Z241" s="49"/>
      <c r="AA241" s="49"/>
      <c r="AB241" s="49"/>
      <c r="AC241" s="49"/>
      <c r="AD241" s="49"/>
      <c r="AE241" s="5"/>
      <c r="AF241" s="49"/>
      <c r="AG241" s="49"/>
      <c r="AH241" s="49"/>
      <c r="AI241" s="49"/>
      <c r="AJ241" s="5"/>
    </row>
    <row r="242" spans="1:36" ht="15.75">
      <c r="A242" s="93"/>
      <c r="B242" s="109"/>
      <c r="C242" s="34"/>
      <c r="D242" s="7" t="s">
        <v>68</v>
      </c>
      <c r="E242" s="4">
        <f t="shared" si="84"/>
        <v>0</v>
      </c>
      <c r="F242" s="4">
        <f t="shared" si="85"/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95"/>
      <c r="P242" s="8"/>
      <c r="Y242" s="49"/>
      <c r="Z242" s="49"/>
      <c r="AA242" s="49"/>
      <c r="AB242" s="49"/>
      <c r="AC242" s="49"/>
      <c r="AD242" s="49"/>
      <c r="AE242" s="5"/>
      <c r="AF242" s="49"/>
      <c r="AG242" s="49"/>
      <c r="AH242" s="49"/>
      <c r="AI242" s="49"/>
      <c r="AJ242" s="5"/>
    </row>
    <row r="243" spans="1:36" ht="15.75">
      <c r="A243" s="93"/>
      <c r="B243" s="109"/>
      <c r="C243" s="34"/>
      <c r="D243" s="7" t="s">
        <v>69</v>
      </c>
      <c r="E243" s="4">
        <f t="shared" si="84"/>
        <v>0</v>
      </c>
      <c r="F243" s="4">
        <f t="shared" si="85"/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95"/>
      <c r="P243" s="8"/>
      <c r="Y243" s="49"/>
      <c r="Z243" s="49"/>
      <c r="AA243" s="49"/>
      <c r="AB243" s="49"/>
      <c r="AC243" s="49"/>
      <c r="AD243" s="49"/>
      <c r="AE243" s="5"/>
      <c r="AF243" s="49"/>
      <c r="AG243" s="49"/>
      <c r="AH243" s="49"/>
      <c r="AI243" s="49"/>
      <c r="AJ243" s="5"/>
    </row>
    <row r="244" spans="1:36" ht="15.75">
      <c r="A244" s="93"/>
      <c r="B244" s="109"/>
      <c r="C244" s="36"/>
      <c r="D244" s="7" t="s">
        <v>70</v>
      </c>
      <c r="E244" s="4">
        <f t="shared" si="84"/>
        <v>0</v>
      </c>
      <c r="F244" s="4">
        <f t="shared" si="85"/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95"/>
      <c r="P244" s="8"/>
      <c r="Y244" s="49"/>
      <c r="Z244" s="49"/>
      <c r="AA244" s="49"/>
      <c r="AB244" s="49"/>
      <c r="AC244" s="49"/>
      <c r="AD244" s="49"/>
      <c r="AE244" s="5"/>
      <c r="AF244" s="49"/>
      <c r="AG244" s="49"/>
      <c r="AH244" s="49"/>
      <c r="AI244" s="49"/>
      <c r="AJ244" s="5"/>
    </row>
    <row r="245" spans="1:36" s="3" customFormat="1" ht="15.75" customHeight="1">
      <c r="A245" s="93"/>
      <c r="B245" s="109" t="s">
        <v>49</v>
      </c>
      <c r="C245" s="35"/>
      <c r="D245" s="11" t="s">
        <v>10</v>
      </c>
      <c r="E245" s="4">
        <f>SUM(E246:E256)</f>
        <v>933.5</v>
      </c>
      <c r="F245" s="4">
        <f>SUM(F246:F256)</f>
        <v>933.5</v>
      </c>
      <c r="G245" s="4">
        <f>SUM(G246:G256)</f>
        <v>933.5</v>
      </c>
      <c r="H245" s="4">
        <f>SUM(H246:H256)</f>
        <v>933.5</v>
      </c>
      <c r="I245" s="4">
        <f aca="true" t="shared" si="86" ref="I245:N245">SUM(I246:I256)</f>
        <v>0</v>
      </c>
      <c r="J245" s="4">
        <f t="shared" si="86"/>
        <v>0</v>
      </c>
      <c r="K245" s="4">
        <f t="shared" si="86"/>
        <v>0</v>
      </c>
      <c r="L245" s="4">
        <f t="shared" si="86"/>
        <v>0</v>
      </c>
      <c r="M245" s="4">
        <f t="shared" si="86"/>
        <v>0</v>
      </c>
      <c r="N245" s="4">
        <f t="shared" si="86"/>
        <v>0</v>
      </c>
      <c r="O245" s="95" t="s">
        <v>63</v>
      </c>
      <c r="P245" s="8"/>
      <c r="Y245" s="82"/>
      <c r="Z245" s="82"/>
      <c r="AA245" s="82"/>
      <c r="AB245" s="82"/>
      <c r="AC245" s="82"/>
      <c r="AD245" s="82"/>
      <c r="AE245" s="83"/>
      <c r="AF245" s="82"/>
      <c r="AG245" s="82"/>
      <c r="AH245" s="82"/>
      <c r="AI245" s="82"/>
      <c r="AJ245" s="83"/>
    </row>
    <row r="246" spans="1:36" ht="15.75">
      <c r="A246" s="93"/>
      <c r="B246" s="109"/>
      <c r="C246" s="34"/>
      <c r="D246" s="7" t="s">
        <v>11</v>
      </c>
      <c r="E246" s="4">
        <f aca="true" t="shared" si="87" ref="E246:F250">G246+I246+K246+M246</f>
        <v>0</v>
      </c>
      <c r="F246" s="4">
        <f t="shared" si="87"/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95"/>
      <c r="P246" s="8"/>
      <c r="Y246" s="49"/>
      <c r="Z246" s="49"/>
      <c r="AA246" s="49"/>
      <c r="AB246" s="49"/>
      <c r="AC246" s="49"/>
      <c r="AD246" s="49"/>
      <c r="AE246" s="5"/>
      <c r="AF246" s="49"/>
      <c r="AG246" s="49"/>
      <c r="AH246" s="49"/>
      <c r="AI246" s="49"/>
      <c r="AJ246" s="5"/>
    </row>
    <row r="247" spans="1:36" ht="15.75">
      <c r="A247" s="93"/>
      <c r="B247" s="109"/>
      <c r="C247" s="34"/>
      <c r="D247" s="7" t="s">
        <v>12</v>
      </c>
      <c r="E247" s="4">
        <f t="shared" si="87"/>
        <v>0</v>
      </c>
      <c r="F247" s="4">
        <f t="shared" si="87"/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95"/>
      <c r="P247" s="8"/>
      <c r="Y247" s="49"/>
      <c r="Z247" s="49"/>
      <c r="AA247" s="49"/>
      <c r="AB247" s="49"/>
      <c r="AC247" s="49"/>
      <c r="AD247" s="49"/>
      <c r="AE247" s="5"/>
      <c r="AF247" s="49"/>
      <c r="AG247" s="49"/>
      <c r="AH247" s="49"/>
      <c r="AI247" s="49"/>
      <c r="AJ247" s="5"/>
    </row>
    <row r="248" spans="1:36" ht="38.25">
      <c r="A248" s="93"/>
      <c r="B248" s="109"/>
      <c r="C248" s="7" t="s">
        <v>57</v>
      </c>
      <c r="D248" s="7" t="s">
        <v>13</v>
      </c>
      <c r="E248" s="4">
        <f t="shared" si="87"/>
        <v>933.5</v>
      </c>
      <c r="F248" s="4">
        <f t="shared" si="87"/>
        <v>933.5</v>
      </c>
      <c r="G248" s="6">
        <f>947.7-14.2</f>
        <v>933.5</v>
      </c>
      <c r="H248" s="6">
        <f>G248</f>
        <v>933.5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95"/>
      <c r="P248" s="8"/>
      <c r="U248" t="s">
        <v>84</v>
      </c>
      <c r="Y248" s="49"/>
      <c r="Z248" s="49"/>
      <c r="AA248" s="49"/>
      <c r="AB248" s="49"/>
      <c r="AC248" s="49"/>
      <c r="AD248" s="49"/>
      <c r="AE248" s="5"/>
      <c r="AF248" s="49"/>
      <c r="AG248" s="49"/>
      <c r="AH248" s="49"/>
      <c r="AI248" s="49"/>
      <c r="AJ248" s="5"/>
    </row>
    <row r="249" spans="1:36" ht="15.75">
      <c r="A249" s="93"/>
      <c r="B249" s="109"/>
      <c r="C249" s="34"/>
      <c r="D249" s="7" t="s">
        <v>14</v>
      </c>
      <c r="E249" s="4">
        <f t="shared" si="87"/>
        <v>0</v>
      </c>
      <c r="F249" s="4">
        <f t="shared" si="87"/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95"/>
      <c r="P249" s="8"/>
      <c r="Y249" s="49"/>
      <c r="Z249" s="49"/>
      <c r="AA249" s="49"/>
      <c r="AB249" s="49"/>
      <c r="AC249" s="49"/>
      <c r="AD249" s="49"/>
      <c r="AE249" s="5"/>
      <c r="AF249" s="49"/>
      <c r="AG249" s="49"/>
      <c r="AH249" s="49"/>
      <c r="AI249" s="49"/>
      <c r="AJ249" s="5"/>
    </row>
    <row r="250" spans="1:36" ht="15.75">
      <c r="A250" s="93"/>
      <c r="B250" s="109"/>
      <c r="C250" s="34"/>
      <c r="D250" s="7" t="s">
        <v>15</v>
      </c>
      <c r="E250" s="4">
        <f t="shared" si="87"/>
        <v>0</v>
      </c>
      <c r="F250" s="4">
        <f t="shared" si="87"/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95"/>
      <c r="P250" s="8"/>
      <c r="Y250" s="49"/>
      <c r="Z250" s="49"/>
      <c r="AA250" s="49"/>
      <c r="AB250" s="49"/>
      <c r="AC250" s="49"/>
      <c r="AD250" s="49"/>
      <c r="AE250" s="5"/>
      <c r="AF250" s="49"/>
      <c r="AG250" s="49"/>
      <c r="AH250" s="49"/>
      <c r="AI250" s="49"/>
      <c r="AJ250" s="5"/>
    </row>
    <row r="251" spans="1:36" ht="15.75">
      <c r="A251" s="93"/>
      <c r="B251" s="109"/>
      <c r="C251" s="34"/>
      <c r="D251" s="7" t="s">
        <v>16</v>
      </c>
      <c r="E251" s="4">
        <f aca="true" t="shared" si="88" ref="E251:E256">G251+I251+K251+M251</f>
        <v>0</v>
      </c>
      <c r="F251" s="4">
        <f aca="true" t="shared" si="89" ref="F251:F256">H251+J251+L251+N251</f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95"/>
      <c r="P251" s="8"/>
      <c r="Y251" s="49"/>
      <c r="Z251" s="49"/>
      <c r="AA251" s="49"/>
      <c r="AB251" s="49"/>
      <c r="AC251" s="49"/>
      <c r="AD251" s="49"/>
      <c r="AE251" s="5"/>
      <c r="AF251" s="49"/>
      <c r="AG251" s="49"/>
      <c r="AH251" s="49"/>
      <c r="AI251" s="49"/>
      <c r="AJ251" s="5"/>
    </row>
    <row r="252" spans="1:36" ht="15.75">
      <c r="A252" s="93"/>
      <c r="B252" s="109"/>
      <c r="C252" s="34"/>
      <c r="D252" s="7" t="s">
        <v>66</v>
      </c>
      <c r="E252" s="4">
        <f t="shared" si="88"/>
        <v>0</v>
      </c>
      <c r="F252" s="4">
        <f t="shared" si="89"/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95"/>
      <c r="P252" s="8"/>
      <c r="Y252" s="49"/>
      <c r="Z252" s="49"/>
      <c r="AA252" s="49"/>
      <c r="AB252" s="49"/>
      <c r="AC252" s="49"/>
      <c r="AD252" s="49"/>
      <c r="AE252" s="5"/>
      <c r="AF252" s="49"/>
      <c r="AG252" s="49"/>
      <c r="AH252" s="49"/>
      <c r="AI252" s="49"/>
      <c r="AJ252" s="5"/>
    </row>
    <row r="253" spans="1:36" ht="15.75">
      <c r="A253" s="93"/>
      <c r="B253" s="109"/>
      <c r="C253" s="34"/>
      <c r="D253" s="7" t="s">
        <v>67</v>
      </c>
      <c r="E253" s="4">
        <f t="shared" si="88"/>
        <v>0</v>
      </c>
      <c r="F253" s="4">
        <f t="shared" si="89"/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95"/>
      <c r="P253" s="8"/>
      <c r="Y253" s="49"/>
      <c r="Z253" s="49"/>
      <c r="AA253" s="49"/>
      <c r="AB253" s="49"/>
      <c r="AC253" s="49"/>
      <c r="AD253" s="49"/>
      <c r="AE253" s="5"/>
      <c r="AF253" s="49"/>
      <c r="AG253" s="49"/>
      <c r="AH253" s="49"/>
      <c r="AI253" s="49"/>
      <c r="AJ253" s="5"/>
    </row>
    <row r="254" spans="1:36" ht="15.75">
      <c r="A254" s="93"/>
      <c r="B254" s="109"/>
      <c r="C254" s="34"/>
      <c r="D254" s="7" t="s">
        <v>68</v>
      </c>
      <c r="E254" s="4">
        <f t="shared" si="88"/>
        <v>0</v>
      </c>
      <c r="F254" s="4">
        <f t="shared" si="89"/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95"/>
      <c r="P254" s="8"/>
      <c r="Y254" s="49"/>
      <c r="Z254" s="49"/>
      <c r="AA254" s="49"/>
      <c r="AB254" s="49"/>
      <c r="AC254" s="49"/>
      <c r="AD254" s="49"/>
      <c r="AE254" s="5"/>
      <c r="AF254" s="49"/>
      <c r="AG254" s="49"/>
      <c r="AH254" s="49"/>
      <c r="AI254" s="49"/>
      <c r="AJ254" s="5"/>
    </row>
    <row r="255" spans="1:36" ht="15.75">
      <c r="A255" s="93"/>
      <c r="B255" s="109"/>
      <c r="C255" s="34"/>
      <c r="D255" s="7" t="s">
        <v>69</v>
      </c>
      <c r="E255" s="4">
        <f t="shared" si="88"/>
        <v>0</v>
      </c>
      <c r="F255" s="4">
        <f t="shared" si="89"/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95"/>
      <c r="P255" s="8"/>
      <c r="Y255" s="49"/>
      <c r="Z255" s="49"/>
      <c r="AA255" s="49"/>
      <c r="AB255" s="49"/>
      <c r="AC255" s="49"/>
      <c r="AD255" s="49"/>
      <c r="AE255" s="5"/>
      <c r="AF255" s="49"/>
      <c r="AG255" s="49"/>
      <c r="AH255" s="49"/>
      <c r="AI255" s="49"/>
      <c r="AJ255" s="5"/>
    </row>
    <row r="256" spans="1:36" ht="15.75">
      <c r="A256" s="93"/>
      <c r="B256" s="109"/>
      <c r="C256" s="36"/>
      <c r="D256" s="7" t="s">
        <v>70</v>
      </c>
      <c r="E256" s="4">
        <f t="shared" si="88"/>
        <v>0</v>
      </c>
      <c r="F256" s="4">
        <f t="shared" si="89"/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95"/>
      <c r="P256" s="8"/>
      <c r="Y256" s="49"/>
      <c r="Z256" s="49"/>
      <c r="AA256" s="49"/>
      <c r="AB256" s="49"/>
      <c r="AC256" s="49"/>
      <c r="AD256" s="49"/>
      <c r="AE256" s="5"/>
      <c r="AF256" s="49"/>
      <c r="AG256" s="49"/>
      <c r="AH256" s="49"/>
      <c r="AI256" s="49"/>
      <c r="AJ256" s="5"/>
    </row>
    <row r="257" spans="1:36" s="1" customFormat="1" ht="15.75" customHeight="1">
      <c r="A257" s="93"/>
      <c r="B257" s="110" t="s">
        <v>33</v>
      </c>
      <c r="C257" s="92"/>
      <c r="D257" s="11" t="s">
        <v>10</v>
      </c>
      <c r="E257" s="4">
        <f>SUM(E258:E268)</f>
        <v>0</v>
      </c>
      <c r="F257" s="4">
        <f>SUM(F258:F268)</f>
        <v>0</v>
      </c>
      <c r="G257" s="4">
        <f aca="true" t="shared" si="90" ref="G257:L257">SUM(G258:G268)</f>
        <v>0</v>
      </c>
      <c r="H257" s="4">
        <f t="shared" si="90"/>
        <v>0</v>
      </c>
      <c r="I257" s="6">
        <f t="shared" si="90"/>
        <v>0</v>
      </c>
      <c r="J257" s="6">
        <f t="shared" si="90"/>
        <v>0</v>
      </c>
      <c r="K257" s="6">
        <f t="shared" si="90"/>
        <v>0</v>
      </c>
      <c r="L257" s="6">
        <f t="shared" si="90"/>
        <v>0</v>
      </c>
      <c r="M257" s="6">
        <f>SUM(M258:M268)</f>
        <v>0</v>
      </c>
      <c r="N257" s="6">
        <f>SUM(N258:N268)</f>
        <v>0</v>
      </c>
      <c r="O257" s="95" t="s">
        <v>63</v>
      </c>
      <c r="P257" s="8"/>
      <c r="Y257" s="78"/>
      <c r="Z257" s="78"/>
      <c r="AA257" s="78"/>
      <c r="AB257" s="78"/>
      <c r="AC257" s="78"/>
      <c r="AD257" s="78"/>
      <c r="AE257" s="13"/>
      <c r="AF257" s="78"/>
      <c r="AG257" s="78"/>
      <c r="AH257" s="78"/>
      <c r="AI257" s="78"/>
      <c r="AJ257" s="13"/>
    </row>
    <row r="258" spans="1:36" ht="16.5" customHeight="1">
      <c r="A258" s="93"/>
      <c r="B258" s="110"/>
      <c r="C258" s="93"/>
      <c r="D258" s="7" t="s">
        <v>11</v>
      </c>
      <c r="E258" s="4">
        <f aca="true" t="shared" si="91" ref="E258:F262">G258+I258+K258+M258</f>
        <v>0</v>
      </c>
      <c r="F258" s="4">
        <f t="shared" si="91"/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95"/>
      <c r="P258" s="8"/>
      <c r="Y258" s="49"/>
      <c r="Z258" s="49"/>
      <c r="AA258" s="49"/>
      <c r="AB258" s="49"/>
      <c r="AC258" s="49"/>
      <c r="AD258" s="49"/>
      <c r="AE258" s="5"/>
      <c r="AF258" s="49"/>
      <c r="AG258" s="49"/>
      <c r="AH258" s="49"/>
      <c r="AI258" s="49"/>
      <c r="AJ258" s="5"/>
    </row>
    <row r="259" spans="1:36" ht="15.75">
      <c r="A259" s="93"/>
      <c r="B259" s="110"/>
      <c r="C259" s="93"/>
      <c r="D259" s="7" t="s">
        <v>12</v>
      </c>
      <c r="E259" s="4">
        <f t="shared" si="91"/>
        <v>0</v>
      </c>
      <c r="F259" s="4">
        <f t="shared" si="91"/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95"/>
      <c r="P259" s="8"/>
      <c r="Y259" s="49"/>
      <c r="Z259" s="49"/>
      <c r="AA259" s="49"/>
      <c r="AB259" s="49"/>
      <c r="AC259" s="49"/>
      <c r="AD259" s="49"/>
      <c r="AE259" s="5"/>
      <c r="AF259" s="49"/>
      <c r="AG259" s="49"/>
      <c r="AH259" s="49"/>
      <c r="AI259" s="49"/>
      <c r="AJ259" s="5"/>
    </row>
    <row r="260" spans="1:36" ht="15.75">
      <c r="A260" s="93"/>
      <c r="B260" s="110"/>
      <c r="C260" s="93"/>
      <c r="D260" s="7" t="s">
        <v>13</v>
      </c>
      <c r="E260" s="4">
        <f t="shared" si="91"/>
        <v>0</v>
      </c>
      <c r="F260" s="4">
        <f t="shared" si="91"/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95"/>
      <c r="P260" s="8"/>
      <c r="Y260" s="49"/>
      <c r="Z260" s="49"/>
      <c r="AA260" s="49"/>
      <c r="AB260" s="49"/>
      <c r="AC260" s="49"/>
      <c r="AD260" s="49"/>
      <c r="AE260" s="5"/>
      <c r="AF260" s="49"/>
      <c r="AG260" s="49"/>
      <c r="AH260" s="49"/>
      <c r="AI260" s="49"/>
      <c r="AJ260" s="5"/>
    </row>
    <row r="261" spans="1:36" ht="15.75">
      <c r="A261" s="93"/>
      <c r="B261" s="110"/>
      <c r="C261" s="93"/>
      <c r="D261" s="7" t="s">
        <v>14</v>
      </c>
      <c r="E261" s="4">
        <f t="shared" si="91"/>
        <v>0</v>
      </c>
      <c r="F261" s="4">
        <f t="shared" si="91"/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95"/>
      <c r="P261" s="8"/>
      <c r="Y261" s="49"/>
      <c r="Z261" s="49"/>
      <c r="AA261" s="49"/>
      <c r="AB261" s="49"/>
      <c r="AC261" s="49"/>
      <c r="AD261" s="49"/>
      <c r="AE261" s="5"/>
      <c r="AF261" s="49"/>
      <c r="AG261" s="49"/>
      <c r="AH261" s="49"/>
      <c r="AI261" s="49"/>
      <c r="AJ261" s="5"/>
    </row>
    <row r="262" spans="1:36" ht="15.75">
      <c r="A262" s="93"/>
      <c r="B262" s="110"/>
      <c r="C262" s="93"/>
      <c r="D262" s="7" t="s">
        <v>15</v>
      </c>
      <c r="E262" s="4">
        <f t="shared" si="91"/>
        <v>0</v>
      </c>
      <c r="F262" s="4">
        <f t="shared" si="91"/>
        <v>0</v>
      </c>
      <c r="G262" s="22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95"/>
      <c r="P262" s="8"/>
      <c r="Q262" s="44">
        <f>G262</f>
        <v>0</v>
      </c>
      <c r="S262" s="44"/>
      <c r="Y262" s="49"/>
      <c r="Z262" s="49"/>
      <c r="AA262" s="49"/>
      <c r="AB262" s="49"/>
      <c r="AC262" s="49"/>
      <c r="AD262" s="49"/>
      <c r="AE262" s="5"/>
      <c r="AF262" s="49"/>
      <c r="AG262" s="49"/>
      <c r="AH262" s="49"/>
      <c r="AI262" s="49"/>
      <c r="AJ262" s="5"/>
    </row>
    <row r="263" spans="1:36" ht="15.75">
      <c r="A263" s="93"/>
      <c r="B263" s="110"/>
      <c r="C263" s="93"/>
      <c r="D263" s="7" t="s">
        <v>16</v>
      </c>
      <c r="E263" s="4">
        <f aca="true" t="shared" si="92" ref="E263:E268">G263+I263+K263+M263</f>
        <v>0</v>
      </c>
      <c r="F263" s="4">
        <f aca="true" t="shared" si="93" ref="F263:F268">H263+J263+L263+N263</f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95"/>
      <c r="P263" s="8"/>
      <c r="Y263" s="49"/>
      <c r="Z263" s="49"/>
      <c r="AA263" s="49"/>
      <c r="AB263" s="49"/>
      <c r="AC263" s="49"/>
      <c r="AD263" s="49"/>
      <c r="AE263" s="5"/>
      <c r="AF263" s="49"/>
      <c r="AG263" s="49"/>
      <c r="AH263" s="49"/>
      <c r="AI263" s="49"/>
      <c r="AJ263" s="5"/>
    </row>
    <row r="264" spans="1:36" ht="15.75">
      <c r="A264" s="93"/>
      <c r="B264" s="110"/>
      <c r="C264" s="93"/>
      <c r="D264" s="7" t="s">
        <v>66</v>
      </c>
      <c r="E264" s="4">
        <f t="shared" si="92"/>
        <v>0</v>
      </c>
      <c r="F264" s="4">
        <f t="shared" si="93"/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95"/>
      <c r="P264" s="8"/>
      <c r="Y264" s="49"/>
      <c r="Z264" s="49"/>
      <c r="AA264" s="49"/>
      <c r="AB264" s="49"/>
      <c r="AC264" s="49"/>
      <c r="AD264" s="49"/>
      <c r="AE264" s="5"/>
      <c r="AF264" s="49"/>
      <c r="AG264" s="49"/>
      <c r="AH264" s="49"/>
      <c r="AI264" s="49"/>
      <c r="AJ264" s="5"/>
    </row>
    <row r="265" spans="1:36" ht="15.75">
      <c r="A265" s="93"/>
      <c r="B265" s="110"/>
      <c r="C265" s="93"/>
      <c r="D265" s="7" t="s">
        <v>67</v>
      </c>
      <c r="E265" s="4">
        <f t="shared" si="92"/>
        <v>0</v>
      </c>
      <c r="F265" s="4">
        <f t="shared" si="93"/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95"/>
      <c r="P265" s="8"/>
      <c r="Y265" s="49"/>
      <c r="Z265" s="49"/>
      <c r="AA265" s="49"/>
      <c r="AB265" s="49"/>
      <c r="AC265" s="49"/>
      <c r="AD265" s="49"/>
      <c r="AE265" s="5"/>
      <c r="AF265" s="49"/>
      <c r="AG265" s="49"/>
      <c r="AH265" s="49"/>
      <c r="AI265" s="49"/>
      <c r="AJ265" s="5"/>
    </row>
    <row r="266" spans="1:36" ht="15.75">
      <c r="A266" s="93"/>
      <c r="B266" s="110"/>
      <c r="C266" s="93"/>
      <c r="D266" s="7" t="s">
        <v>68</v>
      </c>
      <c r="E266" s="4">
        <f t="shared" si="92"/>
        <v>0</v>
      </c>
      <c r="F266" s="4">
        <f t="shared" si="93"/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95"/>
      <c r="P266" s="8"/>
      <c r="Y266" s="49"/>
      <c r="Z266" s="49"/>
      <c r="AA266" s="49"/>
      <c r="AB266" s="49"/>
      <c r="AC266" s="49"/>
      <c r="AD266" s="49"/>
      <c r="AE266" s="5"/>
      <c r="AF266" s="49"/>
      <c r="AG266" s="49"/>
      <c r="AH266" s="49"/>
      <c r="AI266" s="49"/>
      <c r="AJ266" s="5"/>
    </row>
    <row r="267" spans="1:36" ht="15.75">
      <c r="A267" s="93"/>
      <c r="B267" s="110"/>
      <c r="C267" s="93"/>
      <c r="D267" s="7" t="s">
        <v>69</v>
      </c>
      <c r="E267" s="4">
        <f t="shared" si="92"/>
        <v>0</v>
      </c>
      <c r="F267" s="4">
        <f t="shared" si="93"/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95"/>
      <c r="P267" s="8"/>
      <c r="Y267" s="49"/>
      <c r="Z267" s="49"/>
      <c r="AA267" s="49"/>
      <c r="AB267" s="49"/>
      <c r="AC267" s="49"/>
      <c r="AD267" s="49"/>
      <c r="AE267" s="5"/>
      <c r="AF267" s="49"/>
      <c r="AG267" s="49"/>
      <c r="AH267" s="49"/>
      <c r="AI267" s="49"/>
      <c r="AJ267" s="5"/>
    </row>
    <row r="268" spans="1:36" ht="15.75">
      <c r="A268" s="93"/>
      <c r="B268" s="110"/>
      <c r="C268" s="94"/>
      <c r="D268" s="7" t="s">
        <v>70</v>
      </c>
      <c r="E268" s="4">
        <f t="shared" si="92"/>
        <v>0</v>
      </c>
      <c r="F268" s="4">
        <f t="shared" si="93"/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95"/>
      <c r="P268" s="8"/>
      <c r="Y268" s="49"/>
      <c r="Z268" s="49"/>
      <c r="AA268" s="49"/>
      <c r="AB268" s="49"/>
      <c r="AC268" s="49"/>
      <c r="AD268" s="49"/>
      <c r="AE268" s="5"/>
      <c r="AF268" s="49"/>
      <c r="AG268" s="49"/>
      <c r="AH268" s="49"/>
      <c r="AI268" s="49"/>
      <c r="AJ268" s="5"/>
    </row>
    <row r="269" spans="1:36" s="1" customFormat="1" ht="15.75" customHeight="1">
      <c r="A269" s="93"/>
      <c r="B269" s="110" t="s">
        <v>34</v>
      </c>
      <c r="C269" s="92"/>
      <c r="D269" s="11" t="s">
        <v>10</v>
      </c>
      <c r="E269" s="4">
        <f>SUM(E270:E280)</f>
        <v>0</v>
      </c>
      <c r="F269" s="4">
        <f>SUM(F270:F280)</f>
        <v>0</v>
      </c>
      <c r="G269" s="4">
        <f aca="true" t="shared" si="94" ref="G269:L269">SUM(G270:G280)</f>
        <v>0</v>
      </c>
      <c r="H269" s="6">
        <f t="shared" si="94"/>
        <v>0</v>
      </c>
      <c r="I269" s="6">
        <f t="shared" si="94"/>
        <v>0</v>
      </c>
      <c r="J269" s="6">
        <f t="shared" si="94"/>
        <v>0</v>
      </c>
      <c r="K269" s="6">
        <f t="shared" si="94"/>
        <v>0</v>
      </c>
      <c r="L269" s="6">
        <f t="shared" si="94"/>
        <v>0</v>
      </c>
      <c r="M269" s="6">
        <f>SUM(M270:M280)</f>
        <v>0</v>
      </c>
      <c r="N269" s="6">
        <f>SUM(N270:N280)</f>
        <v>0</v>
      </c>
      <c r="O269" s="95" t="s">
        <v>63</v>
      </c>
      <c r="P269" s="8"/>
      <c r="Y269" s="78"/>
      <c r="Z269" s="78"/>
      <c r="AA269" s="78"/>
      <c r="AB269" s="78"/>
      <c r="AC269" s="78"/>
      <c r="AD269" s="78"/>
      <c r="AE269" s="13"/>
      <c r="AF269" s="78"/>
      <c r="AG269" s="78"/>
      <c r="AH269" s="78"/>
      <c r="AI269" s="78"/>
      <c r="AJ269" s="13"/>
    </row>
    <row r="270" spans="1:36" ht="15.75">
      <c r="A270" s="93"/>
      <c r="B270" s="110"/>
      <c r="C270" s="93"/>
      <c r="D270" s="7" t="s">
        <v>11</v>
      </c>
      <c r="E270" s="4">
        <f aca="true" t="shared" si="95" ref="E270:F274">G270+I270+K270+M270</f>
        <v>0</v>
      </c>
      <c r="F270" s="4">
        <f t="shared" si="95"/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95"/>
      <c r="P270" s="8"/>
      <c r="Y270" s="49"/>
      <c r="Z270" s="49"/>
      <c r="AA270" s="49"/>
      <c r="AB270" s="49"/>
      <c r="AC270" s="49"/>
      <c r="AD270" s="49"/>
      <c r="AE270" s="5"/>
      <c r="AF270" s="49"/>
      <c r="AG270" s="49"/>
      <c r="AH270" s="49"/>
      <c r="AI270" s="49"/>
      <c r="AJ270" s="5"/>
    </row>
    <row r="271" spans="1:36" ht="15.75">
      <c r="A271" s="93"/>
      <c r="B271" s="110"/>
      <c r="C271" s="93"/>
      <c r="D271" s="7" t="s">
        <v>12</v>
      </c>
      <c r="E271" s="4">
        <f t="shared" si="95"/>
        <v>0</v>
      </c>
      <c r="F271" s="4">
        <f t="shared" si="95"/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95"/>
      <c r="P271" s="8"/>
      <c r="Y271" s="49"/>
      <c r="Z271" s="49"/>
      <c r="AA271" s="49"/>
      <c r="AB271" s="49"/>
      <c r="AC271" s="49"/>
      <c r="AD271" s="49"/>
      <c r="AE271" s="5"/>
      <c r="AF271" s="49"/>
      <c r="AG271" s="49"/>
      <c r="AH271" s="49"/>
      <c r="AI271" s="49"/>
      <c r="AJ271" s="5"/>
    </row>
    <row r="272" spans="1:36" ht="15.75">
      <c r="A272" s="93"/>
      <c r="B272" s="110"/>
      <c r="C272" s="93"/>
      <c r="D272" s="7" t="s">
        <v>13</v>
      </c>
      <c r="E272" s="4">
        <f t="shared" si="95"/>
        <v>0</v>
      </c>
      <c r="F272" s="4">
        <f t="shared" si="95"/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95"/>
      <c r="P272" s="8"/>
      <c r="Y272" s="49"/>
      <c r="Z272" s="49"/>
      <c r="AA272" s="49"/>
      <c r="AB272" s="49"/>
      <c r="AC272" s="49"/>
      <c r="AD272" s="49"/>
      <c r="AE272" s="5"/>
      <c r="AF272" s="49"/>
      <c r="AG272" s="49"/>
      <c r="AH272" s="49"/>
      <c r="AI272" s="49"/>
      <c r="AJ272" s="5"/>
    </row>
    <row r="273" spans="1:36" ht="15.75">
      <c r="A273" s="93"/>
      <c r="B273" s="110"/>
      <c r="C273" s="93"/>
      <c r="D273" s="7" t="s">
        <v>14</v>
      </c>
      <c r="E273" s="4">
        <f t="shared" si="95"/>
        <v>0</v>
      </c>
      <c r="F273" s="4">
        <f t="shared" si="95"/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95"/>
      <c r="P273" s="8"/>
      <c r="Y273" s="49"/>
      <c r="Z273" s="49"/>
      <c r="AA273" s="49"/>
      <c r="AB273" s="49"/>
      <c r="AC273" s="49"/>
      <c r="AD273" s="49"/>
      <c r="AE273" s="5"/>
      <c r="AF273" s="49"/>
      <c r="AG273" s="49"/>
      <c r="AH273" s="49"/>
      <c r="AI273" s="49"/>
      <c r="AJ273" s="5"/>
    </row>
    <row r="274" spans="1:36" ht="15.75">
      <c r="A274" s="93"/>
      <c r="B274" s="110"/>
      <c r="C274" s="93"/>
      <c r="D274" s="7" t="s">
        <v>15</v>
      </c>
      <c r="E274" s="4">
        <f t="shared" si="95"/>
        <v>0</v>
      </c>
      <c r="F274" s="4">
        <f t="shared" si="95"/>
        <v>0</v>
      </c>
      <c r="G274" s="22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95"/>
      <c r="P274" s="8"/>
      <c r="Q274" s="44">
        <f>G274</f>
        <v>0</v>
      </c>
      <c r="S274" s="44"/>
      <c r="Y274" s="49"/>
      <c r="Z274" s="49"/>
      <c r="AA274" s="49"/>
      <c r="AB274" s="49"/>
      <c r="AC274" s="49"/>
      <c r="AD274" s="49"/>
      <c r="AE274" s="5"/>
      <c r="AF274" s="49"/>
      <c r="AG274" s="49"/>
      <c r="AH274" s="49"/>
      <c r="AI274" s="49"/>
      <c r="AJ274" s="5"/>
    </row>
    <row r="275" spans="1:36" ht="15.75">
      <c r="A275" s="93"/>
      <c r="B275" s="110"/>
      <c r="C275" s="93"/>
      <c r="D275" s="7" t="s">
        <v>16</v>
      </c>
      <c r="E275" s="4">
        <f aca="true" t="shared" si="96" ref="E275:E280">G275+I275+K275+M275</f>
        <v>0</v>
      </c>
      <c r="F275" s="4">
        <f aca="true" t="shared" si="97" ref="F275:F280">H275+J275+L275+N275</f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95"/>
      <c r="P275" s="8"/>
      <c r="Y275" s="49"/>
      <c r="Z275" s="49"/>
      <c r="AA275" s="49"/>
      <c r="AB275" s="49"/>
      <c r="AC275" s="49"/>
      <c r="AD275" s="49"/>
      <c r="AE275" s="5"/>
      <c r="AF275" s="49"/>
      <c r="AG275" s="49"/>
      <c r="AH275" s="49"/>
      <c r="AI275" s="49"/>
      <c r="AJ275" s="5"/>
    </row>
    <row r="276" spans="1:36" ht="15.75">
      <c r="A276" s="93"/>
      <c r="B276" s="110"/>
      <c r="C276" s="93"/>
      <c r="D276" s="7" t="s">
        <v>66</v>
      </c>
      <c r="E276" s="4">
        <f t="shared" si="96"/>
        <v>0</v>
      </c>
      <c r="F276" s="4">
        <f t="shared" si="97"/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95"/>
      <c r="P276" s="8"/>
      <c r="Y276" s="49"/>
      <c r="Z276" s="49"/>
      <c r="AA276" s="49"/>
      <c r="AB276" s="49"/>
      <c r="AC276" s="49"/>
      <c r="AD276" s="49"/>
      <c r="AE276" s="5"/>
      <c r="AF276" s="49"/>
      <c r="AG276" s="49"/>
      <c r="AH276" s="49"/>
      <c r="AI276" s="49"/>
      <c r="AJ276" s="5"/>
    </row>
    <row r="277" spans="1:36" ht="15.75">
      <c r="A277" s="93"/>
      <c r="B277" s="110"/>
      <c r="C277" s="93"/>
      <c r="D277" s="7" t="s">
        <v>67</v>
      </c>
      <c r="E277" s="4">
        <f t="shared" si="96"/>
        <v>0</v>
      </c>
      <c r="F277" s="4">
        <f t="shared" si="97"/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95"/>
      <c r="P277" s="8"/>
      <c r="Y277" s="49"/>
      <c r="Z277" s="49"/>
      <c r="AA277" s="49"/>
      <c r="AB277" s="49"/>
      <c r="AC277" s="49"/>
      <c r="AD277" s="49"/>
      <c r="AE277" s="5"/>
      <c r="AF277" s="49"/>
      <c r="AG277" s="49"/>
      <c r="AH277" s="49"/>
      <c r="AI277" s="49"/>
      <c r="AJ277" s="5"/>
    </row>
    <row r="278" spans="1:36" ht="15.75">
      <c r="A278" s="93"/>
      <c r="B278" s="110"/>
      <c r="C278" s="93"/>
      <c r="D278" s="7" t="s">
        <v>68</v>
      </c>
      <c r="E278" s="4">
        <f t="shared" si="96"/>
        <v>0</v>
      </c>
      <c r="F278" s="4">
        <f t="shared" si="97"/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95"/>
      <c r="P278" s="8"/>
      <c r="Y278" s="49"/>
      <c r="Z278" s="49"/>
      <c r="AA278" s="49"/>
      <c r="AB278" s="49"/>
      <c r="AC278" s="49"/>
      <c r="AD278" s="49"/>
      <c r="AE278" s="5"/>
      <c r="AF278" s="49"/>
      <c r="AG278" s="49"/>
      <c r="AH278" s="49"/>
      <c r="AI278" s="49"/>
      <c r="AJ278" s="5"/>
    </row>
    <row r="279" spans="1:36" ht="15.75">
      <c r="A279" s="93"/>
      <c r="B279" s="110"/>
      <c r="C279" s="93"/>
      <c r="D279" s="7" t="s">
        <v>69</v>
      </c>
      <c r="E279" s="4">
        <f t="shared" si="96"/>
        <v>0</v>
      </c>
      <c r="F279" s="4">
        <f t="shared" si="97"/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95"/>
      <c r="P279" s="8"/>
      <c r="Y279" s="49"/>
      <c r="Z279" s="49"/>
      <c r="AA279" s="49"/>
      <c r="AB279" s="49"/>
      <c r="AC279" s="49"/>
      <c r="AD279" s="49"/>
      <c r="AE279" s="5"/>
      <c r="AF279" s="49"/>
      <c r="AG279" s="49"/>
      <c r="AH279" s="49"/>
      <c r="AI279" s="49"/>
      <c r="AJ279" s="5"/>
    </row>
    <row r="280" spans="1:36" ht="15.75">
      <c r="A280" s="93"/>
      <c r="B280" s="110"/>
      <c r="C280" s="94"/>
      <c r="D280" s="7" t="s">
        <v>70</v>
      </c>
      <c r="E280" s="4">
        <f t="shared" si="96"/>
        <v>0</v>
      </c>
      <c r="F280" s="4">
        <f t="shared" si="97"/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95"/>
      <c r="P280" s="8"/>
      <c r="Y280" s="49"/>
      <c r="Z280" s="49"/>
      <c r="AA280" s="49"/>
      <c r="AB280" s="49"/>
      <c r="AC280" s="49"/>
      <c r="AD280" s="49"/>
      <c r="AE280" s="5"/>
      <c r="AF280" s="49"/>
      <c r="AG280" s="49"/>
      <c r="AH280" s="49"/>
      <c r="AI280" s="49"/>
      <c r="AJ280" s="5"/>
    </row>
    <row r="281" spans="1:36" ht="15.75" customHeight="1">
      <c r="A281" s="93"/>
      <c r="B281" s="110" t="s">
        <v>35</v>
      </c>
      <c r="C281" s="92"/>
      <c r="D281" s="11" t="s">
        <v>10</v>
      </c>
      <c r="E281" s="4">
        <f>SUM(E282:E292)</f>
        <v>295.6</v>
      </c>
      <c r="F281" s="4">
        <f>SUM(F282:F292)</f>
        <v>0</v>
      </c>
      <c r="G281" s="4">
        <f aca="true" t="shared" si="98" ref="G281:L281">SUM(G282:G292)</f>
        <v>295.6</v>
      </c>
      <c r="H281" s="4">
        <f t="shared" si="98"/>
        <v>0</v>
      </c>
      <c r="I281" s="4">
        <f t="shared" si="98"/>
        <v>0</v>
      </c>
      <c r="J281" s="4">
        <f t="shared" si="98"/>
        <v>0</v>
      </c>
      <c r="K281" s="4">
        <f t="shared" si="98"/>
        <v>0</v>
      </c>
      <c r="L281" s="4">
        <f t="shared" si="98"/>
        <v>0</v>
      </c>
      <c r="M281" s="4">
        <f>SUM(M282:M292)</f>
        <v>0</v>
      </c>
      <c r="N281" s="4">
        <f>SUM(N282:N292)</f>
        <v>0</v>
      </c>
      <c r="O281" s="95" t="s">
        <v>63</v>
      </c>
      <c r="P281" s="8"/>
      <c r="T281" t="s">
        <v>84</v>
      </c>
      <c r="Y281" s="49"/>
      <c r="Z281" s="49"/>
      <c r="AA281" s="49"/>
      <c r="AB281" s="49"/>
      <c r="AC281" s="49"/>
      <c r="AD281" s="49"/>
      <c r="AE281" s="5"/>
      <c r="AF281" s="49"/>
      <c r="AG281" s="49"/>
      <c r="AH281" s="49"/>
      <c r="AI281" s="49"/>
      <c r="AJ281" s="5"/>
    </row>
    <row r="282" spans="1:36" ht="15.75">
      <c r="A282" s="93"/>
      <c r="B282" s="110"/>
      <c r="C282" s="93"/>
      <c r="D282" s="7" t="s">
        <v>11</v>
      </c>
      <c r="E282" s="4">
        <f aca="true" t="shared" si="99" ref="E282:F286">G282+I282+K282+M282</f>
        <v>0</v>
      </c>
      <c r="F282" s="4">
        <f t="shared" si="99"/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95"/>
      <c r="P282" s="8"/>
      <c r="Y282" s="49"/>
      <c r="Z282" s="49"/>
      <c r="AA282" s="49"/>
      <c r="AB282" s="49"/>
      <c r="AC282" s="49"/>
      <c r="AD282" s="49"/>
      <c r="AE282" s="5"/>
      <c r="AF282" s="49"/>
      <c r="AG282" s="49"/>
      <c r="AH282" s="49"/>
      <c r="AI282" s="49"/>
      <c r="AJ282" s="5"/>
    </row>
    <row r="283" spans="1:36" ht="15.75">
      <c r="A283" s="93"/>
      <c r="B283" s="110"/>
      <c r="C283" s="93"/>
      <c r="D283" s="7" t="s">
        <v>12</v>
      </c>
      <c r="E283" s="4">
        <f t="shared" si="99"/>
        <v>0</v>
      </c>
      <c r="F283" s="4">
        <f t="shared" si="99"/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95"/>
      <c r="P283" s="8"/>
      <c r="Y283" s="49"/>
      <c r="Z283" s="49"/>
      <c r="AA283" s="49"/>
      <c r="AB283" s="49"/>
      <c r="AC283" s="49"/>
      <c r="AD283" s="49"/>
      <c r="AE283" s="5"/>
      <c r="AF283" s="49"/>
      <c r="AG283" s="49"/>
      <c r="AH283" s="49"/>
      <c r="AI283" s="49"/>
      <c r="AJ283" s="5"/>
    </row>
    <row r="284" spans="1:36" ht="15.75">
      <c r="A284" s="93"/>
      <c r="B284" s="110"/>
      <c r="C284" s="93"/>
      <c r="D284" s="7" t="s">
        <v>13</v>
      </c>
      <c r="E284" s="4">
        <f t="shared" si="99"/>
        <v>0</v>
      </c>
      <c r="F284" s="4">
        <f t="shared" si="99"/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95"/>
      <c r="P284" s="8"/>
      <c r="Y284" s="49"/>
      <c r="Z284" s="49"/>
      <c r="AA284" s="49"/>
      <c r="AB284" s="49"/>
      <c r="AC284" s="49"/>
      <c r="AD284" s="49"/>
      <c r="AE284" s="5"/>
      <c r="AF284" s="49"/>
      <c r="AG284" s="49"/>
      <c r="AH284" s="49"/>
      <c r="AI284" s="49"/>
      <c r="AJ284" s="5"/>
    </row>
    <row r="285" spans="1:36" ht="15.75">
      <c r="A285" s="93"/>
      <c r="B285" s="110"/>
      <c r="C285" s="93"/>
      <c r="D285" s="7" t="s">
        <v>14</v>
      </c>
      <c r="E285" s="4">
        <f t="shared" si="99"/>
        <v>0</v>
      </c>
      <c r="F285" s="4">
        <f t="shared" si="99"/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95"/>
      <c r="P285" s="8"/>
      <c r="Y285" s="49"/>
      <c r="Z285" s="49"/>
      <c r="AA285" s="49"/>
      <c r="AB285" s="49"/>
      <c r="AC285" s="49"/>
      <c r="AD285" s="49"/>
      <c r="AE285" s="5"/>
      <c r="AF285" s="49"/>
      <c r="AG285" s="49"/>
      <c r="AH285" s="49"/>
      <c r="AI285" s="49"/>
      <c r="AJ285" s="5"/>
    </row>
    <row r="286" spans="1:36" ht="15.75">
      <c r="A286" s="93"/>
      <c r="B286" s="110"/>
      <c r="C286" s="93"/>
      <c r="D286" s="7" t="s">
        <v>15</v>
      </c>
      <c r="E286" s="4">
        <f>G286+I286+K286+M286</f>
        <v>0</v>
      </c>
      <c r="F286" s="4">
        <f t="shared" si="99"/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95"/>
      <c r="P286" s="8"/>
      <c r="Q286" s="44">
        <f>G286</f>
        <v>0</v>
      </c>
      <c r="S286" s="44"/>
      <c r="T286" t="s">
        <v>84</v>
      </c>
      <c r="Y286" s="49"/>
      <c r="Z286" s="49"/>
      <c r="AA286" s="49"/>
      <c r="AB286" s="49"/>
      <c r="AC286" s="49"/>
      <c r="AD286" s="49"/>
      <c r="AE286" s="5"/>
      <c r="AF286" s="49"/>
      <c r="AG286" s="49"/>
      <c r="AH286" s="49"/>
      <c r="AI286" s="49"/>
      <c r="AJ286" s="5"/>
    </row>
    <row r="287" spans="1:36" ht="15.75">
      <c r="A287" s="93"/>
      <c r="B287" s="110"/>
      <c r="C287" s="93"/>
      <c r="D287" s="7" t="s">
        <v>16</v>
      </c>
      <c r="E287" s="4">
        <f aca="true" t="shared" si="100" ref="E287:E292">G287+I287+K287+M287</f>
        <v>0</v>
      </c>
      <c r="F287" s="4">
        <f aca="true" t="shared" si="101" ref="F287:F292">H287+J287+L287+N287</f>
        <v>0</v>
      </c>
      <c r="G287" s="6"/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95"/>
      <c r="P287" s="8"/>
      <c r="T287" s="44">
        <f>G287</f>
        <v>0</v>
      </c>
      <c r="Y287" s="49"/>
      <c r="Z287" s="49"/>
      <c r="AA287" s="49"/>
      <c r="AB287" s="49"/>
      <c r="AC287" s="49"/>
      <c r="AD287" s="49"/>
      <c r="AE287" s="5"/>
      <c r="AF287" s="49"/>
      <c r="AG287" s="49"/>
      <c r="AH287" s="49"/>
      <c r="AI287" s="49"/>
      <c r="AJ287" s="5"/>
    </row>
    <row r="288" spans="1:36" ht="15.75">
      <c r="A288" s="93"/>
      <c r="B288" s="110"/>
      <c r="C288" s="93"/>
      <c r="D288" s="7" t="s">
        <v>66</v>
      </c>
      <c r="E288" s="4">
        <f t="shared" si="100"/>
        <v>0</v>
      </c>
      <c r="F288" s="4">
        <f t="shared" si="101"/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95"/>
      <c r="P288" s="8"/>
      <c r="Y288" s="49"/>
      <c r="Z288" s="49"/>
      <c r="AA288" s="49"/>
      <c r="AB288" s="49"/>
      <c r="AC288" s="49"/>
      <c r="AD288" s="49"/>
      <c r="AE288" s="5"/>
      <c r="AF288" s="49"/>
      <c r="AG288" s="49"/>
      <c r="AH288" s="49"/>
      <c r="AI288" s="49"/>
      <c r="AJ288" s="5"/>
    </row>
    <row r="289" spans="1:36" ht="15.75">
      <c r="A289" s="93"/>
      <c r="B289" s="110"/>
      <c r="C289" s="93"/>
      <c r="D289" s="7" t="s">
        <v>67</v>
      </c>
      <c r="E289" s="4">
        <f t="shared" si="100"/>
        <v>0</v>
      </c>
      <c r="F289" s="4">
        <f t="shared" si="101"/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95"/>
      <c r="P289" s="8"/>
      <c r="Y289" s="49"/>
      <c r="Z289" s="49"/>
      <c r="AA289" s="49"/>
      <c r="AB289" s="49"/>
      <c r="AC289" s="49"/>
      <c r="AD289" s="49"/>
      <c r="AE289" s="5"/>
      <c r="AF289" s="49"/>
      <c r="AG289" s="49"/>
      <c r="AH289" s="49"/>
      <c r="AI289" s="49"/>
      <c r="AJ289" s="5"/>
    </row>
    <row r="290" spans="1:36" ht="15.75">
      <c r="A290" s="93"/>
      <c r="B290" s="110"/>
      <c r="C290" s="93"/>
      <c r="D290" s="7" t="s">
        <v>68</v>
      </c>
      <c r="E290" s="4">
        <f t="shared" si="100"/>
        <v>0</v>
      </c>
      <c r="F290" s="4">
        <f t="shared" si="101"/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95"/>
      <c r="P290" s="8"/>
      <c r="Y290" s="49"/>
      <c r="Z290" s="49"/>
      <c r="AA290" s="49"/>
      <c r="AB290" s="49"/>
      <c r="AC290" s="49"/>
      <c r="AD290" s="49"/>
      <c r="AE290" s="5"/>
      <c r="AF290" s="49"/>
      <c r="AG290" s="49"/>
      <c r="AH290" s="49"/>
      <c r="AI290" s="49"/>
      <c r="AJ290" s="5"/>
    </row>
    <row r="291" spans="1:36" ht="15.75">
      <c r="A291" s="93"/>
      <c r="B291" s="110"/>
      <c r="C291" s="93"/>
      <c r="D291" s="7" t="s">
        <v>69</v>
      </c>
      <c r="E291" s="4">
        <f t="shared" si="100"/>
        <v>295.6</v>
      </c>
      <c r="F291" s="4">
        <f t="shared" si="101"/>
        <v>0</v>
      </c>
      <c r="G291" s="6">
        <v>295.6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95"/>
      <c r="P291" s="8"/>
      <c r="Y291" s="49"/>
      <c r="Z291" s="49"/>
      <c r="AA291" s="49"/>
      <c r="AB291" s="49"/>
      <c r="AC291" s="49"/>
      <c r="AD291" s="49"/>
      <c r="AE291" s="5"/>
      <c r="AF291" s="49"/>
      <c r="AG291" s="49"/>
      <c r="AH291" s="49"/>
      <c r="AI291" s="49"/>
      <c r="AJ291" s="5"/>
    </row>
    <row r="292" spans="1:36" ht="15.75">
      <c r="A292" s="93"/>
      <c r="B292" s="110"/>
      <c r="C292" s="94"/>
      <c r="D292" s="7" t="s">
        <v>70</v>
      </c>
      <c r="E292" s="4">
        <f t="shared" si="100"/>
        <v>0</v>
      </c>
      <c r="F292" s="4">
        <f t="shared" si="101"/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95"/>
      <c r="P292" s="8"/>
      <c r="Y292" s="49"/>
      <c r="Z292" s="49"/>
      <c r="AA292" s="49"/>
      <c r="AB292" s="49"/>
      <c r="AC292" s="49"/>
      <c r="AD292" s="49"/>
      <c r="AE292" s="5"/>
      <c r="AF292" s="49"/>
      <c r="AG292" s="49"/>
      <c r="AH292" s="49"/>
      <c r="AI292" s="49"/>
      <c r="AJ292" s="5"/>
    </row>
    <row r="293" spans="1:36" s="1" customFormat="1" ht="15.75" customHeight="1">
      <c r="A293" s="93"/>
      <c r="B293" s="110" t="s">
        <v>36</v>
      </c>
      <c r="C293" s="92"/>
      <c r="D293" s="11" t="s">
        <v>10</v>
      </c>
      <c r="E293" s="4">
        <f>SUM(E294:E304)</f>
        <v>0</v>
      </c>
      <c r="F293" s="4">
        <f>SUM(F294:F304)</f>
        <v>0</v>
      </c>
      <c r="G293" s="4">
        <f aca="true" t="shared" si="102" ref="G293:L293">SUM(G294:G304)</f>
        <v>0</v>
      </c>
      <c r="H293" s="6">
        <f t="shared" si="102"/>
        <v>0</v>
      </c>
      <c r="I293" s="6">
        <f t="shared" si="102"/>
        <v>0</v>
      </c>
      <c r="J293" s="6">
        <f t="shared" si="102"/>
        <v>0</v>
      </c>
      <c r="K293" s="6">
        <f t="shared" si="102"/>
        <v>0</v>
      </c>
      <c r="L293" s="6">
        <f t="shared" si="102"/>
        <v>0</v>
      </c>
      <c r="M293" s="6">
        <f>SUM(M294:M304)</f>
        <v>0</v>
      </c>
      <c r="N293" s="6">
        <f>SUM(N294:N304)</f>
        <v>0</v>
      </c>
      <c r="O293" s="95" t="s">
        <v>63</v>
      </c>
      <c r="P293" s="8"/>
      <c r="Y293" s="78"/>
      <c r="Z293" s="78"/>
      <c r="AA293" s="78"/>
      <c r="AB293" s="78"/>
      <c r="AC293" s="78"/>
      <c r="AD293" s="78"/>
      <c r="AE293" s="13"/>
      <c r="AF293" s="78"/>
      <c r="AG293" s="78"/>
      <c r="AH293" s="78"/>
      <c r="AI293" s="78"/>
      <c r="AJ293" s="13"/>
    </row>
    <row r="294" spans="1:36" ht="15.75">
      <c r="A294" s="93"/>
      <c r="B294" s="110"/>
      <c r="C294" s="93"/>
      <c r="D294" s="7" t="s">
        <v>11</v>
      </c>
      <c r="E294" s="4">
        <f aca="true" t="shared" si="103" ref="E294:F298">G294+I294+K294+M294</f>
        <v>0</v>
      </c>
      <c r="F294" s="4">
        <f t="shared" si="103"/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95"/>
      <c r="P294" s="8"/>
      <c r="Y294" s="49"/>
      <c r="Z294" s="49"/>
      <c r="AA294" s="49"/>
      <c r="AB294" s="49"/>
      <c r="AC294" s="49"/>
      <c r="AD294" s="49"/>
      <c r="AE294" s="5"/>
      <c r="AF294" s="49"/>
      <c r="AG294" s="49"/>
      <c r="AH294" s="49"/>
      <c r="AI294" s="49"/>
      <c r="AJ294" s="5"/>
    </row>
    <row r="295" spans="1:36" ht="15.75">
      <c r="A295" s="93"/>
      <c r="B295" s="110"/>
      <c r="C295" s="93"/>
      <c r="D295" s="7" t="s">
        <v>12</v>
      </c>
      <c r="E295" s="4">
        <f t="shared" si="103"/>
        <v>0</v>
      </c>
      <c r="F295" s="4">
        <f t="shared" si="103"/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95"/>
      <c r="P295" s="8"/>
      <c r="Y295" s="49"/>
      <c r="Z295" s="49"/>
      <c r="AA295" s="49"/>
      <c r="AB295" s="49"/>
      <c r="AC295" s="49"/>
      <c r="AD295" s="49"/>
      <c r="AE295" s="5"/>
      <c r="AF295" s="49"/>
      <c r="AG295" s="49"/>
      <c r="AH295" s="49"/>
      <c r="AI295" s="49"/>
      <c r="AJ295" s="5"/>
    </row>
    <row r="296" spans="1:36" ht="15.75">
      <c r="A296" s="93"/>
      <c r="B296" s="110"/>
      <c r="C296" s="93"/>
      <c r="D296" s="7" t="s">
        <v>13</v>
      </c>
      <c r="E296" s="4">
        <f t="shared" si="103"/>
        <v>0</v>
      </c>
      <c r="F296" s="4">
        <f t="shared" si="103"/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95"/>
      <c r="P296" s="8"/>
      <c r="Y296" s="49"/>
      <c r="Z296" s="49"/>
      <c r="AA296" s="49"/>
      <c r="AB296" s="49"/>
      <c r="AC296" s="49"/>
      <c r="AD296" s="49"/>
      <c r="AE296" s="5"/>
      <c r="AF296" s="49"/>
      <c r="AG296" s="49"/>
      <c r="AH296" s="49"/>
      <c r="AI296" s="49"/>
      <c r="AJ296" s="5"/>
    </row>
    <row r="297" spans="1:36" ht="15.75">
      <c r="A297" s="93"/>
      <c r="B297" s="110"/>
      <c r="C297" s="93"/>
      <c r="D297" s="7" t="s">
        <v>14</v>
      </c>
      <c r="E297" s="4">
        <f t="shared" si="103"/>
        <v>0</v>
      </c>
      <c r="F297" s="4">
        <f t="shared" si="103"/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95"/>
      <c r="P297" s="8"/>
      <c r="Y297" s="49"/>
      <c r="Z297" s="49"/>
      <c r="AA297" s="49"/>
      <c r="AB297" s="49"/>
      <c r="AC297" s="49"/>
      <c r="AD297" s="49"/>
      <c r="AE297" s="5"/>
      <c r="AF297" s="49"/>
      <c r="AG297" s="49"/>
      <c r="AH297" s="49"/>
      <c r="AI297" s="49"/>
      <c r="AJ297" s="5"/>
    </row>
    <row r="298" spans="1:36" ht="15.75">
      <c r="A298" s="93"/>
      <c r="B298" s="110"/>
      <c r="C298" s="93"/>
      <c r="D298" s="7" t="s">
        <v>15</v>
      </c>
      <c r="E298" s="4">
        <f t="shared" si="103"/>
        <v>0</v>
      </c>
      <c r="F298" s="4">
        <f t="shared" si="103"/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95"/>
      <c r="P298" s="8"/>
      <c r="Q298" s="44">
        <f>G298</f>
        <v>0</v>
      </c>
      <c r="S298" s="44"/>
      <c r="Y298" s="49"/>
      <c r="Z298" s="49"/>
      <c r="AA298" s="49"/>
      <c r="AB298" s="49"/>
      <c r="AC298" s="49"/>
      <c r="AD298" s="49"/>
      <c r="AE298" s="5"/>
      <c r="AF298" s="49"/>
      <c r="AG298" s="49"/>
      <c r="AH298" s="49"/>
      <c r="AI298" s="49"/>
      <c r="AJ298" s="5"/>
    </row>
    <row r="299" spans="1:36" ht="15.75">
      <c r="A299" s="93"/>
      <c r="B299" s="110"/>
      <c r="C299" s="93"/>
      <c r="D299" s="7" t="s">
        <v>16</v>
      </c>
      <c r="E299" s="4">
        <f aca="true" t="shared" si="104" ref="E299:E304">G299+I299+K299+M299</f>
        <v>0</v>
      </c>
      <c r="F299" s="4">
        <f aca="true" t="shared" si="105" ref="F299:F304">H299+J299+L299+N299</f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95"/>
      <c r="P299" s="8"/>
      <c r="Y299" s="49"/>
      <c r="Z299" s="49"/>
      <c r="AA299" s="49"/>
      <c r="AB299" s="49"/>
      <c r="AC299" s="49"/>
      <c r="AD299" s="49"/>
      <c r="AE299" s="5"/>
      <c r="AF299" s="49"/>
      <c r="AG299" s="49"/>
      <c r="AH299" s="49"/>
      <c r="AI299" s="49"/>
      <c r="AJ299" s="5"/>
    </row>
    <row r="300" spans="1:36" ht="15.75">
      <c r="A300" s="93"/>
      <c r="B300" s="110"/>
      <c r="C300" s="93"/>
      <c r="D300" s="7" t="s">
        <v>66</v>
      </c>
      <c r="E300" s="4">
        <f t="shared" si="104"/>
        <v>0</v>
      </c>
      <c r="F300" s="4">
        <f t="shared" si="105"/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95"/>
      <c r="P300" s="8"/>
      <c r="Y300" s="49"/>
      <c r="Z300" s="49"/>
      <c r="AA300" s="49"/>
      <c r="AB300" s="49"/>
      <c r="AC300" s="49"/>
      <c r="AD300" s="49"/>
      <c r="AE300" s="5"/>
      <c r="AF300" s="49"/>
      <c r="AG300" s="49"/>
      <c r="AH300" s="49"/>
      <c r="AI300" s="49"/>
      <c r="AJ300" s="5"/>
    </row>
    <row r="301" spans="1:36" ht="15.75">
      <c r="A301" s="93"/>
      <c r="B301" s="110"/>
      <c r="C301" s="93"/>
      <c r="D301" s="7" t="s">
        <v>67</v>
      </c>
      <c r="E301" s="4">
        <f t="shared" si="104"/>
        <v>0</v>
      </c>
      <c r="F301" s="4">
        <f t="shared" si="105"/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95"/>
      <c r="P301" s="8"/>
      <c r="Y301" s="49"/>
      <c r="Z301" s="49"/>
      <c r="AA301" s="49"/>
      <c r="AB301" s="49"/>
      <c r="AC301" s="49"/>
      <c r="AD301" s="49"/>
      <c r="AE301" s="5"/>
      <c r="AF301" s="49"/>
      <c r="AG301" s="49"/>
      <c r="AH301" s="49"/>
      <c r="AI301" s="49"/>
      <c r="AJ301" s="5"/>
    </row>
    <row r="302" spans="1:36" ht="15.75">
      <c r="A302" s="93"/>
      <c r="B302" s="110"/>
      <c r="C302" s="93"/>
      <c r="D302" s="7" t="s">
        <v>68</v>
      </c>
      <c r="E302" s="4">
        <f t="shared" si="104"/>
        <v>0</v>
      </c>
      <c r="F302" s="4">
        <f t="shared" si="105"/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95"/>
      <c r="P302" s="8"/>
      <c r="Y302" s="49"/>
      <c r="Z302" s="49"/>
      <c r="AA302" s="49"/>
      <c r="AB302" s="49"/>
      <c r="AC302" s="49"/>
      <c r="AD302" s="49"/>
      <c r="AE302" s="5"/>
      <c r="AF302" s="49"/>
      <c r="AG302" s="49"/>
      <c r="AH302" s="49"/>
      <c r="AI302" s="49"/>
      <c r="AJ302" s="5"/>
    </row>
    <row r="303" spans="1:36" ht="15.75">
      <c r="A303" s="93"/>
      <c r="B303" s="110"/>
      <c r="C303" s="93"/>
      <c r="D303" s="7" t="s">
        <v>69</v>
      </c>
      <c r="E303" s="4">
        <f t="shared" si="104"/>
        <v>0</v>
      </c>
      <c r="F303" s="4">
        <f t="shared" si="105"/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95"/>
      <c r="P303" s="8"/>
      <c r="Y303" s="49"/>
      <c r="Z303" s="49"/>
      <c r="AA303" s="49"/>
      <c r="AB303" s="49"/>
      <c r="AC303" s="49"/>
      <c r="AD303" s="49"/>
      <c r="AE303" s="5"/>
      <c r="AF303" s="49"/>
      <c r="AG303" s="49"/>
      <c r="AH303" s="49"/>
      <c r="AI303" s="49"/>
      <c r="AJ303" s="5"/>
    </row>
    <row r="304" spans="1:36" ht="15.75">
      <c r="A304" s="93"/>
      <c r="B304" s="110"/>
      <c r="C304" s="94"/>
      <c r="D304" s="7" t="s">
        <v>70</v>
      </c>
      <c r="E304" s="4">
        <f t="shared" si="104"/>
        <v>0</v>
      </c>
      <c r="F304" s="4">
        <f t="shared" si="105"/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95"/>
      <c r="P304" s="8"/>
      <c r="Y304" s="49"/>
      <c r="Z304" s="49"/>
      <c r="AA304" s="49"/>
      <c r="AB304" s="49"/>
      <c r="AC304" s="49"/>
      <c r="AD304" s="49"/>
      <c r="AE304" s="5"/>
      <c r="AF304" s="49"/>
      <c r="AG304" s="49"/>
      <c r="AH304" s="49"/>
      <c r="AI304" s="49"/>
      <c r="AJ304" s="5"/>
    </row>
    <row r="305" spans="1:36" s="1" customFormat="1" ht="15.75" customHeight="1">
      <c r="A305" s="93"/>
      <c r="B305" s="129" t="s">
        <v>95</v>
      </c>
      <c r="C305" s="35"/>
      <c r="D305" s="11" t="s">
        <v>10</v>
      </c>
      <c r="E305" s="4">
        <f aca="true" t="shared" si="106" ref="E305:N305">SUM(E306:E316)</f>
        <v>120584.09999999999</v>
      </c>
      <c r="F305" s="4">
        <f t="shared" si="106"/>
        <v>1663.2</v>
      </c>
      <c r="G305" s="4">
        <f t="shared" si="106"/>
        <v>31393.4</v>
      </c>
      <c r="H305" s="6">
        <f t="shared" si="106"/>
        <v>1663.2</v>
      </c>
      <c r="I305" s="6">
        <f t="shared" si="106"/>
        <v>0</v>
      </c>
      <c r="J305" s="6">
        <f t="shared" si="106"/>
        <v>0</v>
      </c>
      <c r="K305" s="6">
        <f t="shared" si="106"/>
        <v>89190.7</v>
      </c>
      <c r="L305" s="6">
        <f t="shared" si="106"/>
        <v>0</v>
      </c>
      <c r="M305" s="6">
        <f t="shared" si="106"/>
        <v>0</v>
      </c>
      <c r="N305" s="6">
        <f t="shared" si="106"/>
        <v>0</v>
      </c>
      <c r="O305" s="96" t="s">
        <v>63</v>
      </c>
      <c r="P305" s="8"/>
      <c r="T305" s="1" t="s">
        <v>84</v>
      </c>
      <c r="Y305" s="78"/>
      <c r="Z305" s="78"/>
      <c r="AA305" s="78"/>
      <c r="AB305" s="78"/>
      <c r="AC305" s="78"/>
      <c r="AD305" s="78"/>
      <c r="AE305" s="13"/>
      <c r="AF305" s="78"/>
      <c r="AG305" s="78"/>
      <c r="AH305" s="78"/>
      <c r="AI305" s="78"/>
      <c r="AJ305" s="13"/>
    </row>
    <row r="306" spans="1:36" ht="15.75">
      <c r="A306" s="93"/>
      <c r="B306" s="130"/>
      <c r="C306" s="34"/>
      <c r="D306" s="7" t="s">
        <v>11</v>
      </c>
      <c r="E306" s="4">
        <f aca="true" t="shared" si="107" ref="E306:F310">G306+I306+K306+M306</f>
        <v>0</v>
      </c>
      <c r="F306" s="4">
        <f t="shared" si="107"/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97"/>
      <c r="P306" s="8"/>
      <c r="Y306" s="49"/>
      <c r="Z306" s="49"/>
      <c r="AA306" s="49"/>
      <c r="AB306" s="49"/>
      <c r="AC306" s="49"/>
      <c r="AD306" s="49"/>
      <c r="AE306" s="5"/>
      <c r="AF306" s="49"/>
      <c r="AG306" s="49"/>
      <c r="AH306" s="49"/>
      <c r="AI306" s="49"/>
      <c r="AJ306" s="5"/>
    </row>
    <row r="307" spans="1:36" ht="15.75">
      <c r="A307" s="93"/>
      <c r="B307" s="130"/>
      <c r="C307" s="34"/>
      <c r="D307" s="7" t="s">
        <v>12</v>
      </c>
      <c r="E307" s="4">
        <f t="shared" si="107"/>
        <v>0</v>
      </c>
      <c r="F307" s="4">
        <f t="shared" si="107"/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97"/>
      <c r="P307" s="8"/>
      <c r="Y307" s="49"/>
      <c r="Z307" s="49"/>
      <c r="AA307" s="49"/>
      <c r="AB307" s="49"/>
      <c r="AC307" s="49"/>
      <c r="AD307" s="49"/>
      <c r="AE307" s="5"/>
      <c r="AF307" s="49"/>
      <c r="AG307" s="49"/>
      <c r="AH307" s="49"/>
      <c r="AI307" s="49"/>
      <c r="AJ307" s="5"/>
    </row>
    <row r="308" spans="1:36" ht="15.75">
      <c r="A308" s="93"/>
      <c r="B308" s="130"/>
      <c r="C308" s="34"/>
      <c r="D308" s="7" t="s">
        <v>13</v>
      </c>
      <c r="E308" s="4">
        <f t="shared" si="107"/>
        <v>0</v>
      </c>
      <c r="F308" s="4">
        <f t="shared" si="107"/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97"/>
      <c r="P308" s="8"/>
      <c r="Y308" s="49"/>
      <c r="Z308" s="49"/>
      <c r="AA308" s="49"/>
      <c r="AB308" s="49"/>
      <c r="AC308" s="49"/>
      <c r="AD308" s="49"/>
      <c r="AE308" s="5"/>
      <c r="AF308" s="49"/>
      <c r="AG308" s="49"/>
      <c r="AH308" s="49"/>
      <c r="AI308" s="49"/>
      <c r="AJ308" s="5"/>
    </row>
    <row r="309" spans="1:36" ht="15.75">
      <c r="A309" s="93"/>
      <c r="B309" s="130"/>
      <c r="C309" s="34"/>
      <c r="D309" s="7" t="s">
        <v>14</v>
      </c>
      <c r="E309" s="4">
        <f t="shared" si="107"/>
        <v>0</v>
      </c>
      <c r="F309" s="4">
        <f t="shared" si="107"/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97"/>
      <c r="P309" s="8"/>
      <c r="Y309" s="49"/>
      <c r="Z309" s="49"/>
      <c r="AA309" s="49"/>
      <c r="AB309" s="49"/>
      <c r="AC309" s="49"/>
      <c r="AD309" s="49"/>
      <c r="AE309" s="5"/>
      <c r="AF309" s="49"/>
      <c r="AG309" s="49"/>
      <c r="AH309" s="49"/>
      <c r="AI309" s="49"/>
      <c r="AJ309" s="5"/>
    </row>
    <row r="310" spans="1:36" ht="15.75">
      <c r="A310" s="93"/>
      <c r="B310" s="130"/>
      <c r="C310" s="34"/>
      <c r="D310" s="7" t="s">
        <v>15</v>
      </c>
      <c r="E310" s="4" t="s">
        <v>75</v>
      </c>
      <c r="F310" s="4">
        <f t="shared" si="107"/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97"/>
      <c r="P310" s="8"/>
      <c r="T310" t="s">
        <v>84</v>
      </c>
      <c r="Y310" s="49"/>
      <c r="Z310" s="49"/>
      <c r="AA310" s="49"/>
      <c r="AB310" s="49"/>
      <c r="AC310" s="49"/>
      <c r="AD310" s="49"/>
      <c r="AE310" s="5"/>
      <c r="AF310" s="49"/>
      <c r="AG310" s="49"/>
      <c r="AH310" s="49"/>
      <c r="AI310" s="49"/>
      <c r="AJ310" s="5"/>
    </row>
    <row r="311" spans="1:36" ht="15.75">
      <c r="A311" s="93"/>
      <c r="B311" s="130"/>
      <c r="C311" s="118" t="s">
        <v>30</v>
      </c>
      <c r="D311" s="7" t="s">
        <v>16</v>
      </c>
      <c r="E311" s="4">
        <f aca="true" t="shared" si="108" ref="E311:E316">G311+I311+K311+M311</f>
        <v>1663.2</v>
      </c>
      <c r="F311" s="4">
        <f aca="true" t="shared" si="109" ref="F311:F316">H311+J311+L311+N311</f>
        <v>1663.2</v>
      </c>
      <c r="G311" s="51">
        <v>1663.2</v>
      </c>
      <c r="H311" s="51">
        <f>G311</f>
        <v>1663.2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97"/>
      <c r="P311" s="8"/>
      <c r="T311" s="44">
        <f>G311</f>
        <v>1663.2</v>
      </c>
      <c r="U311" s="44">
        <f>H311</f>
        <v>1663.2</v>
      </c>
      <c r="V311" t="s">
        <v>86</v>
      </c>
      <c r="Y311" s="49"/>
      <c r="Z311" s="49"/>
      <c r="AA311" s="49"/>
      <c r="AB311" s="49"/>
      <c r="AC311" s="49"/>
      <c r="AD311" s="49"/>
      <c r="AE311" s="5"/>
      <c r="AF311" s="49"/>
      <c r="AG311" s="49"/>
      <c r="AH311" s="49"/>
      <c r="AI311" s="49"/>
      <c r="AJ311" s="5"/>
    </row>
    <row r="312" spans="1:36" ht="15.75">
      <c r="A312" s="93"/>
      <c r="B312" s="130"/>
      <c r="C312" s="119"/>
      <c r="D312" s="7" t="s">
        <v>66</v>
      </c>
      <c r="E312" s="4">
        <f t="shared" si="108"/>
        <v>118920.9</v>
      </c>
      <c r="F312" s="4">
        <f t="shared" si="109"/>
        <v>0</v>
      </c>
      <c r="G312" s="6">
        <v>29730.2</v>
      </c>
      <c r="H312" s="6">
        <v>0</v>
      </c>
      <c r="I312" s="6">
        <v>0</v>
      </c>
      <c r="J312" s="6">
        <v>0</v>
      </c>
      <c r="K312" s="6">
        <v>89190.7</v>
      </c>
      <c r="L312" s="6">
        <v>0</v>
      </c>
      <c r="M312" s="6">
        <v>0</v>
      </c>
      <c r="N312" s="6">
        <v>0</v>
      </c>
      <c r="O312" s="97"/>
      <c r="P312" s="8"/>
      <c r="V312" s="44">
        <f>G312</f>
        <v>29730.2</v>
      </c>
      <c r="Y312" s="49"/>
      <c r="Z312" s="49"/>
      <c r="AA312" s="49"/>
      <c r="AB312" s="49"/>
      <c r="AC312" s="49"/>
      <c r="AD312" s="49"/>
      <c r="AE312" s="5"/>
      <c r="AF312" s="49"/>
      <c r="AG312" s="49"/>
      <c r="AH312" s="49"/>
      <c r="AI312" s="49"/>
      <c r="AJ312" s="5"/>
    </row>
    <row r="313" spans="1:36" ht="15.75">
      <c r="A313" s="93"/>
      <c r="B313" s="130"/>
      <c r="C313" s="119"/>
      <c r="D313" s="7" t="s">
        <v>67</v>
      </c>
      <c r="E313" s="4">
        <f t="shared" si="108"/>
        <v>0</v>
      </c>
      <c r="F313" s="4">
        <f t="shared" si="109"/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97"/>
      <c r="P313" s="8"/>
      <c r="Y313" s="49"/>
      <c r="Z313" s="49"/>
      <c r="AA313" s="49"/>
      <c r="AB313" s="49"/>
      <c r="AC313" s="49"/>
      <c r="AD313" s="49"/>
      <c r="AE313" s="5"/>
      <c r="AF313" s="49"/>
      <c r="AG313" s="49"/>
      <c r="AH313" s="49"/>
      <c r="AI313" s="49"/>
      <c r="AJ313" s="5"/>
    </row>
    <row r="314" spans="1:36" ht="15.75">
      <c r="A314" s="93"/>
      <c r="B314" s="130"/>
      <c r="C314" s="119"/>
      <c r="D314" s="7" t="s">
        <v>68</v>
      </c>
      <c r="E314" s="4">
        <f t="shared" si="108"/>
        <v>0</v>
      </c>
      <c r="F314" s="4">
        <f t="shared" si="109"/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97"/>
      <c r="P314" s="8"/>
      <c r="Y314" s="49"/>
      <c r="Z314" s="49"/>
      <c r="AA314" s="49"/>
      <c r="AB314" s="49"/>
      <c r="AC314" s="49"/>
      <c r="AD314" s="49"/>
      <c r="AE314" s="5"/>
      <c r="AF314" s="49"/>
      <c r="AG314" s="49"/>
      <c r="AH314" s="49"/>
      <c r="AI314" s="49"/>
      <c r="AJ314" s="5"/>
    </row>
    <row r="315" spans="1:36" ht="15.75">
      <c r="A315" s="93"/>
      <c r="B315" s="130"/>
      <c r="C315" s="119"/>
      <c r="D315" s="7" t="s">
        <v>69</v>
      </c>
      <c r="E315" s="4">
        <f t="shared" si="108"/>
        <v>0</v>
      </c>
      <c r="F315" s="4">
        <f t="shared" si="109"/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97"/>
      <c r="P315" s="8"/>
      <c r="Y315" s="49"/>
      <c r="Z315" s="49"/>
      <c r="AA315" s="49"/>
      <c r="AB315" s="49"/>
      <c r="AC315" s="49"/>
      <c r="AD315" s="49"/>
      <c r="AE315" s="5"/>
      <c r="AF315" s="49"/>
      <c r="AG315" s="49"/>
      <c r="AH315" s="49"/>
      <c r="AI315" s="49"/>
      <c r="AJ315" s="5"/>
    </row>
    <row r="316" spans="1:36" ht="15.75">
      <c r="A316" s="93"/>
      <c r="B316" s="131"/>
      <c r="C316" s="120"/>
      <c r="D316" s="7" t="s">
        <v>70</v>
      </c>
      <c r="E316" s="4">
        <f t="shared" si="108"/>
        <v>0</v>
      </c>
      <c r="F316" s="4">
        <f t="shared" si="109"/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98"/>
      <c r="P316" s="8"/>
      <c r="Y316" s="49"/>
      <c r="Z316" s="49"/>
      <c r="AA316" s="49"/>
      <c r="AB316" s="49"/>
      <c r="AC316" s="49"/>
      <c r="AD316" s="49"/>
      <c r="AE316" s="5"/>
      <c r="AF316" s="49"/>
      <c r="AG316" s="49"/>
      <c r="AH316" s="49"/>
      <c r="AI316" s="49"/>
      <c r="AJ316" s="5"/>
    </row>
    <row r="317" spans="1:36" s="1" customFormat="1" ht="15.75" customHeight="1">
      <c r="A317" s="93"/>
      <c r="B317" s="109" t="s">
        <v>99</v>
      </c>
      <c r="C317" s="92"/>
      <c r="D317" s="11" t="s">
        <v>10</v>
      </c>
      <c r="E317" s="4">
        <f>SUM(E318:E328)</f>
        <v>37311.7</v>
      </c>
      <c r="F317" s="4">
        <f>SUM(F318:F328)</f>
        <v>0</v>
      </c>
      <c r="G317" s="4">
        <f aca="true" t="shared" si="110" ref="G317:L317">SUM(G318:G328)</f>
        <v>37311.7</v>
      </c>
      <c r="H317" s="6">
        <f t="shared" si="110"/>
        <v>0</v>
      </c>
      <c r="I317" s="6">
        <f t="shared" si="110"/>
        <v>0</v>
      </c>
      <c r="J317" s="6">
        <f t="shared" si="110"/>
        <v>0</v>
      </c>
      <c r="K317" s="6">
        <f t="shared" si="110"/>
        <v>0</v>
      </c>
      <c r="L317" s="6">
        <f t="shared" si="110"/>
        <v>0</v>
      </c>
      <c r="M317" s="6">
        <f>SUM(M318:M328)</f>
        <v>0</v>
      </c>
      <c r="N317" s="6">
        <f>SUM(N318:N328)</f>
        <v>0</v>
      </c>
      <c r="O317" s="95" t="s">
        <v>63</v>
      </c>
      <c r="P317" s="8"/>
      <c r="V317" s="1" t="s">
        <v>84</v>
      </c>
      <c r="Y317" s="78"/>
      <c r="Z317" s="78"/>
      <c r="AA317" s="78"/>
      <c r="AB317" s="78"/>
      <c r="AC317" s="78"/>
      <c r="AD317" s="78"/>
      <c r="AE317" s="13"/>
      <c r="AF317" s="78"/>
      <c r="AG317" s="78"/>
      <c r="AH317" s="78"/>
      <c r="AI317" s="78"/>
      <c r="AJ317" s="13"/>
    </row>
    <row r="318" spans="1:36" ht="15.75">
      <c r="A318" s="93"/>
      <c r="B318" s="109"/>
      <c r="C318" s="93"/>
      <c r="D318" s="7" t="s">
        <v>11</v>
      </c>
      <c r="E318" s="4">
        <f aca="true" t="shared" si="111" ref="E318:F322">G318+I318+K318+M318</f>
        <v>0</v>
      </c>
      <c r="F318" s="4">
        <f t="shared" si="111"/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95"/>
      <c r="P318" s="8"/>
      <c r="Y318" s="49"/>
      <c r="Z318" s="49"/>
      <c r="AA318" s="49"/>
      <c r="AB318" s="49"/>
      <c r="AC318" s="49"/>
      <c r="AD318" s="49"/>
      <c r="AE318" s="5"/>
      <c r="AF318" s="49"/>
      <c r="AG318" s="49"/>
      <c r="AH318" s="49"/>
      <c r="AI318" s="49"/>
      <c r="AJ318" s="5"/>
    </row>
    <row r="319" spans="1:36" ht="15.75">
      <c r="A319" s="93"/>
      <c r="B319" s="109"/>
      <c r="C319" s="93"/>
      <c r="D319" s="7" t="s">
        <v>12</v>
      </c>
      <c r="E319" s="4">
        <f t="shared" si="111"/>
        <v>0</v>
      </c>
      <c r="F319" s="4">
        <f t="shared" si="111"/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95"/>
      <c r="P319" s="8"/>
      <c r="Y319" s="49"/>
      <c r="Z319" s="49"/>
      <c r="AA319" s="49"/>
      <c r="AB319" s="49"/>
      <c r="AC319" s="49"/>
      <c r="AD319" s="49"/>
      <c r="AE319" s="5"/>
      <c r="AF319" s="49"/>
      <c r="AG319" s="49"/>
      <c r="AH319" s="49"/>
      <c r="AI319" s="49"/>
      <c r="AJ319" s="5"/>
    </row>
    <row r="320" spans="1:36" ht="15.75">
      <c r="A320" s="93"/>
      <c r="B320" s="109"/>
      <c r="C320" s="93"/>
      <c r="D320" s="7" t="s">
        <v>13</v>
      </c>
      <c r="E320" s="4">
        <f t="shared" si="111"/>
        <v>0</v>
      </c>
      <c r="F320" s="4">
        <f t="shared" si="111"/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95"/>
      <c r="P320" s="8"/>
      <c r="Y320" s="49"/>
      <c r="Z320" s="49"/>
      <c r="AA320" s="49"/>
      <c r="AB320" s="49"/>
      <c r="AC320" s="49"/>
      <c r="AD320" s="49"/>
      <c r="AE320" s="5"/>
      <c r="AF320" s="49"/>
      <c r="AG320" s="49"/>
      <c r="AH320" s="49"/>
      <c r="AI320" s="49"/>
      <c r="AJ320" s="5"/>
    </row>
    <row r="321" spans="1:36" ht="15.75">
      <c r="A321" s="93"/>
      <c r="B321" s="109"/>
      <c r="C321" s="93"/>
      <c r="D321" s="7" t="s">
        <v>14</v>
      </c>
      <c r="E321" s="4">
        <f t="shared" si="111"/>
        <v>0</v>
      </c>
      <c r="F321" s="4">
        <f t="shared" si="111"/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95"/>
      <c r="P321" s="8"/>
      <c r="Y321" s="49"/>
      <c r="Z321" s="49"/>
      <c r="AA321" s="49"/>
      <c r="AB321" s="49"/>
      <c r="AC321" s="49"/>
      <c r="AD321" s="49"/>
      <c r="AE321" s="5"/>
      <c r="AF321" s="49"/>
      <c r="AG321" s="49"/>
      <c r="AH321" s="49"/>
      <c r="AI321" s="49"/>
      <c r="AJ321" s="5"/>
    </row>
    <row r="322" spans="1:36" ht="15.75">
      <c r="A322" s="93"/>
      <c r="B322" s="109"/>
      <c r="C322" s="93"/>
      <c r="D322" s="7" t="s">
        <v>15</v>
      </c>
      <c r="E322" s="4">
        <f t="shared" si="111"/>
        <v>0</v>
      </c>
      <c r="F322" s="4">
        <f t="shared" si="111"/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95"/>
      <c r="P322" s="8"/>
      <c r="Y322" s="49"/>
      <c r="Z322" s="49"/>
      <c r="AA322" s="49"/>
      <c r="AB322" s="49"/>
      <c r="AC322" s="49"/>
      <c r="AD322" s="49"/>
      <c r="AE322" s="5"/>
      <c r="AF322" s="49"/>
      <c r="AG322" s="49"/>
      <c r="AH322" s="49"/>
      <c r="AI322" s="49"/>
      <c r="AJ322" s="5"/>
    </row>
    <row r="323" spans="1:36" ht="15.75">
      <c r="A323" s="93"/>
      <c r="B323" s="109"/>
      <c r="C323" s="93"/>
      <c r="D323" s="7" t="s">
        <v>16</v>
      </c>
      <c r="E323" s="4">
        <f aca="true" t="shared" si="112" ref="E323:E328">G323+I323+K323+M323</f>
        <v>0</v>
      </c>
      <c r="F323" s="4">
        <f aca="true" t="shared" si="113" ref="F323:F328">H323+J323+L323+N323</f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95"/>
      <c r="P323" s="8"/>
      <c r="Y323" s="49"/>
      <c r="Z323" s="49"/>
      <c r="AA323" s="49"/>
      <c r="AB323" s="49"/>
      <c r="AC323" s="49"/>
      <c r="AD323" s="49"/>
      <c r="AE323" s="5"/>
      <c r="AF323" s="49"/>
      <c r="AG323" s="49"/>
      <c r="AH323" s="49"/>
      <c r="AI323" s="49"/>
      <c r="AJ323" s="5"/>
    </row>
    <row r="324" spans="1:36" ht="15.75">
      <c r="A324" s="93"/>
      <c r="B324" s="109"/>
      <c r="C324" s="93"/>
      <c r="D324" s="7" t="s">
        <v>66</v>
      </c>
      <c r="E324" s="4">
        <f t="shared" si="112"/>
        <v>0</v>
      </c>
      <c r="F324" s="4">
        <f t="shared" si="113"/>
        <v>0</v>
      </c>
      <c r="G324" s="6"/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95"/>
      <c r="P324" s="8"/>
      <c r="V324" s="44">
        <f>G324</f>
        <v>0</v>
      </c>
      <c r="W324" t="s">
        <v>86</v>
      </c>
      <c r="Y324" s="49"/>
      <c r="Z324" s="49"/>
      <c r="AA324" s="49"/>
      <c r="AB324" s="49"/>
      <c r="AC324" s="49"/>
      <c r="AD324" s="49"/>
      <c r="AE324" s="5"/>
      <c r="AF324" s="49"/>
      <c r="AG324" s="49"/>
      <c r="AH324" s="49"/>
      <c r="AI324" s="49"/>
      <c r="AJ324" s="5"/>
    </row>
    <row r="325" spans="1:36" ht="15.75">
      <c r="A325" s="93"/>
      <c r="B325" s="109"/>
      <c r="C325" s="93"/>
      <c r="D325" s="7" t="s">
        <v>67</v>
      </c>
      <c r="E325" s="4">
        <f t="shared" si="112"/>
        <v>1714.5</v>
      </c>
      <c r="F325" s="4">
        <f t="shared" si="113"/>
        <v>0</v>
      </c>
      <c r="G325" s="6">
        <v>1714.5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95"/>
      <c r="P325" s="8"/>
      <c r="W325" s="44">
        <f>G325</f>
        <v>1714.5</v>
      </c>
      <c r="Y325" s="49"/>
      <c r="Z325" s="49"/>
      <c r="AA325" s="49"/>
      <c r="AB325" s="49"/>
      <c r="AC325" s="49"/>
      <c r="AD325" s="49"/>
      <c r="AE325" s="5"/>
      <c r="AF325" s="49"/>
      <c r="AG325" s="49"/>
      <c r="AH325" s="49"/>
      <c r="AI325" s="49"/>
      <c r="AJ325" s="5"/>
    </row>
    <row r="326" spans="1:36" ht="15.75">
      <c r="A326" s="93"/>
      <c r="B326" s="109"/>
      <c r="C326" s="93"/>
      <c r="D326" s="7" t="s">
        <v>68</v>
      </c>
      <c r="E326" s="4">
        <f t="shared" si="112"/>
        <v>35597.2</v>
      </c>
      <c r="F326" s="4">
        <f t="shared" si="113"/>
        <v>0</v>
      </c>
      <c r="G326" s="6">
        <v>35597.2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95"/>
      <c r="P326" s="8"/>
      <c r="Y326" s="49"/>
      <c r="Z326" s="49"/>
      <c r="AA326" s="49"/>
      <c r="AB326" s="49"/>
      <c r="AC326" s="49"/>
      <c r="AD326" s="49"/>
      <c r="AE326" s="5"/>
      <c r="AF326" s="49">
        <v>1</v>
      </c>
      <c r="AG326" s="49"/>
      <c r="AH326" s="49"/>
      <c r="AI326" s="49"/>
      <c r="AJ326" s="5"/>
    </row>
    <row r="327" spans="1:36" ht="15.75">
      <c r="A327" s="93"/>
      <c r="B327" s="109"/>
      <c r="C327" s="93"/>
      <c r="D327" s="7" t="s">
        <v>69</v>
      </c>
      <c r="E327" s="4">
        <f t="shared" si="112"/>
        <v>0</v>
      </c>
      <c r="F327" s="4">
        <f t="shared" si="113"/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95"/>
      <c r="P327" s="8"/>
      <c r="Y327" s="49"/>
      <c r="Z327" s="49"/>
      <c r="AA327" s="49"/>
      <c r="AB327" s="49"/>
      <c r="AC327" s="49"/>
      <c r="AD327" s="49"/>
      <c r="AE327" s="5"/>
      <c r="AF327" s="49"/>
      <c r="AG327" s="49"/>
      <c r="AH327" s="49"/>
      <c r="AI327" s="49"/>
      <c r="AJ327" s="5"/>
    </row>
    <row r="328" spans="1:36" ht="15.75">
      <c r="A328" s="93"/>
      <c r="B328" s="109"/>
      <c r="C328" s="94"/>
      <c r="D328" s="7" t="s">
        <v>70</v>
      </c>
      <c r="E328" s="4">
        <f t="shared" si="112"/>
        <v>0</v>
      </c>
      <c r="F328" s="4">
        <f t="shared" si="113"/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95"/>
      <c r="P328" s="8"/>
      <c r="Y328" s="49"/>
      <c r="Z328" s="49"/>
      <c r="AA328" s="49"/>
      <c r="AB328" s="49"/>
      <c r="AC328" s="49"/>
      <c r="AD328" s="49"/>
      <c r="AE328" s="5"/>
      <c r="AF328" s="49"/>
      <c r="AG328" s="49"/>
      <c r="AH328" s="49"/>
      <c r="AI328" s="49"/>
      <c r="AJ328" s="5"/>
    </row>
    <row r="329" spans="1:36" s="1" customFormat="1" ht="15.75" customHeight="1">
      <c r="A329" s="93"/>
      <c r="B329" s="110" t="s">
        <v>37</v>
      </c>
      <c r="C329" s="92"/>
      <c r="D329" s="11" t="s">
        <v>10</v>
      </c>
      <c r="E329" s="4">
        <f>SUM(E330:E340)</f>
        <v>376.7</v>
      </c>
      <c r="F329" s="4">
        <f>SUM(F330:F340)</f>
        <v>0</v>
      </c>
      <c r="G329" s="4">
        <f aca="true" t="shared" si="114" ref="G329:L329">SUM(G330:G340)</f>
        <v>376.7</v>
      </c>
      <c r="H329" s="6">
        <f t="shared" si="114"/>
        <v>0</v>
      </c>
      <c r="I329" s="6">
        <f t="shared" si="114"/>
        <v>0</v>
      </c>
      <c r="J329" s="6">
        <f t="shared" si="114"/>
        <v>0</v>
      </c>
      <c r="K329" s="6">
        <f t="shared" si="114"/>
        <v>0</v>
      </c>
      <c r="L329" s="6">
        <f t="shared" si="114"/>
        <v>0</v>
      </c>
      <c r="M329" s="6">
        <f>SUM(M330:M340)</f>
        <v>0</v>
      </c>
      <c r="N329" s="6">
        <f>SUM(N330:N340)</f>
        <v>0</v>
      </c>
      <c r="O329" s="95" t="s">
        <v>63</v>
      </c>
      <c r="P329" s="8"/>
      <c r="T329" s="1" t="s">
        <v>84</v>
      </c>
      <c r="Y329" s="78"/>
      <c r="Z329" s="78"/>
      <c r="AA329" s="78"/>
      <c r="AB329" s="78"/>
      <c r="AC329" s="78"/>
      <c r="AD329" s="78"/>
      <c r="AE329" s="13"/>
      <c r="AF329" s="78"/>
      <c r="AG329" s="78"/>
      <c r="AH329" s="78"/>
      <c r="AI329" s="78"/>
      <c r="AJ329" s="13"/>
    </row>
    <row r="330" spans="1:36" ht="15.75">
      <c r="A330" s="93"/>
      <c r="B330" s="110"/>
      <c r="C330" s="93"/>
      <c r="D330" s="7" t="s">
        <v>11</v>
      </c>
      <c r="E330" s="4">
        <f aca="true" t="shared" si="115" ref="E330:F334">G330+I330+K330+M330</f>
        <v>0</v>
      </c>
      <c r="F330" s="4">
        <f t="shared" si="115"/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95"/>
      <c r="P330" s="8"/>
      <c r="Y330" s="49"/>
      <c r="Z330" s="49"/>
      <c r="AA330" s="49"/>
      <c r="AB330" s="49"/>
      <c r="AC330" s="49"/>
      <c r="AD330" s="49"/>
      <c r="AE330" s="5"/>
      <c r="AF330" s="49"/>
      <c r="AG330" s="49"/>
      <c r="AH330" s="49"/>
      <c r="AI330" s="49"/>
      <c r="AJ330" s="5"/>
    </row>
    <row r="331" spans="1:36" ht="15.75">
      <c r="A331" s="93"/>
      <c r="B331" s="110"/>
      <c r="C331" s="93"/>
      <c r="D331" s="7" t="s">
        <v>12</v>
      </c>
      <c r="E331" s="4">
        <f t="shared" si="115"/>
        <v>0</v>
      </c>
      <c r="F331" s="4">
        <f t="shared" si="115"/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95"/>
      <c r="P331" s="8"/>
      <c r="Y331" s="49"/>
      <c r="Z331" s="49"/>
      <c r="AA331" s="49"/>
      <c r="AB331" s="49"/>
      <c r="AC331" s="49"/>
      <c r="AD331" s="49"/>
      <c r="AE331" s="5"/>
      <c r="AF331" s="49"/>
      <c r="AG331" s="49"/>
      <c r="AH331" s="49"/>
      <c r="AI331" s="49"/>
      <c r="AJ331" s="5"/>
    </row>
    <row r="332" spans="1:36" ht="15.75">
      <c r="A332" s="93"/>
      <c r="B332" s="110"/>
      <c r="C332" s="93"/>
      <c r="D332" s="7" t="s">
        <v>13</v>
      </c>
      <c r="E332" s="4">
        <f t="shared" si="115"/>
        <v>0</v>
      </c>
      <c r="F332" s="4">
        <f t="shared" si="115"/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95"/>
      <c r="P332" s="8"/>
      <c r="Y332" s="49"/>
      <c r="Z332" s="49"/>
      <c r="AA332" s="49"/>
      <c r="AB332" s="49"/>
      <c r="AC332" s="49"/>
      <c r="AD332" s="49"/>
      <c r="AE332" s="5"/>
      <c r="AF332" s="49"/>
      <c r="AG332" s="49"/>
      <c r="AH332" s="49"/>
      <c r="AI332" s="49"/>
      <c r="AJ332" s="5"/>
    </row>
    <row r="333" spans="1:36" ht="15.75">
      <c r="A333" s="93"/>
      <c r="B333" s="110"/>
      <c r="C333" s="93"/>
      <c r="D333" s="7" t="s">
        <v>14</v>
      </c>
      <c r="E333" s="4">
        <f t="shared" si="115"/>
        <v>0</v>
      </c>
      <c r="F333" s="4">
        <f t="shared" si="115"/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95"/>
      <c r="P333" s="8"/>
      <c r="Y333" s="49"/>
      <c r="Z333" s="49"/>
      <c r="AA333" s="49"/>
      <c r="AB333" s="49"/>
      <c r="AC333" s="49"/>
      <c r="AD333" s="49"/>
      <c r="AE333" s="5"/>
      <c r="AF333" s="49"/>
      <c r="AG333" s="49"/>
      <c r="AH333" s="49"/>
      <c r="AI333" s="49"/>
      <c r="AJ333" s="5"/>
    </row>
    <row r="334" spans="1:36" ht="15.75">
      <c r="A334" s="93"/>
      <c r="B334" s="110"/>
      <c r="C334" s="93"/>
      <c r="D334" s="7" t="s">
        <v>15</v>
      </c>
      <c r="E334" s="4">
        <f t="shared" si="115"/>
        <v>0</v>
      </c>
      <c r="F334" s="4">
        <f t="shared" si="115"/>
        <v>0</v>
      </c>
      <c r="G334" s="6"/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95"/>
      <c r="P334" s="8"/>
      <c r="Q334" s="44">
        <f>G334</f>
        <v>0</v>
      </c>
      <c r="S334" s="44"/>
      <c r="T334" t="s">
        <v>84</v>
      </c>
      <c r="Y334" s="49"/>
      <c r="Z334" s="49"/>
      <c r="AA334" s="49"/>
      <c r="AB334" s="49"/>
      <c r="AC334" s="49"/>
      <c r="AD334" s="49"/>
      <c r="AE334" s="5"/>
      <c r="AF334" s="49"/>
      <c r="AG334" s="49"/>
      <c r="AH334" s="49"/>
      <c r="AI334" s="49"/>
      <c r="AJ334" s="5"/>
    </row>
    <row r="335" spans="1:36" ht="15.75">
      <c r="A335" s="93"/>
      <c r="B335" s="110"/>
      <c r="C335" s="93"/>
      <c r="D335" s="7" t="s">
        <v>16</v>
      </c>
      <c r="E335" s="4">
        <f aca="true" t="shared" si="116" ref="E335:E340">G335+I335+K335+M335</f>
        <v>0</v>
      </c>
      <c r="F335" s="4">
        <f aca="true" t="shared" si="117" ref="F335:F340">H335+J335+L335+N335</f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95"/>
      <c r="P335" s="8"/>
      <c r="T335" s="44">
        <f>G335</f>
        <v>0</v>
      </c>
      <c r="Y335" s="49"/>
      <c r="Z335" s="49"/>
      <c r="AA335" s="49"/>
      <c r="AB335" s="49"/>
      <c r="AC335" s="49"/>
      <c r="AD335" s="49"/>
      <c r="AE335" s="5"/>
      <c r="AF335" s="49"/>
      <c r="AG335" s="49"/>
      <c r="AH335" s="49"/>
      <c r="AI335" s="49"/>
      <c r="AJ335" s="5"/>
    </row>
    <row r="336" spans="1:36" ht="15.75">
      <c r="A336" s="93"/>
      <c r="B336" s="110"/>
      <c r="C336" s="93"/>
      <c r="D336" s="7" t="s">
        <v>66</v>
      </c>
      <c r="E336" s="4">
        <f t="shared" si="116"/>
        <v>0</v>
      </c>
      <c r="F336" s="4">
        <f t="shared" si="117"/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95"/>
      <c r="P336" s="8"/>
      <c r="Y336" s="49"/>
      <c r="Z336" s="49"/>
      <c r="AA336" s="49"/>
      <c r="AB336" s="49"/>
      <c r="AC336" s="49"/>
      <c r="AD336" s="49"/>
      <c r="AE336" s="5"/>
      <c r="AF336" s="49"/>
      <c r="AG336" s="49"/>
      <c r="AH336" s="49"/>
      <c r="AI336" s="49"/>
      <c r="AJ336" s="5"/>
    </row>
    <row r="337" spans="1:36" ht="15.75">
      <c r="A337" s="93"/>
      <c r="B337" s="110"/>
      <c r="C337" s="93"/>
      <c r="D337" s="7" t="s">
        <v>67</v>
      </c>
      <c r="E337" s="4">
        <f t="shared" si="116"/>
        <v>0</v>
      </c>
      <c r="F337" s="4">
        <f t="shared" si="117"/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95"/>
      <c r="P337" s="8"/>
      <c r="Y337" s="49"/>
      <c r="Z337" s="49"/>
      <c r="AA337" s="49"/>
      <c r="AB337" s="49"/>
      <c r="AC337" s="49"/>
      <c r="AD337" s="49"/>
      <c r="AE337" s="5"/>
      <c r="AF337" s="49"/>
      <c r="AG337" s="49"/>
      <c r="AH337" s="49"/>
      <c r="AI337" s="49"/>
      <c r="AJ337" s="5"/>
    </row>
    <row r="338" spans="1:36" ht="15.75">
      <c r="A338" s="93"/>
      <c r="B338" s="110"/>
      <c r="C338" s="93"/>
      <c r="D338" s="7" t="s">
        <v>68</v>
      </c>
      <c r="E338" s="4">
        <f t="shared" si="116"/>
        <v>0</v>
      </c>
      <c r="F338" s="4">
        <f t="shared" si="117"/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95"/>
      <c r="P338" s="8"/>
      <c r="Y338" s="49"/>
      <c r="Z338" s="49"/>
      <c r="AA338" s="49"/>
      <c r="AB338" s="49"/>
      <c r="AC338" s="49"/>
      <c r="AD338" s="49"/>
      <c r="AE338" s="5"/>
      <c r="AF338" s="49"/>
      <c r="AG338" s="49"/>
      <c r="AH338" s="49"/>
      <c r="AI338" s="49"/>
      <c r="AJ338" s="5"/>
    </row>
    <row r="339" spans="1:36" ht="15.75">
      <c r="A339" s="93"/>
      <c r="B339" s="110"/>
      <c r="C339" s="93"/>
      <c r="D339" s="7" t="s">
        <v>69</v>
      </c>
      <c r="E339" s="4">
        <f t="shared" si="116"/>
        <v>376.7</v>
      </c>
      <c r="F339" s="4">
        <f t="shared" si="117"/>
        <v>0</v>
      </c>
      <c r="G339" s="6">
        <v>376.7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95"/>
      <c r="P339" s="8"/>
      <c r="Y339" s="49"/>
      <c r="Z339" s="49"/>
      <c r="AA339" s="49"/>
      <c r="AB339" s="49"/>
      <c r="AC339" s="49"/>
      <c r="AD339" s="49"/>
      <c r="AE339" s="5"/>
      <c r="AF339" s="49"/>
      <c r="AG339" s="49">
        <v>1</v>
      </c>
      <c r="AH339" s="49"/>
      <c r="AI339" s="49"/>
      <c r="AJ339" s="5"/>
    </row>
    <row r="340" spans="1:36" ht="15.75">
      <c r="A340" s="93"/>
      <c r="B340" s="110"/>
      <c r="C340" s="94"/>
      <c r="D340" s="7" t="s">
        <v>70</v>
      </c>
      <c r="E340" s="4">
        <f t="shared" si="116"/>
        <v>0</v>
      </c>
      <c r="F340" s="4">
        <f t="shared" si="117"/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95"/>
      <c r="P340" s="8"/>
      <c r="Y340" s="49"/>
      <c r="Z340" s="49"/>
      <c r="AA340" s="49"/>
      <c r="AB340" s="49"/>
      <c r="AC340" s="49"/>
      <c r="AD340" s="49"/>
      <c r="AE340" s="5"/>
      <c r="AF340" s="49"/>
      <c r="AG340" s="49"/>
      <c r="AH340" s="49"/>
      <c r="AI340" s="49"/>
      <c r="AJ340" s="5"/>
    </row>
    <row r="341" spans="1:36" s="1" customFormat="1" ht="15.75" customHeight="1">
      <c r="A341" s="93"/>
      <c r="B341" s="110" t="s">
        <v>38</v>
      </c>
      <c r="D341" s="11" t="s">
        <v>10</v>
      </c>
      <c r="E341" s="4">
        <f>SUM(E342:E352)</f>
        <v>8972.4</v>
      </c>
      <c r="F341" s="4">
        <f>SUM(F342:F352)</f>
        <v>412.40000000000003</v>
      </c>
      <c r="G341" s="4">
        <f aca="true" t="shared" si="118" ref="G341:N341">SUM(G342:G352)</f>
        <v>8972.4</v>
      </c>
      <c r="H341" s="4">
        <f t="shared" si="118"/>
        <v>412.40000000000003</v>
      </c>
      <c r="I341" s="6">
        <f t="shared" si="118"/>
        <v>0</v>
      </c>
      <c r="J341" s="6">
        <f t="shared" si="118"/>
        <v>0</v>
      </c>
      <c r="K341" s="6">
        <f t="shared" si="118"/>
        <v>0</v>
      </c>
      <c r="L341" s="6">
        <f t="shared" si="118"/>
        <v>0</v>
      </c>
      <c r="M341" s="6">
        <f t="shared" si="118"/>
        <v>0</v>
      </c>
      <c r="N341" s="6">
        <f t="shared" si="118"/>
        <v>0</v>
      </c>
      <c r="O341" s="95" t="s">
        <v>63</v>
      </c>
      <c r="P341" s="8"/>
      <c r="Y341" s="78"/>
      <c r="Z341" s="78"/>
      <c r="AA341" s="78"/>
      <c r="AB341" s="78"/>
      <c r="AC341" s="78"/>
      <c r="AD341" s="78"/>
      <c r="AE341" s="13"/>
      <c r="AF341" s="78"/>
      <c r="AG341" s="78"/>
      <c r="AH341" s="78"/>
      <c r="AI341" s="78"/>
      <c r="AJ341" s="13"/>
    </row>
    <row r="342" spans="1:36" ht="15.75">
      <c r="A342" s="93"/>
      <c r="B342" s="110"/>
      <c r="C342" s="34"/>
      <c r="D342" s="7" t="s">
        <v>11</v>
      </c>
      <c r="E342" s="4">
        <f aca="true" t="shared" si="119" ref="E342:F346">G342+I342+K342+M342</f>
        <v>0</v>
      </c>
      <c r="F342" s="4">
        <f t="shared" si="119"/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95"/>
      <c r="P342" s="8"/>
      <c r="Y342" s="49"/>
      <c r="Z342" s="49"/>
      <c r="AA342" s="49"/>
      <c r="AB342" s="49"/>
      <c r="AC342" s="49"/>
      <c r="AD342" s="49"/>
      <c r="AE342" s="5"/>
      <c r="AF342" s="49"/>
      <c r="AG342" s="49"/>
      <c r="AH342" s="49"/>
      <c r="AI342" s="49"/>
      <c r="AJ342" s="5"/>
    </row>
    <row r="343" spans="1:36" ht="26.25" customHeight="1">
      <c r="A343" s="93"/>
      <c r="B343" s="110"/>
      <c r="C343" s="7" t="s">
        <v>30</v>
      </c>
      <c r="D343" s="7" t="s">
        <v>12</v>
      </c>
      <c r="E343" s="4">
        <f t="shared" si="119"/>
        <v>412.40000000000003</v>
      </c>
      <c r="F343" s="4">
        <f t="shared" si="119"/>
        <v>412.40000000000003</v>
      </c>
      <c r="G343" s="6">
        <f>H343</f>
        <v>412.40000000000003</v>
      </c>
      <c r="H343" s="6">
        <f>900.2-450-36-1.8</f>
        <v>412.40000000000003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95"/>
      <c r="P343" s="8"/>
      <c r="X343" t="s">
        <v>86</v>
      </c>
      <c r="Y343" s="49"/>
      <c r="Z343" s="49"/>
      <c r="AA343" s="49"/>
      <c r="AB343" s="49"/>
      <c r="AC343" s="49"/>
      <c r="AD343" s="49"/>
      <c r="AE343" s="5"/>
      <c r="AF343" s="49"/>
      <c r="AG343" s="49"/>
      <c r="AH343" s="49"/>
      <c r="AI343" s="49"/>
      <c r="AJ343" s="5"/>
    </row>
    <row r="344" spans="1:36" ht="15.75">
      <c r="A344" s="93"/>
      <c r="B344" s="110"/>
      <c r="C344" s="92"/>
      <c r="D344" s="7" t="s">
        <v>13</v>
      </c>
      <c r="E344" s="4">
        <f t="shared" si="119"/>
        <v>0</v>
      </c>
      <c r="F344" s="4">
        <f t="shared" si="119"/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95"/>
      <c r="P344" s="8"/>
      <c r="Y344" s="49"/>
      <c r="Z344" s="49"/>
      <c r="AA344" s="49"/>
      <c r="AB344" s="49"/>
      <c r="AC344" s="49"/>
      <c r="AD344" s="49"/>
      <c r="AE344" s="5"/>
      <c r="AF344" s="49"/>
      <c r="AG344" s="49"/>
      <c r="AH344" s="49"/>
      <c r="AI344" s="49"/>
      <c r="AJ344" s="5"/>
    </row>
    <row r="345" spans="1:36" ht="15.75">
      <c r="A345" s="93"/>
      <c r="B345" s="110"/>
      <c r="C345" s="93"/>
      <c r="D345" s="7" t="s">
        <v>14</v>
      </c>
      <c r="E345" s="4">
        <f t="shared" si="119"/>
        <v>0</v>
      </c>
      <c r="F345" s="4">
        <f t="shared" si="119"/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95"/>
      <c r="P345" s="8"/>
      <c r="Y345" s="49"/>
      <c r="Z345" s="49"/>
      <c r="AA345" s="49"/>
      <c r="AB345" s="49"/>
      <c r="AC345" s="49"/>
      <c r="AD345" s="49"/>
      <c r="AE345" s="5"/>
      <c r="AF345" s="49"/>
      <c r="AG345" s="49"/>
      <c r="AH345" s="49"/>
      <c r="AI345" s="49"/>
      <c r="AJ345" s="5"/>
    </row>
    <row r="346" spans="1:36" ht="15.75">
      <c r="A346" s="93"/>
      <c r="B346" s="110"/>
      <c r="C346" s="93"/>
      <c r="D346" s="7" t="s">
        <v>15</v>
      </c>
      <c r="E346" s="4">
        <f t="shared" si="119"/>
        <v>0</v>
      </c>
      <c r="F346" s="4">
        <f t="shared" si="119"/>
        <v>0</v>
      </c>
      <c r="G346" s="6"/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95"/>
      <c r="P346" s="8"/>
      <c r="Q346" s="44">
        <f>G346</f>
        <v>0</v>
      </c>
      <c r="S346" s="44"/>
      <c r="Y346" s="49"/>
      <c r="Z346" s="49"/>
      <c r="AA346" s="49"/>
      <c r="AB346" s="49"/>
      <c r="AC346" s="49"/>
      <c r="AD346" s="49"/>
      <c r="AE346" s="5"/>
      <c r="AF346" s="49"/>
      <c r="AG346" s="49"/>
      <c r="AH346" s="49"/>
      <c r="AI346" s="49"/>
      <c r="AJ346" s="5"/>
    </row>
    <row r="347" spans="1:36" ht="15.75">
      <c r="A347" s="93"/>
      <c r="B347" s="110"/>
      <c r="C347" s="93"/>
      <c r="D347" s="7" t="s">
        <v>16</v>
      </c>
      <c r="E347" s="4">
        <f aca="true" t="shared" si="120" ref="E347:E352">G347+I347+K347+M347</f>
        <v>0</v>
      </c>
      <c r="F347" s="4">
        <f aca="true" t="shared" si="121" ref="F347:F352">H347+J347+L347+N347</f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95"/>
      <c r="P347" s="8"/>
      <c r="Y347" s="49"/>
      <c r="Z347" s="49"/>
      <c r="AA347" s="49"/>
      <c r="AB347" s="49"/>
      <c r="AC347" s="49"/>
      <c r="AD347" s="49"/>
      <c r="AE347" s="5"/>
      <c r="AF347" s="49"/>
      <c r="AG347" s="49"/>
      <c r="AH347" s="49"/>
      <c r="AI347" s="49"/>
      <c r="AJ347" s="5"/>
    </row>
    <row r="348" spans="1:36" ht="15.75">
      <c r="A348" s="93"/>
      <c r="B348" s="110"/>
      <c r="C348" s="93"/>
      <c r="D348" s="7" t="s">
        <v>66</v>
      </c>
      <c r="E348" s="4">
        <f t="shared" si="120"/>
        <v>0</v>
      </c>
      <c r="F348" s="4">
        <f t="shared" si="121"/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95"/>
      <c r="P348" s="8"/>
      <c r="Y348" s="49"/>
      <c r="Z348" s="49"/>
      <c r="AA348" s="49"/>
      <c r="AB348" s="49"/>
      <c r="AC348" s="49"/>
      <c r="AD348" s="49"/>
      <c r="AE348" s="5"/>
      <c r="AF348" s="49"/>
      <c r="AG348" s="49"/>
      <c r="AH348" s="49"/>
      <c r="AI348" s="49"/>
      <c r="AJ348" s="5"/>
    </row>
    <row r="349" spans="1:36" ht="15.75">
      <c r="A349" s="93"/>
      <c r="B349" s="110"/>
      <c r="C349" s="93"/>
      <c r="D349" s="7" t="s">
        <v>67</v>
      </c>
      <c r="E349" s="4">
        <f t="shared" si="120"/>
        <v>0</v>
      </c>
      <c r="F349" s="4">
        <f t="shared" si="121"/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95"/>
      <c r="P349" s="8"/>
      <c r="Y349" s="49"/>
      <c r="Z349" s="49"/>
      <c r="AA349" s="49"/>
      <c r="AB349" s="49"/>
      <c r="AC349" s="49"/>
      <c r="AD349" s="49"/>
      <c r="AE349" s="5"/>
      <c r="AF349" s="49"/>
      <c r="AG349" s="49"/>
      <c r="AH349" s="49"/>
      <c r="AI349" s="49"/>
      <c r="AJ349" s="5"/>
    </row>
    <row r="350" spans="1:36" ht="15.75">
      <c r="A350" s="93"/>
      <c r="B350" s="110"/>
      <c r="C350" s="93"/>
      <c r="D350" s="7" t="s">
        <v>68</v>
      </c>
      <c r="E350" s="4">
        <f t="shared" si="120"/>
        <v>0</v>
      </c>
      <c r="F350" s="4">
        <f t="shared" si="121"/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95"/>
      <c r="P350" s="8"/>
      <c r="X350" s="44">
        <f>G350</f>
        <v>0</v>
      </c>
      <c r="Y350" s="49"/>
      <c r="Z350" s="49"/>
      <c r="AA350" s="49"/>
      <c r="AB350" s="49"/>
      <c r="AC350" s="49"/>
      <c r="AD350" s="49"/>
      <c r="AE350" s="5"/>
      <c r="AF350" s="49"/>
      <c r="AG350" s="49"/>
      <c r="AH350" s="49"/>
      <c r="AI350" s="49"/>
      <c r="AJ350" s="5"/>
    </row>
    <row r="351" spans="1:36" ht="15">
      <c r="A351" s="93"/>
      <c r="B351" s="110"/>
      <c r="C351" s="93"/>
      <c r="D351" s="7" t="s">
        <v>69</v>
      </c>
      <c r="E351" s="4">
        <f t="shared" si="120"/>
        <v>8560</v>
      </c>
      <c r="F351" s="4">
        <f t="shared" si="121"/>
        <v>0</v>
      </c>
      <c r="G351" s="6">
        <v>8560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95"/>
      <c r="P351" s="8"/>
      <c r="Y351" s="49"/>
      <c r="Z351" s="49"/>
      <c r="AA351" s="49"/>
      <c r="AB351" s="49"/>
      <c r="AC351" s="49"/>
      <c r="AD351" s="49"/>
      <c r="AE351" s="5"/>
      <c r="AF351" s="49"/>
      <c r="AG351" s="49"/>
      <c r="AH351" s="49">
        <v>1</v>
      </c>
      <c r="AI351" s="49"/>
      <c r="AJ351" s="5"/>
    </row>
    <row r="352" spans="1:36" ht="15">
      <c r="A352" s="93"/>
      <c r="B352" s="110"/>
      <c r="C352" s="94"/>
      <c r="D352" s="7" t="s">
        <v>70</v>
      </c>
      <c r="E352" s="4">
        <f t="shared" si="120"/>
        <v>0</v>
      </c>
      <c r="F352" s="4">
        <f t="shared" si="121"/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95"/>
      <c r="P352" s="8"/>
      <c r="Y352" s="49"/>
      <c r="Z352" s="49"/>
      <c r="AA352" s="49"/>
      <c r="AB352" s="49"/>
      <c r="AC352" s="49"/>
      <c r="AD352" s="49"/>
      <c r="AE352" s="5"/>
      <c r="AF352" s="49"/>
      <c r="AG352" s="49"/>
      <c r="AH352" s="49"/>
      <c r="AI352" s="49"/>
      <c r="AJ352" s="5"/>
    </row>
    <row r="353" spans="1:36" s="28" customFormat="1" ht="15.75" customHeight="1">
      <c r="A353" s="93"/>
      <c r="B353" s="111" t="s">
        <v>39</v>
      </c>
      <c r="C353" s="99"/>
      <c r="D353" s="11" t="s">
        <v>10</v>
      </c>
      <c r="E353" s="4">
        <f>SUM(E354:E364)</f>
        <v>4000</v>
      </c>
      <c r="F353" s="4">
        <f>SUM(F354:F364)</f>
        <v>0</v>
      </c>
      <c r="G353" s="4">
        <f aca="true" t="shared" si="122" ref="G353:L353">SUM(G354:G364)</f>
        <v>4000</v>
      </c>
      <c r="H353" s="4">
        <f t="shared" si="122"/>
        <v>0</v>
      </c>
      <c r="I353" s="4">
        <f t="shared" si="122"/>
        <v>0</v>
      </c>
      <c r="J353" s="4">
        <f t="shared" si="122"/>
        <v>0</v>
      </c>
      <c r="K353" s="4">
        <f t="shared" si="122"/>
        <v>0</v>
      </c>
      <c r="L353" s="4">
        <f t="shared" si="122"/>
        <v>0</v>
      </c>
      <c r="M353" s="4">
        <f>SUM(M354:M364)</f>
        <v>0</v>
      </c>
      <c r="N353" s="4">
        <f>SUM(N354:N364)</f>
        <v>0</v>
      </c>
      <c r="O353" s="38"/>
      <c r="P353" s="8"/>
      <c r="T353" s="28">
        <v>4000</v>
      </c>
      <c r="Y353" s="84"/>
      <c r="Z353" s="84"/>
      <c r="AA353" s="84"/>
      <c r="AB353" s="84"/>
      <c r="AC353" s="84"/>
      <c r="AD353" s="84"/>
      <c r="AE353" s="85"/>
      <c r="AF353" s="84"/>
      <c r="AG353" s="84"/>
      <c r="AH353" s="84"/>
      <c r="AI353" s="84"/>
      <c r="AJ353" s="85"/>
    </row>
    <row r="354" spans="1:36" s="28" customFormat="1" ht="15">
      <c r="A354" s="93"/>
      <c r="B354" s="112"/>
      <c r="C354" s="100"/>
      <c r="D354" s="11" t="s">
        <v>11</v>
      </c>
      <c r="E354" s="4">
        <f aca="true" t="shared" si="123" ref="E354:F358">G354+I354+K354+M354</f>
        <v>0</v>
      </c>
      <c r="F354" s="4">
        <f t="shared" si="123"/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86" t="s">
        <v>62</v>
      </c>
      <c r="P354" s="8"/>
      <c r="Y354" s="84"/>
      <c r="Z354" s="84"/>
      <c r="AA354" s="84"/>
      <c r="AB354" s="84"/>
      <c r="AC354" s="84"/>
      <c r="AD354" s="84"/>
      <c r="AE354" s="85"/>
      <c r="AF354" s="84"/>
      <c r="AG354" s="84"/>
      <c r="AH354" s="84"/>
      <c r="AI354" s="84"/>
      <c r="AJ354" s="85"/>
    </row>
    <row r="355" spans="1:36" s="28" customFormat="1" ht="15">
      <c r="A355" s="93"/>
      <c r="B355" s="112"/>
      <c r="C355" s="100"/>
      <c r="D355" s="11" t="s">
        <v>12</v>
      </c>
      <c r="E355" s="4">
        <f t="shared" si="123"/>
        <v>0</v>
      </c>
      <c r="F355" s="4">
        <f t="shared" si="123"/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87"/>
      <c r="P355" s="8"/>
      <c r="Y355" s="84"/>
      <c r="Z355" s="84"/>
      <c r="AA355" s="84"/>
      <c r="AB355" s="84"/>
      <c r="AC355" s="84"/>
      <c r="AD355" s="84"/>
      <c r="AE355" s="85"/>
      <c r="AF355" s="84"/>
      <c r="AG355" s="84"/>
      <c r="AH355" s="84"/>
      <c r="AI355" s="84"/>
      <c r="AJ355" s="85"/>
    </row>
    <row r="356" spans="1:36" s="28" customFormat="1" ht="15">
      <c r="A356" s="93"/>
      <c r="B356" s="112"/>
      <c r="C356" s="100"/>
      <c r="D356" s="11" t="s">
        <v>13</v>
      </c>
      <c r="E356" s="4">
        <f t="shared" si="123"/>
        <v>0</v>
      </c>
      <c r="F356" s="4">
        <f t="shared" si="123"/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87"/>
      <c r="P356" s="8"/>
      <c r="Y356" s="84"/>
      <c r="Z356" s="84"/>
      <c r="AA356" s="84"/>
      <c r="AB356" s="84"/>
      <c r="AC356" s="84"/>
      <c r="AD356" s="84"/>
      <c r="AE356" s="85"/>
      <c r="AF356" s="84"/>
      <c r="AG356" s="84"/>
      <c r="AH356" s="84"/>
      <c r="AI356" s="84"/>
      <c r="AJ356" s="85"/>
    </row>
    <row r="357" spans="1:36" s="28" customFormat="1" ht="15">
      <c r="A357" s="93"/>
      <c r="B357" s="112"/>
      <c r="C357" s="100"/>
      <c r="D357" s="11" t="s">
        <v>14</v>
      </c>
      <c r="E357" s="4">
        <f t="shared" si="123"/>
        <v>0</v>
      </c>
      <c r="F357" s="4">
        <f t="shared" si="123"/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87"/>
      <c r="P357" s="8"/>
      <c r="Y357" s="84"/>
      <c r="Z357" s="84"/>
      <c r="AA357" s="84"/>
      <c r="AB357" s="84"/>
      <c r="AC357" s="84"/>
      <c r="AD357" s="84"/>
      <c r="AE357" s="85"/>
      <c r="AF357" s="84"/>
      <c r="AG357" s="84"/>
      <c r="AH357" s="84"/>
      <c r="AI357" s="84"/>
      <c r="AJ357" s="85"/>
    </row>
    <row r="358" spans="1:36" s="28" customFormat="1" ht="15">
      <c r="A358" s="93"/>
      <c r="B358" s="112"/>
      <c r="C358" s="100"/>
      <c r="D358" s="11" t="s">
        <v>15</v>
      </c>
      <c r="E358" s="4">
        <f t="shared" si="123"/>
        <v>0</v>
      </c>
      <c r="F358" s="4">
        <f t="shared" si="123"/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87"/>
      <c r="P358" s="8"/>
      <c r="Y358" s="84"/>
      <c r="Z358" s="84"/>
      <c r="AA358" s="84"/>
      <c r="AB358" s="84"/>
      <c r="AC358" s="84"/>
      <c r="AD358" s="84"/>
      <c r="AE358" s="85"/>
      <c r="AF358" s="84"/>
      <c r="AG358" s="84"/>
      <c r="AH358" s="84"/>
      <c r="AI358" s="84"/>
      <c r="AJ358" s="85"/>
    </row>
    <row r="359" spans="1:36" s="28" customFormat="1" ht="15">
      <c r="A359" s="93"/>
      <c r="B359" s="112"/>
      <c r="C359" s="100"/>
      <c r="D359" s="11" t="s">
        <v>16</v>
      </c>
      <c r="E359" s="4">
        <f aca="true" t="shared" si="124" ref="E359:E364">G359+I359+K359+M359</f>
        <v>0</v>
      </c>
      <c r="F359" s="4">
        <f aca="true" t="shared" si="125" ref="F359:F364">H359+J359+L359+N359</f>
        <v>0</v>
      </c>
      <c r="G359" s="4"/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87"/>
      <c r="P359" s="8"/>
      <c r="T359" s="46"/>
      <c r="Y359" s="84"/>
      <c r="Z359" s="84"/>
      <c r="AA359" s="84"/>
      <c r="AB359" s="84"/>
      <c r="AC359" s="84"/>
      <c r="AD359" s="84"/>
      <c r="AE359" s="85"/>
      <c r="AF359" s="84"/>
      <c r="AG359" s="84"/>
      <c r="AH359" s="84"/>
      <c r="AI359" s="84"/>
      <c r="AJ359" s="85"/>
    </row>
    <row r="360" spans="1:36" s="28" customFormat="1" ht="15">
      <c r="A360" s="93"/>
      <c r="B360" s="112"/>
      <c r="C360" s="100"/>
      <c r="D360" s="11" t="s">
        <v>66</v>
      </c>
      <c r="E360" s="4">
        <f t="shared" si="124"/>
        <v>0</v>
      </c>
      <c r="F360" s="4">
        <f t="shared" si="125"/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87"/>
      <c r="P360" s="8"/>
      <c r="Y360" s="84"/>
      <c r="Z360" s="84"/>
      <c r="AA360" s="84"/>
      <c r="AB360" s="84"/>
      <c r="AC360" s="84"/>
      <c r="AD360" s="84"/>
      <c r="AE360" s="85"/>
      <c r="AF360" s="84"/>
      <c r="AG360" s="84"/>
      <c r="AH360" s="84"/>
      <c r="AI360" s="84"/>
      <c r="AJ360" s="85"/>
    </row>
    <row r="361" spans="1:36" s="28" customFormat="1" ht="15">
      <c r="A361" s="93"/>
      <c r="B361" s="112"/>
      <c r="C361" s="100"/>
      <c r="D361" s="11" t="s">
        <v>67</v>
      </c>
      <c r="E361" s="4">
        <f t="shared" si="124"/>
        <v>4000</v>
      </c>
      <c r="F361" s="4">
        <f t="shared" si="125"/>
        <v>0</v>
      </c>
      <c r="G361" s="4">
        <v>4000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87"/>
      <c r="P361" s="8"/>
      <c r="Y361" s="84"/>
      <c r="Z361" s="84"/>
      <c r="AA361" s="84"/>
      <c r="AB361" s="84"/>
      <c r="AC361" s="84"/>
      <c r="AD361" s="84"/>
      <c r="AE361" s="85"/>
      <c r="AF361" s="84"/>
      <c r="AG361" s="84"/>
      <c r="AH361" s="84"/>
      <c r="AI361" s="84"/>
      <c r="AJ361" s="85"/>
    </row>
    <row r="362" spans="1:36" s="28" customFormat="1" ht="15">
      <c r="A362" s="93"/>
      <c r="B362" s="112"/>
      <c r="C362" s="100"/>
      <c r="D362" s="11" t="s">
        <v>68</v>
      </c>
      <c r="E362" s="4">
        <f t="shared" si="124"/>
        <v>0</v>
      </c>
      <c r="F362" s="4">
        <f t="shared" si="125"/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87"/>
      <c r="P362" s="8"/>
      <c r="Y362" s="84"/>
      <c r="Z362" s="84"/>
      <c r="AA362" s="84"/>
      <c r="AB362" s="84"/>
      <c r="AC362" s="84"/>
      <c r="AD362" s="84"/>
      <c r="AE362" s="85"/>
      <c r="AF362" s="84"/>
      <c r="AG362" s="84"/>
      <c r="AH362" s="84"/>
      <c r="AI362" s="84"/>
      <c r="AJ362" s="85"/>
    </row>
    <row r="363" spans="1:36" s="28" customFormat="1" ht="15">
      <c r="A363" s="93"/>
      <c r="B363" s="112"/>
      <c r="C363" s="100"/>
      <c r="D363" s="11" t="s">
        <v>69</v>
      </c>
      <c r="E363" s="4">
        <f t="shared" si="124"/>
        <v>0</v>
      </c>
      <c r="F363" s="4">
        <f t="shared" si="125"/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87"/>
      <c r="P363" s="8"/>
      <c r="Y363" s="84"/>
      <c r="Z363" s="84"/>
      <c r="AA363" s="84"/>
      <c r="AB363" s="84"/>
      <c r="AC363" s="84"/>
      <c r="AD363" s="84"/>
      <c r="AE363" s="85"/>
      <c r="AF363" s="84"/>
      <c r="AG363" s="84"/>
      <c r="AH363" s="84"/>
      <c r="AI363" s="84"/>
      <c r="AJ363" s="85"/>
    </row>
    <row r="364" spans="1:36" s="28" customFormat="1" ht="15">
      <c r="A364" s="94"/>
      <c r="B364" s="113"/>
      <c r="C364" s="101"/>
      <c r="D364" s="11" t="s">
        <v>70</v>
      </c>
      <c r="E364" s="4">
        <f t="shared" si="124"/>
        <v>0</v>
      </c>
      <c r="F364" s="4">
        <f t="shared" si="125"/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88"/>
      <c r="P364" s="8"/>
      <c r="Y364" s="84"/>
      <c r="Z364" s="84"/>
      <c r="AA364" s="84"/>
      <c r="AB364" s="84"/>
      <c r="AC364" s="84"/>
      <c r="AD364" s="84"/>
      <c r="AE364" s="85"/>
      <c r="AF364" s="84"/>
      <c r="AG364" s="84"/>
      <c r="AH364" s="84"/>
      <c r="AI364" s="84"/>
      <c r="AJ364" s="85"/>
    </row>
    <row r="365" spans="1:36" s="28" customFormat="1" ht="15.75" customHeight="1">
      <c r="A365" s="39"/>
      <c r="B365" s="117" t="s">
        <v>64</v>
      </c>
      <c r="C365" s="99" t="s">
        <v>65</v>
      </c>
      <c r="D365" s="11" t="s">
        <v>10</v>
      </c>
      <c r="E365" s="4">
        <f>SUM(E366:E376)</f>
        <v>551</v>
      </c>
      <c r="F365" s="4">
        <f>SUM(F366:F376)</f>
        <v>551</v>
      </c>
      <c r="G365" s="4">
        <f aca="true" t="shared" si="126" ref="G365:L365">SUM(G366:G376)</f>
        <v>551</v>
      </c>
      <c r="H365" s="4">
        <f t="shared" si="126"/>
        <v>551</v>
      </c>
      <c r="I365" s="4">
        <f t="shared" si="126"/>
        <v>0</v>
      </c>
      <c r="J365" s="4">
        <f t="shared" si="126"/>
        <v>0</v>
      </c>
      <c r="K365" s="4">
        <f t="shared" si="126"/>
        <v>0</v>
      </c>
      <c r="L365" s="4">
        <f t="shared" si="126"/>
        <v>0</v>
      </c>
      <c r="M365" s="4">
        <f>SUM(M366:M376)</f>
        <v>0</v>
      </c>
      <c r="N365" s="4">
        <f>SUM(N366:N376)</f>
        <v>0</v>
      </c>
      <c r="O365" s="38"/>
      <c r="P365" s="8"/>
      <c r="Y365" s="84"/>
      <c r="Z365" s="84"/>
      <c r="AA365" s="84"/>
      <c r="AB365" s="84"/>
      <c r="AC365" s="84"/>
      <c r="AD365" s="84"/>
      <c r="AE365" s="85"/>
      <c r="AF365" s="84"/>
      <c r="AG365" s="84"/>
      <c r="AH365" s="84"/>
      <c r="AI365" s="84"/>
      <c r="AJ365" s="85"/>
    </row>
    <row r="366" spans="1:36" s="28" customFormat="1" ht="15">
      <c r="A366" s="39"/>
      <c r="B366" s="90"/>
      <c r="C366" s="100"/>
      <c r="D366" s="11" t="s">
        <v>11</v>
      </c>
      <c r="E366" s="4">
        <f aca="true" t="shared" si="127" ref="E366:F370">G366+I366+K366+M366</f>
        <v>0</v>
      </c>
      <c r="F366" s="4">
        <f t="shared" si="127"/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86" t="s">
        <v>62</v>
      </c>
      <c r="P366" s="8"/>
      <c r="Y366" s="84"/>
      <c r="Z366" s="84"/>
      <c r="AA366" s="84"/>
      <c r="AB366" s="84"/>
      <c r="AC366" s="84"/>
      <c r="AD366" s="84"/>
      <c r="AE366" s="85"/>
      <c r="AF366" s="84"/>
      <c r="AG366" s="84"/>
      <c r="AH366" s="84"/>
      <c r="AI366" s="84"/>
      <c r="AJ366" s="85"/>
    </row>
    <row r="367" spans="1:36" s="28" customFormat="1" ht="15">
      <c r="A367" s="39"/>
      <c r="B367" s="90"/>
      <c r="C367" s="100"/>
      <c r="D367" s="11" t="s">
        <v>12</v>
      </c>
      <c r="E367" s="4">
        <f t="shared" si="127"/>
        <v>0</v>
      </c>
      <c r="F367" s="4">
        <f t="shared" si="127"/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87"/>
      <c r="P367" s="8"/>
      <c r="Y367" s="84"/>
      <c r="Z367" s="84"/>
      <c r="AA367" s="84"/>
      <c r="AB367" s="84"/>
      <c r="AC367" s="84"/>
      <c r="AD367" s="84"/>
      <c r="AE367" s="85"/>
      <c r="AF367" s="84"/>
      <c r="AG367" s="84"/>
      <c r="AH367" s="84"/>
      <c r="AI367" s="84"/>
      <c r="AJ367" s="85"/>
    </row>
    <row r="368" spans="1:36" s="28" customFormat="1" ht="15">
      <c r="A368" s="39"/>
      <c r="B368" s="90"/>
      <c r="C368" s="100"/>
      <c r="D368" s="11" t="s">
        <v>13</v>
      </c>
      <c r="E368" s="4">
        <f t="shared" si="127"/>
        <v>0</v>
      </c>
      <c r="F368" s="4">
        <f t="shared" si="127"/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87"/>
      <c r="P368" s="8"/>
      <c r="Y368" s="84"/>
      <c r="Z368" s="84"/>
      <c r="AA368" s="84"/>
      <c r="AB368" s="84"/>
      <c r="AC368" s="84"/>
      <c r="AD368" s="84"/>
      <c r="AE368" s="85"/>
      <c r="AF368" s="84"/>
      <c r="AG368" s="84"/>
      <c r="AH368" s="84"/>
      <c r="AI368" s="84"/>
      <c r="AJ368" s="85"/>
    </row>
    <row r="369" spans="1:36" s="28" customFormat="1" ht="15">
      <c r="A369" s="39"/>
      <c r="B369" s="90"/>
      <c r="C369" s="100"/>
      <c r="D369" s="11" t="s">
        <v>14</v>
      </c>
      <c r="E369" s="4">
        <f t="shared" si="127"/>
        <v>551</v>
      </c>
      <c r="F369" s="4">
        <f t="shared" si="127"/>
        <v>551</v>
      </c>
      <c r="G369" s="4">
        <f>H369</f>
        <v>551</v>
      </c>
      <c r="H369" s="4">
        <v>551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87"/>
      <c r="P369" s="8"/>
      <c r="Y369" s="84"/>
      <c r="Z369" s="84"/>
      <c r="AA369" s="84"/>
      <c r="AB369" s="84"/>
      <c r="AC369" s="84"/>
      <c r="AD369" s="84"/>
      <c r="AE369" s="85"/>
      <c r="AF369" s="84"/>
      <c r="AG369" s="84"/>
      <c r="AH369" s="84"/>
      <c r="AI369" s="84"/>
      <c r="AJ369" s="85"/>
    </row>
    <row r="370" spans="1:36" s="28" customFormat="1" ht="15">
      <c r="A370" s="39"/>
      <c r="B370" s="90"/>
      <c r="C370" s="100"/>
      <c r="D370" s="11" t="s">
        <v>15</v>
      </c>
      <c r="E370" s="4">
        <f t="shared" si="127"/>
        <v>0</v>
      </c>
      <c r="F370" s="4">
        <f t="shared" si="127"/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87"/>
      <c r="P370" s="8"/>
      <c r="Y370" s="84"/>
      <c r="Z370" s="84"/>
      <c r="AA370" s="84"/>
      <c r="AB370" s="84"/>
      <c r="AC370" s="84"/>
      <c r="AD370" s="84"/>
      <c r="AE370" s="85"/>
      <c r="AF370" s="84"/>
      <c r="AG370" s="84"/>
      <c r="AH370" s="84"/>
      <c r="AI370" s="84"/>
      <c r="AJ370" s="85"/>
    </row>
    <row r="371" spans="1:36" s="28" customFormat="1" ht="15">
      <c r="A371" s="39"/>
      <c r="B371" s="90"/>
      <c r="C371" s="100"/>
      <c r="D371" s="11" t="s">
        <v>16</v>
      </c>
      <c r="E371" s="4">
        <f aca="true" t="shared" si="128" ref="E371:E376">G371+I371+K371+M371</f>
        <v>0</v>
      </c>
      <c r="F371" s="4">
        <f aca="true" t="shared" si="129" ref="F371:F376">H371+J371+L371+N371</f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87"/>
      <c r="P371" s="8"/>
      <c r="Y371" s="84"/>
      <c r="Z371" s="84"/>
      <c r="AA371" s="84"/>
      <c r="AB371" s="84"/>
      <c r="AC371" s="84"/>
      <c r="AD371" s="84"/>
      <c r="AE371" s="85"/>
      <c r="AF371" s="84"/>
      <c r="AG371" s="84"/>
      <c r="AH371" s="84"/>
      <c r="AI371" s="84"/>
      <c r="AJ371" s="85"/>
    </row>
    <row r="372" spans="1:36" s="28" customFormat="1" ht="15">
      <c r="A372" s="39"/>
      <c r="B372" s="90"/>
      <c r="C372" s="100"/>
      <c r="D372" s="11" t="s">
        <v>66</v>
      </c>
      <c r="E372" s="4">
        <f t="shared" si="128"/>
        <v>0</v>
      </c>
      <c r="F372" s="4">
        <f t="shared" si="129"/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87"/>
      <c r="P372" s="8"/>
      <c r="Y372" s="84"/>
      <c r="Z372" s="84"/>
      <c r="AA372" s="84"/>
      <c r="AB372" s="84"/>
      <c r="AC372" s="84"/>
      <c r="AD372" s="84"/>
      <c r="AE372" s="85"/>
      <c r="AF372" s="84"/>
      <c r="AG372" s="84"/>
      <c r="AH372" s="84"/>
      <c r="AI372" s="84"/>
      <c r="AJ372" s="85"/>
    </row>
    <row r="373" spans="1:36" s="28" customFormat="1" ht="15">
      <c r="A373" s="39"/>
      <c r="B373" s="90"/>
      <c r="C373" s="100"/>
      <c r="D373" s="11" t="s">
        <v>67</v>
      </c>
      <c r="E373" s="4">
        <f t="shared" si="128"/>
        <v>0</v>
      </c>
      <c r="F373" s="4">
        <f t="shared" si="129"/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87"/>
      <c r="P373" s="8"/>
      <c r="Y373" s="84"/>
      <c r="Z373" s="84"/>
      <c r="AA373" s="84"/>
      <c r="AB373" s="84"/>
      <c r="AC373" s="84"/>
      <c r="AD373" s="84"/>
      <c r="AE373" s="85"/>
      <c r="AF373" s="84"/>
      <c r="AG373" s="84"/>
      <c r="AH373" s="84"/>
      <c r="AI373" s="84"/>
      <c r="AJ373" s="85"/>
    </row>
    <row r="374" spans="1:36" s="28" customFormat="1" ht="15">
      <c r="A374" s="39"/>
      <c r="B374" s="90"/>
      <c r="C374" s="100"/>
      <c r="D374" s="11" t="s">
        <v>68</v>
      </c>
      <c r="E374" s="4">
        <f t="shared" si="128"/>
        <v>0</v>
      </c>
      <c r="F374" s="4">
        <f t="shared" si="129"/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87"/>
      <c r="P374" s="8"/>
      <c r="Y374" s="84"/>
      <c r="Z374" s="84"/>
      <c r="AA374" s="84"/>
      <c r="AB374" s="84"/>
      <c r="AC374" s="84"/>
      <c r="AD374" s="84"/>
      <c r="AE374" s="85"/>
      <c r="AF374" s="84"/>
      <c r="AG374" s="84"/>
      <c r="AH374" s="84"/>
      <c r="AI374" s="84"/>
      <c r="AJ374" s="85"/>
    </row>
    <row r="375" spans="1:37" s="28" customFormat="1" ht="15">
      <c r="A375" s="39"/>
      <c r="B375" s="90"/>
      <c r="C375" s="100"/>
      <c r="D375" s="11" t="s">
        <v>69</v>
      </c>
      <c r="E375" s="4">
        <f t="shared" si="128"/>
        <v>0</v>
      </c>
      <c r="F375" s="4">
        <f t="shared" si="129"/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87"/>
      <c r="P375" s="8"/>
      <c r="Y375" s="84"/>
      <c r="Z375" s="84"/>
      <c r="AA375" s="84"/>
      <c r="AB375" s="84"/>
      <c r="AC375" s="84"/>
      <c r="AD375" s="84"/>
      <c r="AE375" s="85"/>
      <c r="AF375" s="84">
        <f>SUM(AF132:AF374)</f>
        <v>4</v>
      </c>
      <c r="AG375" s="84">
        <f>SUM(AG132:AG374)</f>
        <v>1</v>
      </c>
      <c r="AH375" s="84">
        <f>SUM(AH132:AH374)</f>
        <v>2</v>
      </c>
      <c r="AI375" s="84">
        <f>SUM(AI132:AI374)</f>
        <v>0</v>
      </c>
      <c r="AJ375" s="84">
        <f>SUM(AJ132:AJ374)</f>
        <v>0</v>
      </c>
      <c r="AK375" s="28">
        <f>SUM(Y375:AJ375)</f>
        <v>7</v>
      </c>
    </row>
    <row r="376" spans="1:36" s="28" customFormat="1" ht="15">
      <c r="A376" s="39"/>
      <c r="B376" s="91"/>
      <c r="C376" s="101"/>
      <c r="D376" s="11" t="s">
        <v>70</v>
      </c>
      <c r="E376" s="4">
        <f t="shared" si="128"/>
        <v>0</v>
      </c>
      <c r="F376" s="4">
        <f t="shared" si="129"/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88"/>
      <c r="P376" s="8"/>
      <c r="Y376" s="49"/>
      <c r="Z376" s="49"/>
      <c r="AA376" s="49"/>
      <c r="AB376" s="49"/>
      <c r="AC376" s="49"/>
      <c r="AD376" s="49"/>
      <c r="AE376" s="49"/>
      <c r="AF376" s="49" t="s">
        <v>127</v>
      </c>
      <c r="AG376" s="49" t="s">
        <v>128</v>
      </c>
      <c r="AH376" s="49" t="s">
        <v>129</v>
      </c>
      <c r="AI376" s="49" t="s">
        <v>130</v>
      </c>
      <c r="AJ376" s="49" t="s">
        <v>131</v>
      </c>
    </row>
    <row r="377" spans="1:35" s="28" customFormat="1" ht="15.75" customHeight="1">
      <c r="A377" s="39"/>
      <c r="B377" s="117" t="s">
        <v>73</v>
      </c>
      <c r="C377" s="99"/>
      <c r="D377" s="11" t="s">
        <v>10</v>
      </c>
      <c r="E377" s="4">
        <f>SUM(E378:E388)</f>
        <v>0</v>
      </c>
      <c r="F377" s="4">
        <f>SUM(F378:F388)</f>
        <v>0</v>
      </c>
      <c r="G377" s="4">
        <f aca="true" t="shared" si="130" ref="G377:L377">SUM(G378:G388)</f>
        <v>0</v>
      </c>
      <c r="H377" s="4">
        <f t="shared" si="130"/>
        <v>0</v>
      </c>
      <c r="I377" s="4">
        <f t="shared" si="130"/>
        <v>0</v>
      </c>
      <c r="J377" s="4">
        <f t="shared" si="130"/>
        <v>0</v>
      </c>
      <c r="K377" s="4">
        <f t="shared" si="130"/>
        <v>0</v>
      </c>
      <c r="L377" s="4">
        <f t="shared" si="130"/>
        <v>0</v>
      </c>
      <c r="M377" s="4">
        <f>SUM(M378:M388)</f>
        <v>0</v>
      </c>
      <c r="N377" s="4">
        <f>SUM(N378:N388)</f>
        <v>0</v>
      </c>
      <c r="O377" s="38"/>
      <c r="P377" s="8"/>
      <c r="Y377" s="73"/>
      <c r="Z377" s="73"/>
      <c r="AA377" s="73"/>
      <c r="AB377" s="73"/>
      <c r="AC377" s="73"/>
      <c r="AD377" s="73"/>
      <c r="AF377" s="73"/>
      <c r="AG377" s="73"/>
      <c r="AH377" s="73"/>
      <c r="AI377" s="73"/>
    </row>
    <row r="378" spans="1:35" s="28" customFormat="1" ht="15">
      <c r="A378" s="39"/>
      <c r="B378" s="90"/>
      <c r="C378" s="100"/>
      <c r="D378" s="11" t="s">
        <v>11</v>
      </c>
      <c r="E378" s="4">
        <f aca="true" t="shared" si="131" ref="E378:E388">G378+I378+K378+M378</f>
        <v>0</v>
      </c>
      <c r="F378" s="4">
        <f aca="true" t="shared" si="132" ref="F378:F388">H378+J378+L378+N378</f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86" t="s">
        <v>62</v>
      </c>
      <c r="P378" s="8"/>
      <c r="Y378" s="73"/>
      <c r="Z378" s="73"/>
      <c r="AA378" s="73"/>
      <c r="AB378" s="73"/>
      <c r="AC378" s="73"/>
      <c r="AD378" s="73"/>
      <c r="AF378" s="73"/>
      <c r="AG378" s="73"/>
      <c r="AH378" s="73"/>
      <c r="AI378" s="73"/>
    </row>
    <row r="379" spans="1:35" s="28" customFormat="1" ht="15">
      <c r="A379" s="39"/>
      <c r="B379" s="90"/>
      <c r="C379" s="100"/>
      <c r="D379" s="11" t="s">
        <v>12</v>
      </c>
      <c r="E379" s="4">
        <f t="shared" si="131"/>
        <v>0</v>
      </c>
      <c r="F379" s="4">
        <f t="shared" si="132"/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87"/>
      <c r="P379" s="8"/>
      <c r="Y379" s="73"/>
      <c r="Z379" s="73"/>
      <c r="AA379" s="73"/>
      <c r="AB379" s="73"/>
      <c r="AC379" s="73"/>
      <c r="AD379" s="73"/>
      <c r="AF379" s="73"/>
      <c r="AG379" s="73"/>
      <c r="AH379" s="73"/>
      <c r="AI379" s="73"/>
    </row>
    <row r="380" spans="1:35" s="28" customFormat="1" ht="15">
      <c r="A380" s="39"/>
      <c r="B380" s="90"/>
      <c r="C380" s="100"/>
      <c r="D380" s="11" t="s">
        <v>13</v>
      </c>
      <c r="E380" s="4">
        <f t="shared" si="131"/>
        <v>0</v>
      </c>
      <c r="F380" s="4">
        <f t="shared" si="132"/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87"/>
      <c r="P380" s="8"/>
      <c r="Y380" s="73"/>
      <c r="Z380" s="73"/>
      <c r="AA380" s="73"/>
      <c r="AB380" s="73"/>
      <c r="AC380" s="73"/>
      <c r="AD380" s="73"/>
      <c r="AF380" s="73"/>
      <c r="AG380" s="73"/>
      <c r="AH380" s="73"/>
      <c r="AI380" s="73"/>
    </row>
    <row r="381" spans="1:35" s="28" customFormat="1" ht="15">
      <c r="A381" s="39"/>
      <c r="B381" s="90"/>
      <c r="C381" s="100"/>
      <c r="D381" s="11" t="s">
        <v>14</v>
      </c>
      <c r="E381" s="4" t="s">
        <v>75</v>
      </c>
      <c r="F381" s="4" t="s">
        <v>75</v>
      </c>
      <c r="G381" s="4" t="s">
        <v>75</v>
      </c>
      <c r="H381" s="4" t="s">
        <v>75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87"/>
      <c r="P381" s="8"/>
      <c r="Y381" s="73"/>
      <c r="Z381" s="73"/>
      <c r="AA381" s="73"/>
      <c r="AB381" s="73"/>
      <c r="AC381" s="73"/>
      <c r="AD381" s="73"/>
      <c r="AF381" s="73"/>
      <c r="AG381" s="73"/>
      <c r="AH381" s="73"/>
      <c r="AI381" s="73"/>
    </row>
    <row r="382" spans="1:35" s="28" customFormat="1" ht="15">
      <c r="A382" s="39"/>
      <c r="B382" s="90"/>
      <c r="C382" s="100"/>
      <c r="D382" s="11" t="s">
        <v>15</v>
      </c>
      <c r="E382" s="4">
        <f>E394</f>
        <v>0</v>
      </c>
      <c r="F382" s="4">
        <f>F394</f>
        <v>0</v>
      </c>
      <c r="G382" s="4">
        <f>G394</f>
        <v>0</v>
      </c>
      <c r="H382" s="4">
        <f>H394</f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87"/>
      <c r="P382" s="8"/>
      <c r="Y382" s="73"/>
      <c r="Z382" s="73"/>
      <c r="AA382" s="73"/>
      <c r="AB382" s="73"/>
      <c r="AC382" s="73"/>
      <c r="AD382" s="73"/>
      <c r="AF382" s="73"/>
      <c r="AG382" s="73"/>
      <c r="AH382" s="73"/>
      <c r="AI382" s="73"/>
    </row>
    <row r="383" spans="1:35" s="28" customFormat="1" ht="15">
      <c r="A383" s="39"/>
      <c r="B383" s="90"/>
      <c r="C383" s="100"/>
      <c r="D383" s="11" t="s">
        <v>16</v>
      </c>
      <c r="E383" s="4">
        <f t="shared" si="131"/>
        <v>0</v>
      </c>
      <c r="F383" s="4">
        <f t="shared" si="132"/>
        <v>0</v>
      </c>
      <c r="G383" s="4">
        <f aca="true" t="shared" si="133" ref="G383:G388">G395</f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87"/>
      <c r="P383" s="8"/>
      <c r="Y383" s="73"/>
      <c r="Z383" s="73"/>
      <c r="AA383" s="73"/>
      <c r="AB383" s="73"/>
      <c r="AC383" s="73"/>
      <c r="AD383" s="73"/>
      <c r="AF383" s="73"/>
      <c r="AG383" s="73"/>
      <c r="AH383" s="73"/>
      <c r="AI383" s="73"/>
    </row>
    <row r="384" spans="1:35" s="28" customFormat="1" ht="15">
      <c r="A384" s="39"/>
      <c r="B384" s="90"/>
      <c r="C384" s="100"/>
      <c r="D384" s="11" t="s">
        <v>66</v>
      </c>
      <c r="E384" s="4">
        <f t="shared" si="131"/>
        <v>0</v>
      </c>
      <c r="F384" s="4">
        <f t="shared" si="132"/>
        <v>0</v>
      </c>
      <c r="G384" s="4">
        <f t="shared" si="133"/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87"/>
      <c r="P384" s="8"/>
      <c r="Y384" s="73"/>
      <c r="Z384" s="73"/>
      <c r="AA384" s="73"/>
      <c r="AB384" s="73"/>
      <c r="AC384" s="73"/>
      <c r="AD384" s="73"/>
      <c r="AF384" s="73"/>
      <c r="AG384" s="73"/>
      <c r="AH384" s="73"/>
      <c r="AI384" s="73"/>
    </row>
    <row r="385" spans="1:35" s="28" customFormat="1" ht="15">
      <c r="A385" s="39"/>
      <c r="B385" s="90"/>
      <c r="C385" s="100"/>
      <c r="D385" s="11" t="s">
        <v>67</v>
      </c>
      <c r="E385" s="4">
        <f t="shared" si="131"/>
        <v>0</v>
      </c>
      <c r="F385" s="4">
        <f t="shared" si="132"/>
        <v>0</v>
      </c>
      <c r="G385" s="4">
        <f t="shared" si="133"/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87"/>
      <c r="P385" s="8"/>
      <c r="Y385" s="73"/>
      <c r="Z385" s="73"/>
      <c r="AA385" s="73"/>
      <c r="AB385" s="73"/>
      <c r="AC385" s="73"/>
      <c r="AD385" s="73"/>
      <c r="AF385" s="73"/>
      <c r="AG385" s="73"/>
      <c r="AH385" s="73"/>
      <c r="AI385" s="73"/>
    </row>
    <row r="386" spans="1:35" s="28" customFormat="1" ht="15">
      <c r="A386" s="39"/>
      <c r="B386" s="90"/>
      <c r="C386" s="100"/>
      <c r="D386" s="11" t="s">
        <v>68</v>
      </c>
      <c r="E386" s="4">
        <f t="shared" si="131"/>
        <v>0</v>
      </c>
      <c r="F386" s="4">
        <f t="shared" si="132"/>
        <v>0</v>
      </c>
      <c r="G386" s="4">
        <f t="shared" si="133"/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87"/>
      <c r="P386" s="8"/>
      <c r="Y386" s="73"/>
      <c r="Z386" s="73"/>
      <c r="AA386" s="73"/>
      <c r="AB386" s="73"/>
      <c r="AC386" s="73"/>
      <c r="AD386" s="73"/>
      <c r="AF386" s="73"/>
      <c r="AG386" s="73"/>
      <c r="AH386" s="73"/>
      <c r="AI386" s="73"/>
    </row>
    <row r="387" spans="1:35" s="28" customFormat="1" ht="15">
      <c r="A387" s="39"/>
      <c r="B387" s="90"/>
      <c r="C387" s="100"/>
      <c r="D387" s="11" t="s">
        <v>69</v>
      </c>
      <c r="E387" s="4">
        <f t="shared" si="131"/>
        <v>0</v>
      </c>
      <c r="F387" s="4">
        <f t="shared" si="132"/>
        <v>0</v>
      </c>
      <c r="G387" s="4">
        <f t="shared" si="133"/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87"/>
      <c r="P387" s="8"/>
      <c r="Y387" s="73"/>
      <c r="Z387" s="73"/>
      <c r="AA387" s="73"/>
      <c r="AB387" s="73"/>
      <c r="AC387" s="73"/>
      <c r="AD387" s="73"/>
      <c r="AF387" s="73"/>
      <c r="AG387" s="73"/>
      <c r="AH387" s="73"/>
      <c r="AI387" s="73"/>
    </row>
    <row r="388" spans="1:35" s="28" customFormat="1" ht="15">
      <c r="A388" s="39"/>
      <c r="B388" s="91"/>
      <c r="C388" s="101"/>
      <c r="D388" s="11" t="s">
        <v>70</v>
      </c>
      <c r="E388" s="4">
        <f t="shared" si="131"/>
        <v>0</v>
      </c>
      <c r="F388" s="4">
        <f t="shared" si="132"/>
        <v>0</v>
      </c>
      <c r="G388" s="4">
        <f t="shared" si="133"/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88"/>
      <c r="P388" s="8"/>
      <c r="Y388" s="73"/>
      <c r="Z388" s="73"/>
      <c r="AA388" s="73"/>
      <c r="AB388" s="73"/>
      <c r="AC388" s="73"/>
      <c r="AD388" s="73"/>
      <c r="AF388" s="73"/>
      <c r="AG388" s="73"/>
      <c r="AH388" s="73"/>
      <c r="AI388" s="73"/>
    </row>
    <row r="389" spans="1:35" s="28" customFormat="1" ht="15.75" customHeight="1">
      <c r="A389" s="39"/>
      <c r="B389" s="89" t="s">
        <v>74</v>
      </c>
      <c r="C389" s="92"/>
      <c r="D389" s="11" t="s">
        <v>10</v>
      </c>
      <c r="E389" s="4">
        <f>SUM(E390:E400)</f>
        <v>0</v>
      </c>
      <c r="F389" s="4">
        <f>SUM(F390:F400)</f>
        <v>0</v>
      </c>
      <c r="G389" s="4">
        <f aca="true" t="shared" si="134" ref="G389:L389">SUM(G390:G400)</f>
        <v>0</v>
      </c>
      <c r="H389" s="4">
        <f t="shared" si="134"/>
        <v>0</v>
      </c>
      <c r="I389" s="4">
        <f t="shared" si="134"/>
        <v>0</v>
      </c>
      <c r="J389" s="4">
        <f t="shared" si="134"/>
        <v>0</v>
      </c>
      <c r="K389" s="4">
        <f t="shared" si="134"/>
        <v>0</v>
      </c>
      <c r="L389" s="4">
        <f t="shared" si="134"/>
        <v>0</v>
      </c>
      <c r="M389" s="4">
        <f>SUM(M390:M400)</f>
        <v>0</v>
      </c>
      <c r="N389" s="4">
        <f>SUM(N390:N400)</f>
        <v>0</v>
      </c>
      <c r="O389" s="38"/>
      <c r="P389" s="8"/>
      <c r="Y389" s="73"/>
      <c r="Z389" s="73"/>
      <c r="AA389" s="73"/>
      <c r="AB389" s="73"/>
      <c r="AC389" s="73"/>
      <c r="AD389" s="73"/>
      <c r="AF389" s="73"/>
      <c r="AG389" s="73"/>
      <c r="AH389" s="73"/>
      <c r="AI389" s="73"/>
    </row>
    <row r="390" spans="1:35" s="28" customFormat="1" ht="15">
      <c r="A390" s="39"/>
      <c r="B390" s="90"/>
      <c r="C390" s="93"/>
      <c r="D390" s="11" t="s">
        <v>11</v>
      </c>
      <c r="E390" s="4">
        <f aca="true" t="shared" si="135" ref="E390:E400">G390+I390+K390+M390</f>
        <v>0</v>
      </c>
      <c r="F390" s="4">
        <f aca="true" t="shared" si="136" ref="F390:F400">H390+J390+L390+N390</f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86" t="s">
        <v>63</v>
      </c>
      <c r="P390" s="8"/>
      <c r="Y390" s="73"/>
      <c r="Z390" s="73"/>
      <c r="AA390" s="73"/>
      <c r="AB390" s="73"/>
      <c r="AC390" s="73"/>
      <c r="AD390" s="73"/>
      <c r="AF390" s="73"/>
      <c r="AG390" s="73"/>
      <c r="AH390" s="73"/>
      <c r="AI390" s="73"/>
    </row>
    <row r="391" spans="1:35" s="28" customFormat="1" ht="15">
      <c r="A391" s="39"/>
      <c r="B391" s="90"/>
      <c r="C391" s="93"/>
      <c r="D391" s="11" t="s">
        <v>12</v>
      </c>
      <c r="E391" s="4">
        <f t="shared" si="135"/>
        <v>0</v>
      </c>
      <c r="F391" s="4">
        <f t="shared" si="136"/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87"/>
      <c r="P391" s="8"/>
      <c r="Y391" s="73"/>
      <c r="Z391" s="73"/>
      <c r="AA391" s="73"/>
      <c r="AB391" s="73"/>
      <c r="AC391" s="73"/>
      <c r="AD391" s="73"/>
      <c r="AF391" s="73"/>
      <c r="AG391" s="73"/>
      <c r="AH391" s="73"/>
      <c r="AI391" s="73"/>
    </row>
    <row r="392" spans="1:35" s="28" customFormat="1" ht="15">
      <c r="A392" s="39"/>
      <c r="B392" s="90"/>
      <c r="C392" s="93"/>
      <c r="D392" s="11" t="s">
        <v>13</v>
      </c>
      <c r="E392" s="4">
        <f t="shared" si="135"/>
        <v>0</v>
      </c>
      <c r="F392" s="4">
        <f t="shared" si="136"/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87"/>
      <c r="P392" s="8"/>
      <c r="Y392" s="73"/>
      <c r="Z392" s="73"/>
      <c r="AA392" s="73"/>
      <c r="AB392" s="73"/>
      <c r="AC392" s="73"/>
      <c r="AD392" s="73"/>
      <c r="AF392" s="73"/>
      <c r="AG392" s="73"/>
      <c r="AH392" s="73"/>
      <c r="AI392" s="73"/>
    </row>
    <row r="393" spans="1:35" s="28" customFormat="1" ht="15">
      <c r="A393" s="39"/>
      <c r="B393" s="90"/>
      <c r="C393" s="93"/>
      <c r="D393" s="11" t="s">
        <v>14</v>
      </c>
      <c r="E393" s="4">
        <f t="shared" si="135"/>
        <v>0</v>
      </c>
      <c r="F393" s="4">
        <f t="shared" si="136"/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87"/>
      <c r="P393" s="8"/>
      <c r="Y393" s="73"/>
      <c r="Z393" s="73"/>
      <c r="AA393" s="73"/>
      <c r="AB393" s="73"/>
      <c r="AC393" s="73"/>
      <c r="AD393" s="73"/>
      <c r="AF393" s="73"/>
      <c r="AG393" s="73"/>
      <c r="AH393" s="73"/>
      <c r="AI393" s="73"/>
    </row>
    <row r="394" spans="1:35" s="28" customFormat="1" ht="15">
      <c r="A394" s="39"/>
      <c r="B394" s="90"/>
      <c r="C394" s="93"/>
      <c r="D394" s="11" t="s">
        <v>15</v>
      </c>
      <c r="E394" s="4">
        <f t="shared" si="135"/>
        <v>0</v>
      </c>
      <c r="F394" s="4">
        <f t="shared" si="136"/>
        <v>0</v>
      </c>
      <c r="G394" s="6">
        <v>0</v>
      </c>
      <c r="H394" s="6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87"/>
      <c r="P394" s="8"/>
      <c r="Y394" s="73"/>
      <c r="Z394" s="73"/>
      <c r="AA394" s="73"/>
      <c r="AB394" s="73"/>
      <c r="AC394" s="73"/>
      <c r="AD394" s="73"/>
      <c r="AF394" s="73"/>
      <c r="AG394" s="73"/>
      <c r="AH394" s="73"/>
      <c r="AI394" s="73"/>
    </row>
    <row r="395" spans="1:35" s="28" customFormat="1" ht="15">
      <c r="A395" s="39"/>
      <c r="B395" s="90"/>
      <c r="C395" s="93"/>
      <c r="D395" s="11" t="s">
        <v>16</v>
      </c>
      <c r="E395" s="4">
        <f t="shared" si="135"/>
        <v>0</v>
      </c>
      <c r="F395" s="4">
        <f t="shared" si="136"/>
        <v>0</v>
      </c>
      <c r="G395" s="6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87"/>
      <c r="P395" s="8"/>
      <c r="Y395" s="73"/>
      <c r="Z395" s="73"/>
      <c r="AA395" s="73"/>
      <c r="AB395" s="73"/>
      <c r="AC395" s="73"/>
      <c r="AD395" s="73"/>
      <c r="AF395" s="73"/>
      <c r="AG395" s="73"/>
      <c r="AH395" s="73"/>
      <c r="AI395" s="73"/>
    </row>
    <row r="396" spans="1:35" s="28" customFormat="1" ht="15">
      <c r="A396" s="39"/>
      <c r="B396" s="90"/>
      <c r="C396" s="93"/>
      <c r="D396" s="11" t="s">
        <v>66</v>
      </c>
      <c r="E396" s="4">
        <f t="shared" si="135"/>
        <v>0</v>
      </c>
      <c r="F396" s="4">
        <f t="shared" si="136"/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87"/>
      <c r="P396" s="8"/>
      <c r="Y396" s="73"/>
      <c r="Z396" s="73"/>
      <c r="AA396" s="73"/>
      <c r="AB396" s="73"/>
      <c r="AC396" s="73"/>
      <c r="AD396" s="73"/>
      <c r="AF396" s="73"/>
      <c r="AG396" s="73"/>
      <c r="AH396" s="73"/>
      <c r="AI396" s="73"/>
    </row>
    <row r="397" spans="1:35" s="28" customFormat="1" ht="15">
      <c r="A397" s="39"/>
      <c r="B397" s="90"/>
      <c r="C397" s="93"/>
      <c r="D397" s="11" t="s">
        <v>67</v>
      </c>
      <c r="E397" s="4">
        <f t="shared" si="135"/>
        <v>0</v>
      </c>
      <c r="F397" s="4">
        <f t="shared" si="136"/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87"/>
      <c r="P397" s="8"/>
      <c r="Y397" s="73"/>
      <c r="Z397" s="73"/>
      <c r="AA397" s="73"/>
      <c r="AB397" s="73"/>
      <c r="AC397" s="73"/>
      <c r="AD397" s="73"/>
      <c r="AF397" s="73"/>
      <c r="AG397" s="73"/>
      <c r="AH397" s="73"/>
      <c r="AI397" s="73"/>
    </row>
    <row r="398" spans="1:35" s="28" customFormat="1" ht="15">
      <c r="A398" s="39"/>
      <c r="B398" s="90"/>
      <c r="C398" s="93"/>
      <c r="D398" s="11" t="s">
        <v>68</v>
      </c>
      <c r="E398" s="4">
        <f t="shared" si="135"/>
        <v>0</v>
      </c>
      <c r="F398" s="4">
        <f t="shared" si="136"/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87"/>
      <c r="P398" s="8"/>
      <c r="Y398" s="73"/>
      <c r="Z398" s="73"/>
      <c r="AA398" s="73"/>
      <c r="AB398" s="73"/>
      <c r="AC398" s="73"/>
      <c r="AD398" s="73"/>
      <c r="AF398" s="73"/>
      <c r="AG398" s="73"/>
      <c r="AH398" s="73"/>
      <c r="AI398" s="73"/>
    </row>
    <row r="399" spans="1:35" s="28" customFormat="1" ht="15">
      <c r="A399" s="39"/>
      <c r="B399" s="90"/>
      <c r="C399" s="93"/>
      <c r="D399" s="11" t="s">
        <v>69</v>
      </c>
      <c r="E399" s="4">
        <f t="shared" si="135"/>
        <v>0</v>
      </c>
      <c r="F399" s="4">
        <f t="shared" si="136"/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87"/>
      <c r="P399" s="8"/>
      <c r="Y399" s="73"/>
      <c r="Z399" s="73"/>
      <c r="AA399" s="73"/>
      <c r="AB399" s="73"/>
      <c r="AC399" s="73"/>
      <c r="AD399" s="73"/>
      <c r="AF399" s="73"/>
      <c r="AG399" s="73"/>
      <c r="AH399" s="73"/>
      <c r="AI399" s="73"/>
    </row>
    <row r="400" spans="1:35" s="28" customFormat="1" ht="15">
      <c r="A400" s="39"/>
      <c r="B400" s="91"/>
      <c r="C400" s="94"/>
      <c r="D400" s="11" t="s">
        <v>70</v>
      </c>
      <c r="E400" s="4">
        <f t="shared" si="135"/>
        <v>0</v>
      </c>
      <c r="F400" s="4">
        <f t="shared" si="136"/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88"/>
      <c r="P400" s="8"/>
      <c r="Y400" s="73"/>
      <c r="Z400" s="73"/>
      <c r="AA400" s="73"/>
      <c r="AB400" s="73"/>
      <c r="AC400" s="73"/>
      <c r="AD400" s="73"/>
      <c r="AF400" s="73"/>
      <c r="AG400" s="73"/>
      <c r="AH400" s="73"/>
      <c r="AI400" s="73"/>
    </row>
    <row r="401" spans="1:35" s="63" customFormat="1" ht="15.75" customHeight="1">
      <c r="A401" s="144"/>
      <c r="B401" s="149" t="s">
        <v>100</v>
      </c>
      <c r="C401" s="99"/>
      <c r="D401" s="52" t="s">
        <v>10</v>
      </c>
      <c r="E401" s="53">
        <f>SUM(E402:E412)</f>
        <v>31696.800000000007</v>
      </c>
      <c r="F401" s="53">
        <f>SUM(F402:F412)</f>
        <v>0</v>
      </c>
      <c r="G401" s="53">
        <f aca="true" t="shared" si="137" ref="G401:L401">SUM(G402:G412)</f>
        <v>31696.800000000007</v>
      </c>
      <c r="H401" s="53">
        <f t="shared" si="137"/>
        <v>0</v>
      </c>
      <c r="I401" s="53">
        <f t="shared" si="137"/>
        <v>0</v>
      </c>
      <c r="J401" s="53">
        <f t="shared" si="137"/>
        <v>0</v>
      </c>
      <c r="K401" s="53">
        <f t="shared" si="137"/>
        <v>0</v>
      </c>
      <c r="L401" s="53">
        <f t="shared" si="137"/>
        <v>0</v>
      </c>
      <c r="M401" s="53">
        <f>SUM(M402:M412)</f>
        <v>0</v>
      </c>
      <c r="N401" s="53">
        <f>SUM(N402:N412)</f>
        <v>0</v>
      </c>
      <c r="O401" s="62"/>
      <c r="P401" s="55"/>
      <c r="Y401" s="74"/>
      <c r="Z401" s="74"/>
      <c r="AA401" s="74"/>
      <c r="AB401" s="74"/>
      <c r="AC401" s="74"/>
      <c r="AD401" s="74"/>
      <c r="AF401" s="74"/>
      <c r="AG401" s="74"/>
      <c r="AH401" s="74"/>
      <c r="AI401" s="74"/>
    </row>
    <row r="402" spans="1:35" s="63" customFormat="1" ht="15">
      <c r="A402" s="144"/>
      <c r="B402" s="150"/>
      <c r="C402" s="100"/>
      <c r="D402" s="52" t="s">
        <v>11</v>
      </c>
      <c r="E402" s="53">
        <f aca="true" t="shared" si="138" ref="E402:F412">G402+I402+K402+M402</f>
        <v>0</v>
      </c>
      <c r="F402" s="53">
        <f t="shared" si="138"/>
        <v>0</v>
      </c>
      <c r="G402" s="53">
        <f>G414+G426+G438+G450+G462+G474+G486+G498+G510+G522+G534+G546+G558+G570+G582+G594+G606+G618+G630+G642+G654+G666+G678+G690+G702</f>
        <v>0</v>
      </c>
      <c r="H402" s="53">
        <f aca="true" t="shared" si="139" ref="H402:N402">H414+H426+H438+H450+H462+H474+H486+H498+H510+H522+H534+H546+H558+H570+H582+H594+H606+H618+H630+H642+H654+H666+H678+H690+H702</f>
        <v>0</v>
      </c>
      <c r="I402" s="53">
        <f t="shared" si="139"/>
        <v>0</v>
      </c>
      <c r="J402" s="53">
        <f t="shared" si="139"/>
        <v>0</v>
      </c>
      <c r="K402" s="53">
        <f t="shared" si="139"/>
        <v>0</v>
      </c>
      <c r="L402" s="53">
        <f t="shared" si="139"/>
        <v>0</v>
      </c>
      <c r="M402" s="53">
        <f t="shared" si="139"/>
        <v>0</v>
      </c>
      <c r="N402" s="53">
        <f t="shared" si="139"/>
        <v>0</v>
      </c>
      <c r="O402" s="152" t="s">
        <v>63</v>
      </c>
      <c r="P402" s="55"/>
      <c r="Y402" s="74"/>
      <c r="Z402" s="74"/>
      <c r="AA402" s="74"/>
      <c r="AB402" s="74"/>
      <c r="AC402" s="74"/>
      <c r="AD402" s="74"/>
      <c r="AF402" s="74"/>
      <c r="AG402" s="74"/>
      <c r="AH402" s="74"/>
      <c r="AI402" s="74"/>
    </row>
    <row r="403" spans="1:35" s="63" customFormat="1" ht="15">
      <c r="A403" s="144"/>
      <c r="B403" s="150"/>
      <c r="C403" s="100"/>
      <c r="D403" s="52" t="s">
        <v>12</v>
      </c>
      <c r="E403" s="53">
        <f t="shared" si="138"/>
        <v>0</v>
      </c>
      <c r="F403" s="53">
        <f t="shared" si="138"/>
        <v>0</v>
      </c>
      <c r="G403" s="53">
        <f aca="true" t="shared" si="140" ref="G403:N406">G415+G427+G439+G451+G463+G475+G487+G499+G511+G523+G535+G547+G559+G571+G583+G595+G607+G619+G631+G643+G655+G667+G679+G691+G703</f>
        <v>0</v>
      </c>
      <c r="H403" s="53">
        <f t="shared" si="140"/>
        <v>0</v>
      </c>
      <c r="I403" s="53">
        <f t="shared" si="140"/>
        <v>0</v>
      </c>
      <c r="J403" s="53">
        <f t="shared" si="140"/>
        <v>0</v>
      </c>
      <c r="K403" s="53">
        <f t="shared" si="140"/>
        <v>0</v>
      </c>
      <c r="L403" s="53">
        <f t="shared" si="140"/>
        <v>0</v>
      </c>
      <c r="M403" s="53">
        <f t="shared" si="140"/>
        <v>0</v>
      </c>
      <c r="N403" s="53">
        <f t="shared" si="140"/>
        <v>0</v>
      </c>
      <c r="O403" s="153"/>
      <c r="P403" s="55"/>
      <c r="Y403" s="74"/>
      <c r="Z403" s="74"/>
      <c r="AA403" s="74"/>
      <c r="AB403" s="74"/>
      <c r="AC403" s="74"/>
      <c r="AD403" s="74"/>
      <c r="AF403" s="74"/>
      <c r="AG403" s="74"/>
      <c r="AH403" s="74"/>
      <c r="AI403" s="74"/>
    </row>
    <row r="404" spans="1:35" s="63" customFormat="1" ht="15">
      <c r="A404" s="144"/>
      <c r="B404" s="150"/>
      <c r="C404" s="100"/>
      <c r="D404" s="52" t="s">
        <v>13</v>
      </c>
      <c r="E404" s="53">
        <f t="shared" si="138"/>
        <v>0</v>
      </c>
      <c r="F404" s="53">
        <f t="shared" si="138"/>
        <v>0</v>
      </c>
      <c r="G404" s="53">
        <f t="shared" si="140"/>
        <v>0</v>
      </c>
      <c r="H404" s="53">
        <f t="shared" si="140"/>
        <v>0</v>
      </c>
      <c r="I404" s="53">
        <f t="shared" si="140"/>
        <v>0</v>
      </c>
      <c r="J404" s="53">
        <f t="shared" si="140"/>
        <v>0</v>
      </c>
      <c r="K404" s="53">
        <f t="shared" si="140"/>
        <v>0</v>
      </c>
      <c r="L404" s="53">
        <f t="shared" si="140"/>
        <v>0</v>
      </c>
      <c r="M404" s="53">
        <f t="shared" si="140"/>
        <v>0</v>
      </c>
      <c r="N404" s="53">
        <f t="shared" si="140"/>
        <v>0</v>
      </c>
      <c r="O404" s="153"/>
      <c r="P404" s="55"/>
      <c r="Y404" s="74"/>
      <c r="Z404" s="74"/>
      <c r="AA404" s="74"/>
      <c r="AB404" s="74"/>
      <c r="AC404" s="74"/>
      <c r="AD404" s="74"/>
      <c r="AF404" s="74"/>
      <c r="AG404" s="74"/>
      <c r="AH404" s="74"/>
      <c r="AI404" s="74"/>
    </row>
    <row r="405" spans="1:35" s="63" customFormat="1" ht="15">
      <c r="A405" s="144"/>
      <c r="B405" s="150"/>
      <c r="C405" s="100"/>
      <c r="D405" s="52" t="s">
        <v>14</v>
      </c>
      <c r="E405" s="53">
        <f t="shared" si="138"/>
        <v>0</v>
      </c>
      <c r="F405" s="53">
        <f t="shared" si="138"/>
        <v>0</v>
      </c>
      <c r="G405" s="53">
        <f t="shared" si="140"/>
        <v>0</v>
      </c>
      <c r="H405" s="53">
        <f t="shared" si="140"/>
        <v>0</v>
      </c>
      <c r="I405" s="53">
        <f t="shared" si="140"/>
        <v>0</v>
      </c>
      <c r="J405" s="53">
        <f t="shared" si="140"/>
        <v>0</v>
      </c>
      <c r="K405" s="53">
        <f t="shared" si="140"/>
        <v>0</v>
      </c>
      <c r="L405" s="53">
        <f t="shared" si="140"/>
        <v>0</v>
      </c>
      <c r="M405" s="53">
        <f t="shared" si="140"/>
        <v>0</v>
      </c>
      <c r="N405" s="53">
        <f t="shared" si="140"/>
        <v>0</v>
      </c>
      <c r="O405" s="153"/>
      <c r="P405" s="55"/>
      <c r="Y405" s="74"/>
      <c r="Z405" s="74"/>
      <c r="AA405" s="74"/>
      <c r="AB405" s="74"/>
      <c r="AC405" s="74"/>
      <c r="AD405" s="74"/>
      <c r="AF405" s="74"/>
      <c r="AG405" s="74"/>
      <c r="AH405" s="74"/>
      <c r="AI405" s="74"/>
    </row>
    <row r="406" spans="1:35" s="63" customFormat="1" ht="15">
      <c r="A406" s="144"/>
      <c r="B406" s="150"/>
      <c r="C406" s="100"/>
      <c r="D406" s="52" t="s">
        <v>15</v>
      </c>
      <c r="E406" s="53">
        <f t="shared" si="138"/>
        <v>0</v>
      </c>
      <c r="F406" s="53">
        <f t="shared" si="138"/>
        <v>0</v>
      </c>
      <c r="G406" s="53">
        <f t="shared" si="140"/>
        <v>0</v>
      </c>
      <c r="H406" s="53">
        <f t="shared" si="140"/>
        <v>0</v>
      </c>
      <c r="I406" s="53">
        <f t="shared" si="140"/>
        <v>0</v>
      </c>
      <c r="J406" s="53">
        <f t="shared" si="140"/>
        <v>0</v>
      </c>
      <c r="K406" s="53">
        <f t="shared" si="140"/>
        <v>0</v>
      </c>
      <c r="L406" s="53">
        <f t="shared" si="140"/>
        <v>0</v>
      </c>
      <c r="M406" s="53">
        <f t="shared" si="140"/>
        <v>0</v>
      </c>
      <c r="N406" s="53">
        <f t="shared" si="140"/>
        <v>0</v>
      </c>
      <c r="O406" s="153"/>
      <c r="P406" s="55"/>
      <c r="Y406" s="74"/>
      <c r="Z406" s="74"/>
      <c r="AA406" s="74"/>
      <c r="AB406" s="74"/>
      <c r="AC406" s="74"/>
      <c r="AD406" s="74"/>
      <c r="AF406" s="74"/>
      <c r="AG406" s="74"/>
      <c r="AH406" s="74"/>
      <c r="AI406" s="74"/>
    </row>
    <row r="407" spans="1:35" s="63" customFormat="1" ht="15">
      <c r="A407" s="144"/>
      <c r="B407" s="150"/>
      <c r="C407" s="100"/>
      <c r="D407" s="52" t="s">
        <v>16</v>
      </c>
      <c r="E407" s="53">
        <f t="shared" si="138"/>
        <v>0</v>
      </c>
      <c r="F407" s="53">
        <f t="shared" si="138"/>
        <v>0</v>
      </c>
      <c r="G407" s="53">
        <f>G419+G431+G443+G455+G467+G479+G491+G503+G515+G527+G539+G551+G563+G575+G587+G599+G611+G623+G635+G647+G659+G671+G683+G695+G707+G719</f>
        <v>0</v>
      </c>
      <c r="H407" s="53">
        <f aca="true" t="shared" si="141" ref="H407:N407">H419+H431+H443+H455+H467+H479+H491+H503+H515+H527+H539+H551+H563+H575+H587+H599+H611+H623+H635+H647+H659+H671+H683+H695+H707+H719</f>
        <v>0</v>
      </c>
      <c r="I407" s="53">
        <f t="shared" si="141"/>
        <v>0</v>
      </c>
      <c r="J407" s="53">
        <f t="shared" si="141"/>
        <v>0</v>
      </c>
      <c r="K407" s="53">
        <f t="shared" si="141"/>
        <v>0</v>
      </c>
      <c r="L407" s="53">
        <f t="shared" si="141"/>
        <v>0</v>
      </c>
      <c r="M407" s="53">
        <f t="shared" si="141"/>
        <v>0</v>
      </c>
      <c r="N407" s="53">
        <f t="shared" si="141"/>
        <v>0</v>
      </c>
      <c r="O407" s="153"/>
      <c r="P407" s="55"/>
      <c r="Y407" s="74"/>
      <c r="Z407" s="74"/>
      <c r="AA407" s="74"/>
      <c r="AB407" s="74"/>
      <c r="AC407" s="74"/>
      <c r="AD407" s="74"/>
      <c r="AF407" s="74"/>
      <c r="AG407" s="74"/>
      <c r="AH407" s="74"/>
      <c r="AI407" s="74"/>
    </row>
    <row r="408" spans="1:35" s="63" customFormat="1" ht="15">
      <c r="A408" s="144"/>
      <c r="B408" s="150"/>
      <c r="C408" s="100"/>
      <c r="D408" s="52" t="s">
        <v>66</v>
      </c>
      <c r="E408" s="53">
        <f t="shared" si="138"/>
        <v>15430.199999999999</v>
      </c>
      <c r="F408" s="53">
        <f t="shared" si="138"/>
        <v>0</v>
      </c>
      <c r="G408" s="53">
        <f aca="true" t="shared" si="142" ref="G408:N412">G420+G432+G444+G456+G468+G480+G492+G504+G516+G528+G540+G552+G564+G576+G588+G600+G612+G624+G636+G648+G660+G672+G684+G696+G708+G720</f>
        <v>15430.199999999999</v>
      </c>
      <c r="H408" s="53">
        <f t="shared" si="142"/>
        <v>0</v>
      </c>
      <c r="I408" s="53">
        <f t="shared" si="142"/>
        <v>0</v>
      </c>
      <c r="J408" s="53">
        <f t="shared" si="142"/>
        <v>0</v>
      </c>
      <c r="K408" s="53">
        <f t="shared" si="142"/>
        <v>0</v>
      </c>
      <c r="L408" s="53">
        <f t="shared" si="142"/>
        <v>0</v>
      </c>
      <c r="M408" s="53">
        <f t="shared" si="142"/>
        <v>0</v>
      </c>
      <c r="N408" s="53">
        <f t="shared" si="142"/>
        <v>0</v>
      </c>
      <c r="O408" s="153"/>
      <c r="P408" s="55"/>
      <c r="Y408" s="74"/>
      <c r="Z408" s="74"/>
      <c r="AA408" s="74"/>
      <c r="AB408" s="74"/>
      <c r="AC408" s="74"/>
      <c r="AD408" s="74"/>
      <c r="AF408" s="74"/>
      <c r="AG408" s="74"/>
      <c r="AH408" s="74"/>
      <c r="AI408" s="74"/>
    </row>
    <row r="409" spans="1:35" s="63" customFormat="1" ht="15">
      <c r="A409" s="144"/>
      <c r="B409" s="150"/>
      <c r="C409" s="100"/>
      <c r="D409" s="52" t="s">
        <v>67</v>
      </c>
      <c r="E409" s="53">
        <f t="shared" si="138"/>
        <v>12303.900000000005</v>
      </c>
      <c r="F409" s="53">
        <f t="shared" si="138"/>
        <v>0</v>
      </c>
      <c r="G409" s="53">
        <f t="shared" si="142"/>
        <v>12303.900000000005</v>
      </c>
      <c r="H409" s="53">
        <f t="shared" si="142"/>
        <v>0</v>
      </c>
      <c r="I409" s="53">
        <f t="shared" si="142"/>
        <v>0</v>
      </c>
      <c r="J409" s="53">
        <f t="shared" si="142"/>
        <v>0</v>
      </c>
      <c r="K409" s="53">
        <f t="shared" si="142"/>
        <v>0</v>
      </c>
      <c r="L409" s="53">
        <f t="shared" si="142"/>
        <v>0</v>
      </c>
      <c r="M409" s="53">
        <f t="shared" si="142"/>
        <v>0</v>
      </c>
      <c r="N409" s="53">
        <f t="shared" si="142"/>
        <v>0</v>
      </c>
      <c r="O409" s="153"/>
      <c r="P409" s="55"/>
      <c r="Y409" s="74"/>
      <c r="Z409" s="74"/>
      <c r="AA409" s="74"/>
      <c r="AB409" s="74"/>
      <c r="AC409" s="74"/>
      <c r="AD409" s="74"/>
      <c r="AF409" s="74"/>
      <c r="AG409" s="74"/>
      <c r="AH409" s="74"/>
      <c r="AI409" s="74"/>
    </row>
    <row r="410" spans="1:35" s="63" customFormat="1" ht="15">
      <c r="A410" s="144"/>
      <c r="B410" s="150"/>
      <c r="C410" s="100"/>
      <c r="D410" s="52" t="s">
        <v>68</v>
      </c>
      <c r="E410" s="53">
        <f t="shared" si="138"/>
        <v>3962.7</v>
      </c>
      <c r="F410" s="53">
        <f t="shared" si="138"/>
        <v>0</v>
      </c>
      <c r="G410" s="53">
        <f t="shared" si="142"/>
        <v>3962.7</v>
      </c>
      <c r="H410" s="53">
        <f t="shared" si="142"/>
        <v>0</v>
      </c>
      <c r="I410" s="53">
        <f t="shared" si="142"/>
        <v>0</v>
      </c>
      <c r="J410" s="53">
        <f t="shared" si="142"/>
        <v>0</v>
      </c>
      <c r="K410" s="53">
        <f t="shared" si="142"/>
        <v>0</v>
      </c>
      <c r="L410" s="53">
        <f t="shared" si="142"/>
        <v>0</v>
      </c>
      <c r="M410" s="53">
        <f t="shared" si="142"/>
        <v>0</v>
      </c>
      <c r="N410" s="53">
        <f t="shared" si="142"/>
        <v>0</v>
      </c>
      <c r="O410" s="153"/>
      <c r="P410" s="55"/>
      <c r="Y410" s="74"/>
      <c r="Z410" s="74"/>
      <c r="AA410" s="74"/>
      <c r="AB410" s="74"/>
      <c r="AC410" s="74"/>
      <c r="AD410" s="74"/>
      <c r="AF410" s="74"/>
      <c r="AG410" s="74"/>
      <c r="AH410" s="74"/>
      <c r="AI410" s="74"/>
    </row>
    <row r="411" spans="1:35" s="63" customFormat="1" ht="15">
      <c r="A411" s="144"/>
      <c r="B411" s="150"/>
      <c r="C411" s="100"/>
      <c r="D411" s="52" t="s">
        <v>69</v>
      </c>
      <c r="E411" s="53">
        <f t="shared" si="138"/>
        <v>0</v>
      </c>
      <c r="F411" s="53">
        <f t="shared" si="138"/>
        <v>0</v>
      </c>
      <c r="G411" s="53">
        <f t="shared" si="142"/>
        <v>0</v>
      </c>
      <c r="H411" s="53">
        <f t="shared" si="142"/>
        <v>0</v>
      </c>
      <c r="I411" s="53">
        <f t="shared" si="142"/>
        <v>0</v>
      </c>
      <c r="J411" s="53">
        <f t="shared" si="142"/>
        <v>0</v>
      </c>
      <c r="K411" s="53">
        <f t="shared" si="142"/>
        <v>0</v>
      </c>
      <c r="L411" s="53">
        <f t="shared" si="142"/>
        <v>0</v>
      </c>
      <c r="M411" s="53">
        <f t="shared" si="142"/>
        <v>0</v>
      </c>
      <c r="N411" s="53">
        <f t="shared" si="142"/>
        <v>0</v>
      </c>
      <c r="O411" s="153"/>
      <c r="P411" s="55"/>
      <c r="Y411" s="74"/>
      <c r="Z411" s="74"/>
      <c r="AA411" s="74"/>
      <c r="AB411" s="74"/>
      <c r="AC411" s="74"/>
      <c r="AD411" s="74"/>
      <c r="AF411" s="74"/>
      <c r="AG411" s="74"/>
      <c r="AH411" s="74"/>
      <c r="AI411" s="74"/>
    </row>
    <row r="412" spans="1:35" s="63" customFormat="1" ht="15">
      <c r="A412" s="144"/>
      <c r="B412" s="151"/>
      <c r="C412" s="101"/>
      <c r="D412" s="52" t="s">
        <v>70</v>
      </c>
      <c r="E412" s="53">
        <f t="shared" si="138"/>
        <v>0</v>
      </c>
      <c r="F412" s="53">
        <f t="shared" si="138"/>
        <v>0</v>
      </c>
      <c r="G412" s="53">
        <f t="shared" si="142"/>
        <v>0</v>
      </c>
      <c r="H412" s="53">
        <f t="shared" si="142"/>
        <v>0</v>
      </c>
      <c r="I412" s="53">
        <f t="shared" si="142"/>
        <v>0</v>
      </c>
      <c r="J412" s="53">
        <f t="shared" si="142"/>
        <v>0</v>
      </c>
      <c r="K412" s="53">
        <f t="shared" si="142"/>
        <v>0</v>
      </c>
      <c r="L412" s="53">
        <f t="shared" si="142"/>
        <v>0</v>
      </c>
      <c r="M412" s="53">
        <f t="shared" si="142"/>
        <v>0</v>
      </c>
      <c r="N412" s="53">
        <f t="shared" si="142"/>
        <v>0</v>
      </c>
      <c r="O412" s="154"/>
      <c r="P412" s="55"/>
      <c r="Y412" s="74"/>
      <c r="Z412" s="74"/>
      <c r="AA412" s="74"/>
      <c r="AB412" s="74"/>
      <c r="AC412" s="74"/>
      <c r="AD412" s="74"/>
      <c r="AF412" s="74"/>
      <c r="AG412" s="74"/>
      <c r="AH412" s="74"/>
      <c r="AI412" s="74"/>
    </row>
    <row r="413" spans="1:35" s="56" customFormat="1" ht="15.75" customHeight="1">
      <c r="A413" s="142"/>
      <c r="B413" s="89" t="s">
        <v>125</v>
      </c>
      <c r="C413" s="92"/>
      <c r="D413" s="57" t="s">
        <v>10</v>
      </c>
      <c r="E413" s="54">
        <f>SUM(E414:E424)</f>
        <v>3439.6</v>
      </c>
      <c r="F413" s="54">
        <f>SUM(F414:F424)</f>
        <v>0</v>
      </c>
      <c r="G413" s="54">
        <f aca="true" t="shared" si="143" ref="G413:L413">SUM(G414:G424)</f>
        <v>3439.6</v>
      </c>
      <c r="H413" s="54">
        <f t="shared" si="143"/>
        <v>0</v>
      </c>
      <c r="I413" s="54">
        <f t="shared" si="143"/>
        <v>0</v>
      </c>
      <c r="J413" s="54">
        <f t="shared" si="143"/>
        <v>0</v>
      </c>
      <c r="K413" s="54">
        <f t="shared" si="143"/>
        <v>0</v>
      </c>
      <c r="L413" s="54">
        <f t="shared" si="143"/>
        <v>0</v>
      </c>
      <c r="M413" s="54">
        <f>SUM(M414:M424)</f>
        <v>0</v>
      </c>
      <c r="N413" s="54">
        <f>SUM(N414:N424)</f>
        <v>0</v>
      </c>
      <c r="O413" s="64"/>
      <c r="P413" s="65"/>
      <c r="Y413" s="72"/>
      <c r="Z413" s="72"/>
      <c r="AA413" s="72"/>
      <c r="AB413" s="72"/>
      <c r="AC413" s="72"/>
      <c r="AD413" s="72"/>
      <c r="AF413" s="72"/>
      <c r="AG413" s="72"/>
      <c r="AH413" s="72"/>
      <c r="AI413" s="72"/>
    </row>
    <row r="414" spans="1:35" s="56" customFormat="1" ht="15">
      <c r="A414" s="142"/>
      <c r="B414" s="127"/>
      <c r="C414" s="93"/>
      <c r="D414" s="57" t="s">
        <v>11</v>
      </c>
      <c r="E414" s="54">
        <f aca="true" t="shared" si="144" ref="E414:F424">G414+I414+K414+M414</f>
        <v>0</v>
      </c>
      <c r="F414" s="54">
        <f t="shared" si="144"/>
        <v>0</v>
      </c>
      <c r="G414" s="54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4">
        <v>0</v>
      </c>
      <c r="N414" s="54">
        <v>0</v>
      </c>
      <c r="O414" s="96" t="s">
        <v>63</v>
      </c>
      <c r="P414" s="65"/>
      <c r="Y414" s="72"/>
      <c r="Z414" s="72"/>
      <c r="AA414" s="72"/>
      <c r="AB414" s="72"/>
      <c r="AC414" s="72"/>
      <c r="AD414" s="72"/>
      <c r="AF414" s="72"/>
      <c r="AG414" s="72"/>
      <c r="AH414" s="72"/>
      <c r="AI414" s="72"/>
    </row>
    <row r="415" spans="1:35" s="56" customFormat="1" ht="15">
      <c r="A415" s="142"/>
      <c r="B415" s="127"/>
      <c r="C415" s="93"/>
      <c r="D415" s="57" t="s">
        <v>12</v>
      </c>
      <c r="E415" s="54">
        <f t="shared" si="144"/>
        <v>0</v>
      </c>
      <c r="F415" s="54">
        <f t="shared" si="144"/>
        <v>0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54">
        <v>0</v>
      </c>
      <c r="N415" s="54">
        <v>0</v>
      </c>
      <c r="O415" s="97"/>
      <c r="P415" s="65"/>
      <c r="Y415" s="72"/>
      <c r="Z415" s="72"/>
      <c r="AA415" s="72"/>
      <c r="AB415" s="72"/>
      <c r="AC415" s="72"/>
      <c r="AD415" s="72"/>
      <c r="AF415" s="72"/>
      <c r="AG415" s="72"/>
      <c r="AH415" s="72"/>
      <c r="AI415" s="72"/>
    </row>
    <row r="416" spans="1:35" s="56" customFormat="1" ht="15">
      <c r="A416" s="142"/>
      <c r="B416" s="127"/>
      <c r="C416" s="93"/>
      <c r="D416" s="57" t="s">
        <v>13</v>
      </c>
      <c r="E416" s="54">
        <f t="shared" si="144"/>
        <v>0</v>
      </c>
      <c r="F416" s="54">
        <f t="shared" si="144"/>
        <v>0</v>
      </c>
      <c r="G416" s="54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54">
        <v>0</v>
      </c>
      <c r="N416" s="54">
        <v>0</v>
      </c>
      <c r="O416" s="97"/>
      <c r="P416" s="65"/>
      <c r="Y416" s="72"/>
      <c r="Z416" s="72"/>
      <c r="AA416" s="72"/>
      <c r="AB416" s="72"/>
      <c r="AC416" s="72"/>
      <c r="AD416" s="72"/>
      <c r="AF416" s="72"/>
      <c r="AG416" s="72"/>
      <c r="AH416" s="72"/>
      <c r="AI416" s="72"/>
    </row>
    <row r="417" spans="1:35" s="56" customFormat="1" ht="15">
      <c r="A417" s="142"/>
      <c r="B417" s="127"/>
      <c r="C417" s="93"/>
      <c r="D417" s="57" t="s">
        <v>14</v>
      </c>
      <c r="E417" s="54">
        <f t="shared" si="144"/>
        <v>0</v>
      </c>
      <c r="F417" s="54">
        <f t="shared" si="144"/>
        <v>0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54">
        <v>0</v>
      </c>
      <c r="N417" s="54">
        <v>0</v>
      </c>
      <c r="O417" s="97"/>
      <c r="P417" s="65"/>
      <c r="Y417" s="72"/>
      <c r="Z417" s="72"/>
      <c r="AA417" s="72"/>
      <c r="AB417" s="72"/>
      <c r="AC417" s="72"/>
      <c r="AD417" s="72"/>
      <c r="AF417" s="72"/>
      <c r="AG417" s="72"/>
      <c r="AH417" s="72"/>
      <c r="AI417" s="72"/>
    </row>
    <row r="418" spans="1:35" s="56" customFormat="1" ht="15">
      <c r="A418" s="142"/>
      <c r="B418" s="127"/>
      <c r="C418" s="93"/>
      <c r="D418" s="57" t="s">
        <v>15</v>
      </c>
      <c r="E418" s="54">
        <f t="shared" si="144"/>
        <v>0</v>
      </c>
      <c r="F418" s="54">
        <f t="shared" si="144"/>
        <v>0</v>
      </c>
      <c r="G418" s="54">
        <v>0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54">
        <v>0</v>
      </c>
      <c r="N418" s="54">
        <v>0</v>
      </c>
      <c r="O418" s="97"/>
      <c r="P418" s="65"/>
      <c r="Y418" s="72">
        <v>2021</v>
      </c>
      <c r="Z418" s="72"/>
      <c r="AA418" s="72">
        <v>2022</v>
      </c>
      <c r="AB418" s="72">
        <v>2023</v>
      </c>
      <c r="AC418" s="72">
        <v>2024</v>
      </c>
      <c r="AD418" s="72">
        <v>2025</v>
      </c>
      <c r="AF418" s="72"/>
      <c r="AG418" s="72"/>
      <c r="AH418" s="72"/>
      <c r="AI418" s="72"/>
    </row>
    <row r="419" spans="1:35" s="56" customFormat="1" ht="15">
      <c r="A419" s="142"/>
      <c r="B419" s="127"/>
      <c r="C419" s="93"/>
      <c r="D419" s="57" t="s">
        <v>16</v>
      </c>
      <c r="E419" s="54">
        <f t="shared" si="144"/>
        <v>0</v>
      </c>
      <c r="F419" s="54">
        <f t="shared" si="144"/>
        <v>0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97"/>
      <c r="P419" s="65"/>
      <c r="Y419" s="72"/>
      <c r="Z419" s="72"/>
      <c r="AA419" s="72"/>
      <c r="AB419" s="72"/>
      <c r="AC419" s="72"/>
      <c r="AD419" s="72"/>
      <c r="AF419" s="72"/>
      <c r="AG419" s="72"/>
      <c r="AH419" s="72"/>
      <c r="AI419" s="72"/>
    </row>
    <row r="420" spans="1:35" s="56" customFormat="1" ht="15">
      <c r="A420" s="142"/>
      <c r="B420" s="127"/>
      <c r="C420" s="93"/>
      <c r="D420" s="57" t="s">
        <v>66</v>
      </c>
      <c r="E420" s="61">
        <f t="shared" si="144"/>
        <v>3439.6</v>
      </c>
      <c r="F420" s="54">
        <f t="shared" si="144"/>
        <v>0</v>
      </c>
      <c r="G420" s="61">
        <v>3439.6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0</v>
      </c>
      <c r="N420" s="54">
        <v>0</v>
      </c>
      <c r="O420" s="97"/>
      <c r="P420" s="65"/>
      <c r="Y420" s="72">
        <v>1</v>
      </c>
      <c r="Z420" s="72"/>
      <c r="AA420" s="72"/>
      <c r="AB420" s="72"/>
      <c r="AC420" s="72"/>
      <c r="AD420" s="72"/>
      <c r="AF420" s="72"/>
      <c r="AG420" s="72"/>
      <c r="AH420" s="72"/>
      <c r="AI420" s="72"/>
    </row>
    <row r="421" spans="1:35" s="56" customFormat="1" ht="15">
      <c r="A421" s="142"/>
      <c r="B421" s="127"/>
      <c r="C421" s="93"/>
      <c r="D421" s="57" t="s">
        <v>67</v>
      </c>
      <c r="E421" s="54">
        <f t="shared" si="144"/>
        <v>0</v>
      </c>
      <c r="F421" s="54">
        <f t="shared" si="144"/>
        <v>0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54">
        <v>0</v>
      </c>
      <c r="N421" s="54">
        <v>0</v>
      </c>
      <c r="O421" s="97"/>
      <c r="P421" s="65"/>
      <c r="Y421" s="72"/>
      <c r="Z421" s="72"/>
      <c r="AA421" s="72"/>
      <c r="AB421" s="72"/>
      <c r="AC421" s="72"/>
      <c r="AD421" s="72"/>
      <c r="AF421" s="72"/>
      <c r="AG421" s="72"/>
      <c r="AH421" s="72"/>
      <c r="AI421" s="72"/>
    </row>
    <row r="422" spans="1:35" s="56" customFormat="1" ht="15">
      <c r="A422" s="142"/>
      <c r="B422" s="127"/>
      <c r="C422" s="93"/>
      <c r="D422" s="57" t="s">
        <v>68</v>
      </c>
      <c r="E422" s="54">
        <f t="shared" si="144"/>
        <v>0</v>
      </c>
      <c r="F422" s="54">
        <f t="shared" si="144"/>
        <v>0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97"/>
      <c r="P422" s="65"/>
      <c r="Y422" s="72"/>
      <c r="Z422" s="72"/>
      <c r="AA422" s="72"/>
      <c r="AB422" s="72"/>
      <c r="AC422" s="72"/>
      <c r="AD422" s="72"/>
      <c r="AF422" s="72"/>
      <c r="AG422" s="72"/>
      <c r="AH422" s="72"/>
      <c r="AI422" s="72"/>
    </row>
    <row r="423" spans="1:35" s="56" customFormat="1" ht="15">
      <c r="A423" s="142"/>
      <c r="B423" s="127"/>
      <c r="C423" s="93"/>
      <c r="D423" s="57" t="s">
        <v>69</v>
      </c>
      <c r="E423" s="54">
        <f t="shared" si="144"/>
        <v>0</v>
      </c>
      <c r="F423" s="54">
        <f t="shared" si="144"/>
        <v>0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54">
        <v>0</v>
      </c>
      <c r="N423" s="54">
        <v>0</v>
      </c>
      <c r="O423" s="97"/>
      <c r="P423" s="65"/>
      <c r="Y423" s="72"/>
      <c r="Z423" s="72"/>
      <c r="AA423" s="72"/>
      <c r="AB423" s="72"/>
      <c r="AC423" s="72"/>
      <c r="AD423" s="72"/>
      <c r="AF423" s="72"/>
      <c r="AG423" s="72"/>
      <c r="AH423" s="72"/>
      <c r="AI423" s="72"/>
    </row>
    <row r="424" spans="1:35" s="56" customFormat="1" ht="15">
      <c r="A424" s="142"/>
      <c r="B424" s="128"/>
      <c r="C424" s="94"/>
      <c r="D424" s="57" t="s">
        <v>70</v>
      </c>
      <c r="E424" s="54">
        <f t="shared" si="144"/>
        <v>0</v>
      </c>
      <c r="F424" s="54">
        <f t="shared" si="144"/>
        <v>0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54">
        <v>0</v>
      </c>
      <c r="N424" s="54">
        <v>0</v>
      </c>
      <c r="O424" s="98"/>
      <c r="P424" s="65"/>
      <c r="Y424" s="72"/>
      <c r="Z424" s="72"/>
      <c r="AA424" s="72"/>
      <c r="AB424" s="72"/>
      <c r="AC424" s="72"/>
      <c r="AD424" s="72"/>
      <c r="AF424" s="72"/>
      <c r="AG424" s="72"/>
      <c r="AH424" s="72"/>
      <c r="AI424" s="72"/>
    </row>
    <row r="425" spans="1:35" s="56" customFormat="1" ht="15.75" customHeight="1">
      <c r="A425" s="142"/>
      <c r="B425" s="89" t="s">
        <v>126</v>
      </c>
      <c r="C425" s="92"/>
      <c r="D425" s="57" t="s">
        <v>10</v>
      </c>
      <c r="E425" s="54">
        <f>SUM(E426:E436)</f>
        <v>174.9</v>
      </c>
      <c r="F425" s="54">
        <f>SUM(F426:F436)</f>
        <v>0</v>
      </c>
      <c r="G425" s="54">
        <f aca="true" t="shared" si="145" ref="G425:L425">SUM(G426:G436)</f>
        <v>174.9</v>
      </c>
      <c r="H425" s="54">
        <f t="shared" si="145"/>
        <v>0</v>
      </c>
      <c r="I425" s="54">
        <f t="shared" si="145"/>
        <v>0</v>
      </c>
      <c r="J425" s="54">
        <f t="shared" si="145"/>
        <v>0</v>
      </c>
      <c r="K425" s="54">
        <f t="shared" si="145"/>
        <v>0</v>
      </c>
      <c r="L425" s="54">
        <f t="shared" si="145"/>
        <v>0</v>
      </c>
      <c r="M425" s="54">
        <f>SUM(M426:M436)</f>
        <v>0</v>
      </c>
      <c r="N425" s="54">
        <f>SUM(N426:N436)</f>
        <v>0</v>
      </c>
      <c r="O425" s="64"/>
      <c r="P425" s="65"/>
      <c r="Y425" s="72"/>
      <c r="Z425" s="72"/>
      <c r="AA425" s="72"/>
      <c r="AB425" s="72"/>
      <c r="AC425" s="72"/>
      <c r="AD425" s="72"/>
      <c r="AF425" s="72"/>
      <c r="AG425" s="72"/>
      <c r="AH425" s="72"/>
      <c r="AI425" s="72"/>
    </row>
    <row r="426" spans="1:35" s="56" customFormat="1" ht="15">
      <c r="A426" s="142"/>
      <c r="B426" s="127"/>
      <c r="C426" s="93"/>
      <c r="D426" s="57" t="s">
        <v>11</v>
      </c>
      <c r="E426" s="54">
        <f aca="true" t="shared" si="146" ref="E426:F436">G426+I426+K426+M426</f>
        <v>0</v>
      </c>
      <c r="F426" s="54">
        <f t="shared" si="146"/>
        <v>0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0</v>
      </c>
      <c r="M426" s="54">
        <v>0</v>
      </c>
      <c r="N426" s="54">
        <v>0</v>
      </c>
      <c r="O426" s="96" t="s">
        <v>63</v>
      </c>
      <c r="P426" s="65"/>
      <c r="Y426" s="72"/>
      <c r="Z426" s="72"/>
      <c r="AA426" s="72"/>
      <c r="AB426" s="72"/>
      <c r="AC426" s="72"/>
      <c r="AD426" s="72"/>
      <c r="AF426" s="72"/>
      <c r="AG426" s="72"/>
      <c r="AH426" s="72"/>
      <c r="AI426" s="72"/>
    </row>
    <row r="427" spans="1:35" s="56" customFormat="1" ht="15">
      <c r="A427" s="142"/>
      <c r="B427" s="127"/>
      <c r="C427" s="93"/>
      <c r="D427" s="57" t="s">
        <v>12</v>
      </c>
      <c r="E427" s="54">
        <f t="shared" si="146"/>
        <v>0</v>
      </c>
      <c r="F427" s="54">
        <f t="shared" si="146"/>
        <v>0</v>
      </c>
      <c r="G427" s="54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0</v>
      </c>
      <c r="M427" s="54">
        <v>0</v>
      </c>
      <c r="N427" s="54">
        <v>0</v>
      </c>
      <c r="O427" s="97"/>
      <c r="P427" s="65"/>
      <c r="Y427" s="72"/>
      <c r="Z427" s="72"/>
      <c r="AA427" s="72"/>
      <c r="AB427" s="72"/>
      <c r="AC427" s="72"/>
      <c r="AD427" s="72"/>
      <c r="AF427" s="72"/>
      <c r="AG427" s="72"/>
      <c r="AH427" s="72"/>
      <c r="AI427" s="72"/>
    </row>
    <row r="428" spans="1:35" s="56" customFormat="1" ht="15">
      <c r="A428" s="142"/>
      <c r="B428" s="127"/>
      <c r="C428" s="93"/>
      <c r="D428" s="57" t="s">
        <v>13</v>
      </c>
      <c r="E428" s="54">
        <f t="shared" si="146"/>
        <v>0</v>
      </c>
      <c r="F428" s="54">
        <f t="shared" si="146"/>
        <v>0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0</v>
      </c>
      <c r="M428" s="54">
        <v>0</v>
      </c>
      <c r="N428" s="54">
        <v>0</v>
      </c>
      <c r="O428" s="97"/>
      <c r="P428" s="65"/>
      <c r="Y428" s="72"/>
      <c r="Z428" s="72"/>
      <c r="AA428" s="72"/>
      <c r="AB428" s="72"/>
      <c r="AC428" s="72"/>
      <c r="AD428" s="72"/>
      <c r="AF428" s="72"/>
      <c r="AG428" s="72"/>
      <c r="AH428" s="72"/>
      <c r="AI428" s="72"/>
    </row>
    <row r="429" spans="1:35" s="56" customFormat="1" ht="15">
      <c r="A429" s="142"/>
      <c r="B429" s="127"/>
      <c r="C429" s="93"/>
      <c r="D429" s="57" t="s">
        <v>14</v>
      </c>
      <c r="E429" s="54">
        <f t="shared" si="146"/>
        <v>0</v>
      </c>
      <c r="F429" s="54">
        <f t="shared" si="146"/>
        <v>0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0</v>
      </c>
      <c r="M429" s="54">
        <v>0</v>
      </c>
      <c r="N429" s="54">
        <v>0</v>
      </c>
      <c r="O429" s="97"/>
      <c r="P429" s="65"/>
      <c r="Y429" s="72"/>
      <c r="Z429" s="72"/>
      <c r="AA429" s="72"/>
      <c r="AB429" s="72"/>
      <c r="AC429" s="72"/>
      <c r="AD429" s="72"/>
      <c r="AF429" s="72"/>
      <c r="AG429" s="72"/>
      <c r="AH429" s="72"/>
      <c r="AI429" s="72"/>
    </row>
    <row r="430" spans="1:35" s="56" customFormat="1" ht="15">
      <c r="A430" s="142"/>
      <c r="B430" s="127"/>
      <c r="C430" s="93"/>
      <c r="D430" s="57" t="s">
        <v>15</v>
      </c>
      <c r="E430" s="54">
        <f t="shared" si="146"/>
        <v>0</v>
      </c>
      <c r="F430" s="54">
        <f t="shared" si="146"/>
        <v>0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0</v>
      </c>
      <c r="M430" s="54">
        <v>0</v>
      </c>
      <c r="N430" s="54">
        <v>0</v>
      </c>
      <c r="O430" s="97"/>
      <c r="P430" s="65"/>
      <c r="Y430" s="72"/>
      <c r="Z430" s="72"/>
      <c r="AA430" s="72"/>
      <c r="AB430" s="72"/>
      <c r="AC430" s="72"/>
      <c r="AD430" s="72"/>
      <c r="AF430" s="72"/>
      <c r="AG430" s="72"/>
      <c r="AH430" s="72"/>
      <c r="AI430" s="72"/>
    </row>
    <row r="431" spans="1:35" s="56" customFormat="1" ht="15">
      <c r="A431" s="142"/>
      <c r="B431" s="127"/>
      <c r="C431" s="93"/>
      <c r="D431" s="57" t="s">
        <v>16</v>
      </c>
      <c r="E431" s="54">
        <f t="shared" si="146"/>
        <v>0</v>
      </c>
      <c r="F431" s="54">
        <f t="shared" si="146"/>
        <v>0</v>
      </c>
      <c r="G431" s="54">
        <v>0</v>
      </c>
      <c r="H431" s="54">
        <v>0</v>
      </c>
      <c r="I431" s="54">
        <v>0</v>
      </c>
      <c r="J431" s="54">
        <v>0</v>
      </c>
      <c r="K431" s="54">
        <v>0</v>
      </c>
      <c r="L431" s="54">
        <v>0</v>
      </c>
      <c r="M431" s="54">
        <v>0</v>
      </c>
      <c r="N431" s="54">
        <v>0</v>
      </c>
      <c r="O431" s="97"/>
      <c r="P431" s="65"/>
      <c r="Y431" s="72"/>
      <c r="Z431" s="72"/>
      <c r="AA431" s="72"/>
      <c r="AB431" s="72"/>
      <c r="AC431" s="72"/>
      <c r="AD431" s="72"/>
      <c r="AF431" s="72"/>
      <c r="AG431" s="72"/>
      <c r="AH431" s="72"/>
      <c r="AI431" s="72"/>
    </row>
    <row r="432" spans="1:35" s="56" customFormat="1" ht="15">
      <c r="A432" s="142"/>
      <c r="B432" s="127"/>
      <c r="C432" s="93"/>
      <c r="D432" s="57" t="s">
        <v>66</v>
      </c>
      <c r="E432" s="54">
        <f t="shared" si="146"/>
        <v>0</v>
      </c>
      <c r="F432" s="54">
        <f t="shared" si="146"/>
        <v>0</v>
      </c>
      <c r="G432" s="54">
        <v>0</v>
      </c>
      <c r="H432" s="54">
        <v>0</v>
      </c>
      <c r="I432" s="54">
        <v>0</v>
      </c>
      <c r="J432" s="54">
        <v>0</v>
      </c>
      <c r="K432" s="54">
        <v>0</v>
      </c>
      <c r="L432" s="54">
        <v>0</v>
      </c>
      <c r="M432" s="54">
        <v>0</v>
      </c>
      <c r="N432" s="54">
        <v>0</v>
      </c>
      <c r="O432" s="97"/>
      <c r="P432" s="65"/>
      <c r="Y432" s="72"/>
      <c r="Z432" s="72"/>
      <c r="AA432" s="72"/>
      <c r="AB432" s="72"/>
      <c r="AC432" s="72"/>
      <c r="AD432" s="72"/>
      <c r="AF432" s="72"/>
      <c r="AG432" s="72"/>
      <c r="AH432" s="72"/>
      <c r="AI432" s="72"/>
    </row>
    <row r="433" spans="1:35" s="56" customFormat="1" ht="15">
      <c r="A433" s="142"/>
      <c r="B433" s="127"/>
      <c r="C433" s="93"/>
      <c r="D433" s="57" t="s">
        <v>67</v>
      </c>
      <c r="E433" s="61">
        <f t="shared" si="146"/>
        <v>174.9</v>
      </c>
      <c r="F433" s="54">
        <f t="shared" si="146"/>
        <v>0</v>
      </c>
      <c r="G433" s="61">
        <v>174.9</v>
      </c>
      <c r="H433" s="54">
        <v>0</v>
      </c>
      <c r="I433" s="54">
        <v>0</v>
      </c>
      <c r="J433" s="54">
        <v>0</v>
      </c>
      <c r="K433" s="54">
        <v>0</v>
      </c>
      <c r="L433" s="54">
        <v>0</v>
      </c>
      <c r="M433" s="54">
        <v>0</v>
      </c>
      <c r="N433" s="54">
        <v>0</v>
      </c>
      <c r="O433" s="97"/>
      <c r="P433" s="65"/>
      <c r="Y433" s="72"/>
      <c r="Z433" s="72"/>
      <c r="AA433" s="72">
        <v>1</v>
      </c>
      <c r="AB433" s="72"/>
      <c r="AC433" s="72"/>
      <c r="AD433" s="72"/>
      <c r="AF433" s="72"/>
      <c r="AG433" s="72"/>
      <c r="AH433" s="72"/>
      <c r="AI433" s="72"/>
    </row>
    <row r="434" spans="1:35" s="56" customFormat="1" ht="15">
      <c r="A434" s="142"/>
      <c r="B434" s="127"/>
      <c r="C434" s="93"/>
      <c r="D434" s="57" t="s">
        <v>68</v>
      </c>
      <c r="E434" s="54">
        <f t="shared" si="146"/>
        <v>0</v>
      </c>
      <c r="F434" s="54">
        <f t="shared" si="146"/>
        <v>0</v>
      </c>
      <c r="G434" s="54">
        <v>0</v>
      </c>
      <c r="H434" s="54">
        <v>0</v>
      </c>
      <c r="I434" s="54">
        <v>0</v>
      </c>
      <c r="J434" s="54">
        <v>0</v>
      </c>
      <c r="K434" s="54">
        <v>0</v>
      </c>
      <c r="L434" s="54">
        <v>0</v>
      </c>
      <c r="M434" s="54">
        <v>0</v>
      </c>
      <c r="N434" s="54">
        <v>0</v>
      </c>
      <c r="O434" s="97"/>
      <c r="P434" s="65"/>
      <c r="Y434" s="72"/>
      <c r="Z434" s="72"/>
      <c r="AA434" s="72"/>
      <c r="AB434" s="72"/>
      <c r="AC434" s="72"/>
      <c r="AD434" s="72"/>
      <c r="AF434" s="72"/>
      <c r="AG434" s="72"/>
      <c r="AH434" s="72"/>
      <c r="AI434" s="72"/>
    </row>
    <row r="435" spans="1:35" s="56" customFormat="1" ht="15">
      <c r="A435" s="142"/>
      <c r="B435" s="127"/>
      <c r="C435" s="93"/>
      <c r="D435" s="57" t="s">
        <v>69</v>
      </c>
      <c r="E435" s="54">
        <f t="shared" si="146"/>
        <v>0</v>
      </c>
      <c r="F435" s="54">
        <f t="shared" si="146"/>
        <v>0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  <c r="M435" s="54">
        <v>0</v>
      </c>
      <c r="N435" s="54">
        <v>0</v>
      </c>
      <c r="O435" s="97"/>
      <c r="P435" s="65"/>
      <c r="Y435" s="72"/>
      <c r="Z435" s="72"/>
      <c r="AA435" s="72"/>
      <c r="AB435" s="72"/>
      <c r="AC435" s="72"/>
      <c r="AD435" s="72"/>
      <c r="AF435" s="72"/>
      <c r="AG435" s="72"/>
      <c r="AH435" s="72"/>
      <c r="AI435" s="72"/>
    </row>
    <row r="436" spans="1:35" s="56" customFormat="1" ht="15">
      <c r="A436" s="142"/>
      <c r="B436" s="128"/>
      <c r="C436" s="94"/>
      <c r="D436" s="57" t="s">
        <v>70</v>
      </c>
      <c r="E436" s="54">
        <f t="shared" si="146"/>
        <v>0</v>
      </c>
      <c r="F436" s="54">
        <f t="shared" si="146"/>
        <v>0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>
        <v>0</v>
      </c>
      <c r="M436" s="54">
        <v>0</v>
      </c>
      <c r="N436" s="54">
        <v>0</v>
      </c>
      <c r="O436" s="98"/>
      <c r="P436" s="65"/>
      <c r="Y436" s="72"/>
      <c r="Z436" s="72"/>
      <c r="AA436" s="72"/>
      <c r="AB436" s="72"/>
      <c r="AC436" s="72"/>
      <c r="AD436" s="72"/>
      <c r="AF436" s="72"/>
      <c r="AG436" s="72"/>
      <c r="AH436" s="72"/>
      <c r="AI436" s="72"/>
    </row>
    <row r="437" spans="1:35" s="56" customFormat="1" ht="15.75" customHeight="1">
      <c r="A437" s="142"/>
      <c r="B437" s="89" t="s">
        <v>101</v>
      </c>
      <c r="C437" s="92"/>
      <c r="D437" s="57" t="s">
        <v>10</v>
      </c>
      <c r="E437" s="54">
        <f>SUM(E438:E448)</f>
        <v>119.2</v>
      </c>
      <c r="F437" s="54">
        <f>SUM(F438:F448)</f>
        <v>0</v>
      </c>
      <c r="G437" s="54">
        <f aca="true" t="shared" si="147" ref="G437:L437">SUM(G438:G448)</f>
        <v>119.2</v>
      </c>
      <c r="H437" s="54">
        <f t="shared" si="147"/>
        <v>0</v>
      </c>
      <c r="I437" s="54">
        <f t="shared" si="147"/>
        <v>0</v>
      </c>
      <c r="J437" s="54">
        <f t="shared" si="147"/>
        <v>0</v>
      </c>
      <c r="K437" s="54">
        <f t="shared" si="147"/>
        <v>0</v>
      </c>
      <c r="L437" s="54">
        <f t="shared" si="147"/>
        <v>0</v>
      </c>
      <c r="M437" s="54">
        <f>SUM(M438:M448)</f>
        <v>0</v>
      </c>
      <c r="N437" s="54">
        <f>SUM(N438:N448)</f>
        <v>0</v>
      </c>
      <c r="O437" s="64"/>
      <c r="P437" s="65"/>
      <c r="Y437" s="72"/>
      <c r="Z437" s="72"/>
      <c r="AA437" s="72"/>
      <c r="AB437" s="72"/>
      <c r="AC437" s="72"/>
      <c r="AD437" s="72"/>
      <c r="AF437" s="72"/>
      <c r="AG437" s="72"/>
      <c r="AH437" s="72"/>
      <c r="AI437" s="72"/>
    </row>
    <row r="438" spans="1:35" s="56" customFormat="1" ht="15">
      <c r="A438" s="142"/>
      <c r="B438" s="127"/>
      <c r="C438" s="93"/>
      <c r="D438" s="57" t="s">
        <v>11</v>
      </c>
      <c r="E438" s="54">
        <f aca="true" t="shared" si="148" ref="E438:F448">G438+I438+K438+M438</f>
        <v>0</v>
      </c>
      <c r="F438" s="54">
        <f t="shared" si="148"/>
        <v>0</v>
      </c>
      <c r="G438" s="54">
        <v>0</v>
      </c>
      <c r="H438" s="54">
        <v>0</v>
      </c>
      <c r="I438" s="54">
        <v>0</v>
      </c>
      <c r="J438" s="54">
        <v>0</v>
      </c>
      <c r="K438" s="54">
        <v>0</v>
      </c>
      <c r="L438" s="54">
        <v>0</v>
      </c>
      <c r="M438" s="54">
        <v>0</v>
      </c>
      <c r="N438" s="54">
        <v>0</v>
      </c>
      <c r="O438" s="96" t="s">
        <v>63</v>
      </c>
      <c r="P438" s="65"/>
      <c r="Y438" s="72"/>
      <c r="Z438" s="72"/>
      <c r="AA438" s="72"/>
      <c r="AB438" s="72"/>
      <c r="AC438" s="72"/>
      <c r="AD438" s="72"/>
      <c r="AF438" s="72"/>
      <c r="AG438" s="72"/>
      <c r="AH438" s="72"/>
      <c r="AI438" s="72"/>
    </row>
    <row r="439" spans="1:35" s="56" customFormat="1" ht="15">
      <c r="A439" s="142"/>
      <c r="B439" s="127"/>
      <c r="C439" s="93"/>
      <c r="D439" s="57" t="s">
        <v>12</v>
      </c>
      <c r="E439" s="54">
        <f t="shared" si="148"/>
        <v>0</v>
      </c>
      <c r="F439" s="54">
        <f t="shared" si="148"/>
        <v>0</v>
      </c>
      <c r="G439" s="54">
        <v>0</v>
      </c>
      <c r="H439" s="54">
        <v>0</v>
      </c>
      <c r="I439" s="54">
        <v>0</v>
      </c>
      <c r="J439" s="54">
        <v>0</v>
      </c>
      <c r="K439" s="54">
        <v>0</v>
      </c>
      <c r="L439" s="54">
        <v>0</v>
      </c>
      <c r="M439" s="54">
        <v>0</v>
      </c>
      <c r="N439" s="54">
        <v>0</v>
      </c>
      <c r="O439" s="97"/>
      <c r="P439" s="65"/>
      <c r="Y439" s="72"/>
      <c r="Z439" s="72"/>
      <c r="AA439" s="72"/>
      <c r="AB439" s="72"/>
      <c r="AC439" s="72"/>
      <c r="AD439" s="72"/>
      <c r="AF439" s="72"/>
      <c r="AG439" s="72"/>
      <c r="AH439" s="72"/>
      <c r="AI439" s="72"/>
    </row>
    <row r="440" spans="1:35" s="56" customFormat="1" ht="15">
      <c r="A440" s="142"/>
      <c r="B440" s="127"/>
      <c r="C440" s="93"/>
      <c r="D440" s="57" t="s">
        <v>13</v>
      </c>
      <c r="E440" s="54">
        <f t="shared" si="148"/>
        <v>0</v>
      </c>
      <c r="F440" s="54">
        <f t="shared" si="148"/>
        <v>0</v>
      </c>
      <c r="G440" s="54">
        <v>0</v>
      </c>
      <c r="H440" s="54">
        <v>0</v>
      </c>
      <c r="I440" s="54">
        <v>0</v>
      </c>
      <c r="J440" s="54">
        <v>0</v>
      </c>
      <c r="K440" s="54">
        <v>0</v>
      </c>
      <c r="L440" s="54">
        <v>0</v>
      </c>
      <c r="M440" s="54">
        <v>0</v>
      </c>
      <c r="N440" s="54">
        <v>0</v>
      </c>
      <c r="O440" s="97"/>
      <c r="P440" s="65"/>
      <c r="Y440" s="72"/>
      <c r="Z440" s="72"/>
      <c r="AA440" s="72"/>
      <c r="AB440" s="72"/>
      <c r="AC440" s="72"/>
      <c r="AD440" s="72"/>
      <c r="AF440" s="72"/>
      <c r="AG440" s="72"/>
      <c r="AH440" s="72"/>
      <c r="AI440" s="72"/>
    </row>
    <row r="441" spans="1:35" s="56" customFormat="1" ht="15">
      <c r="A441" s="142"/>
      <c r="B441" s="127"/>
      <c r="C441" s="93"/>
      <c r="D441" s="57" t="s">
        <v>14</v>
      </c>
      <c r="E441" s="54">
        <f t="shared" si="148"/>
        <v>0</v>
      </c>
      <c r="F441" s="54">
        <f t="shared" si="148"/>
        <v>0</v>
      </c>
      <c r="G441" s="54">
        <v>0</v>
      </c>
      <c r="H441" s="54">
        <v>0</v>
      </c>
      <c r="I441" s="54">
        <v>0</v>
      </c>
      <c r="J441" s="54">
        <v>0</v>
      </c>
      <c r="K441" s="54">
        <v>0</v>
      </c>
      <c r="L441" s="54">
        <v>0</v>
      </c>
      <c r="M441" s="54">
        <v>0</v>
      </c>
      <c r="N441" s="54">
        <v>0</v>
      </c>
      <c r="O441" s="97"/>
      <c r="P441" s="65"/>
      <c r="Y441" s="72"/>
      <c r="Z441" s="72"/>
      <c r="AA441" s="72"/>
      <c r="AB441" s="72"/>
      <c r="AC441" s="72"/>
      <c r="AD441" s="72"/>
      <c r="AF441" s="72"/>
      <c r="AG441" s="72"/>
      <c r="AH441" s="72"/>
      <c r="AI441" s="72"/>
    </row>
    <row r="442" spans="1:35" s="56" customFormat="1" ht="15">
      <c r="A442" s="142"/>
      <c r="B442" s="127"/>
      <c r="C442" s="93"/>
      <c r="D442" s="57" t="s">
        <v>15</v>
      </c>
      <c r="E442" s="54">
        <f t="shared" si="148"/>
        <v>0</v>
      </c>
      <c r="F442" s="54">
        <f t="shared" si="148"/>
        <v>0</v>
      </c>
      <c r="G442" s="54">
        <v>0</v>
      </c>
      <c r="H442" s="54">
        <v>0</v>
      </c>
      <c r="I442" s="54">
        <v>0</v>
      </c>
      <c r="J442" s="54">
        <v>0</v>
      </c>
      <c r="K442" s="54">
        <v>0</v>
      </c>
      <c r="L442" s="54">
        <v>0</v>
      </c>
      <c r="M442" s="54">
        <v>0</v>
      </c>
      <c r="N442" s="54">
        <v>0</v>
      </c>
      <c r="O442" s="97"/>
      <c r="P442" s="65"/>
      <c r="Y442" s="72"/>
      <c r="Z442" s="72"/>
      <c r="AA442" s="72"/>
      <c r="AB442" s="72"/>
      <c r="AC442" s="72"/>
      <c r="AD442" s="72"/>
      <c r="AF442" s="72"/>
      <c r="AG442" s="72"/>
      <c r="AH442" s="72"/>
      <c r="AI442" s="72"/>
    </row>
    <row r="443" spans="1:35" s="56" customFormat="1" ht="15">
      <c r="A443" s="142"/>
      <c r="B443" s="127"/>
      <c r="C443" s="93"/>
      <c r="D443" s="57" t="s">
        <v>16</v>
      </c>
      <c r="E443" s="54">
        <f t="shared" si="148"/>
        <v>0</v>
      </c>
      <c r="F443" s="54">
        <f t="shared" si="148"/>
        <v>0</v>
      </c>
      <c r="G443" s="54">
        <v>0</v>
      </c>
      <c r="H443" s="54">
        <v>0</v>
      </c>
      <c r="I443" s="54">
        <v>0</v>
      </c>
      <c r="J443" s="54">
        <v>0</v>
      </c>
      <c r="K443" s="54">
        <v>0</v>
      </c>
      <c r="L443" s="54">
        <v>0</v>
      </c>
      <c r="M443" s="54">
        <v>0</v>
      </c>
      <c r="N443" s="54">
        <v>0</v>
      </c>
      <c r="O443" s="97"/>
      <c r="P443" s="65"/>
      <c r="Y443" s="72"/>
      <c r="Z443" s="72"/>
      <c r="AA443" s="72"/>
      <c r="AB443" s="72"/>
      <c r="AC443" s="72"/>
      <c r="AD443" s="72"/>
      <c r="AF443" s="72"/>
      <c r="AG443" s="72"/>
      <c r="AH443" s="72"/>
      <c r="AI443" s="72"/>
    </row>
    <row r="444" spans="1:35" s="56" customFormat="1" ht="15">
      <c r="A444" s="142"/>
      <c r="B444" s="127"/>
      <c r="C444" s="93"/>
      <c r="D444" s="57" t="s">
        <v>66</v>
      </c>
      <c r="E444" s="54">
        <f t="shared" si="148"/>
        <v>0</v>
      </c>
      <c r="F444" s="54">
        <f t="shared" si="148"/>
        <v>0</v>
      </c>
      <c r="G444" s="54">
        <v>0</v>
      </c>
      <c r="H444" s="54">
        <v>0</v>
      </c>
      <c r="I444" s="54">
        <v>0</v>
      </c>
      <c r="J444" s="54">
        <v>0</v>
      </c>
      <c r="K444" s="54">
        <v>0</v>
      </c>
      <c r="L444" s="54">
        <v>0</v>
      </c>
      <c r="M444" s="54">
        <v>0</v>
      </c>
      <c r="N444" s="54">
        <v>0</v>
      </c>
      <c r="O444" s="97"/>
      <c r="P444" s="65"/>
      <c r="Y444" s="72"/>
      <c r="Z444" s="72"/>
      <c r="AA444" s="72"/>
      <c r="AB444" s="72"/>
      <c r="AC444" s="72"/>
      <c r="AD444" s="72"/>
      <c r="AF444" s="72"/>
      <c r="AG444" s="72"/>
      <c r="AH444" s="72"/>
      <c r="AI444" s="72"/>
    </row>
    <row r="445" spans="1:35" s="56" customFormat="1" ht="15">
      <c r="A445" s="142"/>
      <c r="B445" s="127"/>
      <c r="C445" s="93"/>
      <c r="D445" s="57" t="s">
        <v>67</v>
      </c>
      <c r="E445" s="61">
        <f t="shared" si="148"/>
        <v>119.2</v>
      </c>
      <c r="F445" s="54">
        <f t="shared" si="148"/>
        <v>0</v>
      </c>
      <c r="G445" s="61">
        <v>119.2</v>
      </c>
      <c r="H445" s="54">
        <v>0</v>
      </c>
      <c r="I445" s="54">
        <v>0</v>
      </c>
      <c r="J445" s="54">
        <v>0</v>
      </c>
      <c r="K445" s="54">
        <v>0</v>
      </c>
      <c r="L445" s="54">
        <v>0</v>
      </c>
      <c r="M445" s="54">
        <v>0</v>
      </c>
      <c r="N445" s="54">
        <v>0</v>
      </c>
      <c r="O445" s="97"/>
      <c r="P445" s="65"/>
      <c r="Y445" s="72"/>
      <c r="Z445" s="72"/>
      <c r="AA445" s="72">
        <v>1</v>
      </c>
      <c r="AB445" s="72"/>
      <c r="AC445" s="72"/>
      <c r="AD445" s="72"/>
      <c r="AF445" s="72"/>
      <c r="AG445" s="72"/>
      <c r="AH445" s="72"/>
      <c r="AI445" s="72"/>
    </row>
    <row r="446" spans="1:35" s="56" customFormat="1" ht="15">
      <c r="A446" s="142"/>
      <c r="B446" s="127"/>
      <c r="C446" s="93"/>
      <c r="D446" s="57" t="s">
        <v>68</v>
      </c>
      <c r="E446" s="54">
        <f t="shared" si="148"/>
        <v>0</v>
      </c>
      <c r="F446" s="54">
        <f t="shared" si="148"/>
        <v>0</v>
      </c>
      <c r="G446" s="54">
        <v>0</v>
      </c>
      <c r="H446" s="54">
        <v>0</v>
      </c>
      <c r="I446" s="54">
        <v>0</v>
      </c>
      <c r="J446" s="54">
        <v>0</v>
      </c>
      <c r="K446" s="54">
        <v>0</v>
      </c>
      <c r="L446" s="54">
        <v>0</v>
      </c>
      <c r="M446" s="54">
        <v>0</v>
      </c>
      <c r="N446" s="54">
        <v>0</v>
      </c>
      <c r="O446" s="97"/>
      <c r="P446" s="65"/>
      <c r="Y446" s="72"/>
      <c r="Z446" s="72"/>
      <c r="AA446" s="72"/>
      <c r="AB446" s="72"/>
      <c r="AC446" s="72"/>
      <c r="AD446" s="72"/>
      <c r="AF446" s="72"/>
      <c r="AG446" s="72"/>
      <c r="AH446" s="72"/>
      <c r="AI446" s="72"/>
    </row>
    <row r="447" spans="1:35" s="56" customFormat="1" ht="15">
      <c r="A447" s="142"/>
      <c r="B447" s="127"/>
      <c r="C447" s="93"/>
      <c r="D447" s="57" t="s">
        <v>69</v>
      </c>
      <c r="E447" s="54">
        <f t="shared" si="148"/>
        <v>0</v>
      </c>
      <c r="F447" s="54">
        <f t="shared" si="148"/>
        <v>0</v>
      </c>
      <c r="G447" s="54">
        <v>0</v>
      </c>
      <c r="H447" s="54">
        <v>0</v>
      </c>
      <c r="I447" s="54">
        <v>0</v>
      </c>
      <c r="J447" s="54">
        <v>0</v>
      </c>
      <c r="K447" s="54">
        <v>0</v>
      </c>
      <c r="L447" s="54">
        <v>0</v>
      </c>
      <c r="M447" s="54">
        <v>0</v>
      </c>
      <c r="N447" s="54">
        <v>0</v>
      </c>
      <c r="O447" s="97"/>
      <c r="P447" s="65"/>
      <c r="Y447" s="72"/>
      <c r="Z447" s="72"/>
      <c r="AA447" s="72"/>
      <c r="AB447" s="72"/>
      <c r="AC447" s="72"/>
      <c r="AD447" s="72"/>
      <c r="AF447" s="72"/>
      <c r="AG447" s="72"/>
      <c r="AH447" s="72"/>
      <c r="AI447" s="72"/>
    </row>
    <row r="448" spans="1:35" s="56" customFormat="1" ht="15">
      <c r="A448" s="142"/>
      <c r="B448" s="128"/>
      <c r="C448" s="94"/>
      <c r="D448" s="57" t="s">
        <v>70</v>
      </c>
      <c r="E448" s="54">
        <f t="shared" si="148"/>
        <v>0</v>
      </c>
      <c r="F448" s="54">
        <f t="shared" si="148"/>
        <v>0</v>
      </c>
      <c r="G448" s="54">
        <v>0</v>
      </c>
      <c r="H448" s="54">
        <v>0</v>
      </c>
      <c r="I448" s="54">
        <v>0</v>
      </c>
      <c r="J448" s="54">
        <v>0</v>
      </c>
      <c r="K448" s="54">
        <v>0</v>
      </c>
      <c r="L448" s="54">
        <v>0</v>
      </c>
      <c r="M448" s="54">
        <v>0</v>
      </c>
      <c r="N448" s="54">
        <v>0</v>
      </c>
      <c r="O448" s="98"/>
      <c r="P448" s="65"/>
      <c r="Y448" s="72"/>
      <c r="Z448" s="72"/>
      <c r="AA448" s="72"/>
      <c r="AB448" s="72"/>
      <c r="AC448" s="72"/>
      <c r="AD448" s="72"/>
      <c r="AF448" s="72"/>
      <c r="AG448" s="72"/>
      <c r="AH448" s="72"/>
      <c r="AI448" s="72"/>
    </row>
    <row r="449" spans="1:35" s="56" customFormat="1" ht="15.75" customHeight="1">
      <c r="A449" s="142"/>
      <c r="B449" s="89" t="s">
        <v>102</v>
      </c>
      <c r="C449" s="92"/>
      <c r="D449" s="57" t="s">
        <v>10</v>
      </c>
      <c r="E449" s="54">
        <f>SUM(E450:E460)</f>
        <v>1256.9</v>
      </c>
      <c r="F449" s="54">
        <f>SUM(F450:F460)</f>
        <v>0</v>
      </c>
      <c r="G449" s="54">
        <f aca="true" t="shared" si="149" ref="G449:L449">SUM(G450:G460)</f>
        <v>1256.9</v>
      </c>
      <c r="H449" s="54">
        <f t="shared" si="149"/>
        <v>0</v>
      </c>
      <c r="I449" s="54">
        <f t="shared" si="149"/>
        <v>0</v>
      </c>
      <c r="J449" s="54">
        <f t="shared" si="149"/>
        <v>0</v>
      </c>
      <c r="K449" s="54">
        <f t="shared" si="149"/>
        <v>0</v>
      </c>
      <c r="L449" s="54">
        <f t="shared" si="149"/>
        <v>0</v>
      </c>
      <c r="M449" s="54">
        <f>SUM(M450:M460)</f>
        <v>0</v>
      </c>
      <c r="N449" s="54">
        <f>SUM(N450:N460)</f>
        <v>0</v>
      </c>
      <c r="O449" s="64"/>
      <c r="P449" s="65"/>
      <c r="Y449" s="72"/>
      <c r="Z449" s="72"/>
      <c r="AA449" s="72"/>
      <c r="AB449" s="72"/>
      <c r="AC449" s="72"/>
      <c r="AD449" s="72"/>
      <c r="AF449" s="72"/>
      <c r="AG449" s="72"/>
      <c r="AH449" s="72"/>
      <c r="AI449" s="72"/>
    </row>
    <row r="450" spans="1:35" s="56" customFormat="1" ht="15">
      <c r="A450" s="142"/>
      <c r="B450" s="127"/>
      <c r="C450" s="93"/>
      <c r="D450" s="57" t="s">
        <v>11</v>
      </c>
      <c r="E450" s="54">
        <f aca="true" t="shared" si="150" ref="E450:F460">G450+I450+K450+M450</f>
        <v>0</v>
      </c>
      <c r="F450" s="54">
        <f t="shared" si="150"/>
        <v>0</v>
      </c>
      <c r="G450" s="54">
        <v>0</v>
      </c>
      <c r="H450" s="54">
        <v>0</v>
      </c>
      <c r="I450" s="54">
        <v>0</v>
      </c>
      <c r="J450" s="54">
        <v>0</v>
      </c>
      <c r="K450" s="54">
        <v>0</v>
      </c>
      <c r="L450" s="54">
        <v>0</v>
      </c>
      <c r="M450" s="54">
        <v>0</v>
      </c>
      <c r="N450" s="54">
        <v>0</v>
      </c>
      <c r="O450" s="96" t="s">
        <v>63</v>
      </c>
      <c r="P450" s="65"/>
      <c r="Y450" s="72"/>
      <c r="Z450" s="72"/>
      <c r="AA450" s="72"/>
      <c r="AB450" s="72"/>
      <c r="AC450" s="72"/>
      <c r="AD450" s="72"/>
      <c r="AF450" s="72"/>
      <c r="AG450" s="72"/>
      <c r="AH450" s="72"/>
      <c r="AI450" s="72"/>
    </row>
    <row r="451" spans="1:35" s="56" customFormat="1" ht="15">
      <c r="A451" s="142"/>
      <c r="B451" s="127"/>
      <c r="C451" s="93"/>
      <c r="D451" s="57" t="s">
        <v>12</v>
      </c>
      <c r="E451" s="54">
        <f t="shared" si="150"/>
        <v>0</v>
      </c>
      <c r="F451" s="54">
        <f t="shared" si="150"/>
        <v>0</v>
      </c>
      <c r="G451" s="54">
        <v>0</v>
      </c>
      <c r="H451" s="54">
        <v>0</v>
      </c>
      <c r="I451" s="54">
        <v>0</v>
      </c>
      <c r="J451" s="54">
        <v>0</v>
      </c>
      <c r="K451" s="54">
        <v>0</v>
      </c>
      <c r="L451" s="54">
        <v>0</v>
      </c>
      <c r="M451" s="54">
        <v>0</v>
      </c>
      <c r="N451" s="54">
        <v>0</v>
      </c>
      <c r="O451" s="97"/>
      <c r="P451" s="65"/>
      <c r="Y451" s="72"/>
      <c r="Z451" s="72"/>
      <c r="AA451" s="72"/>
      <c r="AB451" s="72"/>
      <c r="AC451" s="72"/>
      <c r="AD451" s="72"/>
      <c r="AF451" s="72"/>
      <c r="AG451" s="72"/>
      <c r="AH451" s="72"/>
      <c r="AI451" s="72"/>
    </row>
    <row r="452" spans="1:35" s="56" customFormat="1" ht="15">
      <c r="A452" s="142"/>
      <c r="B452" s="127"/>
      <c r="C452" s="93"/>
      <c r="D452" s="57" t="s">
        <v>13</v>
      </c>
      <c r="E452" s="54">
        <f t="shared" si="150"/>
        <v>0</v>
      </c>
      <c r="F452" s="54">
        <f t="shared" si="150"/>
        <v>0</v>
      </c>
      <c r="G452" s="54">
        <v>0</v>
      </c>
      <c r="H452" s="54">
        <v>0</v>
      </c>
      <c r="I452" s="54">
        <v>0</v>
      </c>
      <c r="J452" s="54">
        <v>0</v>
      </c>
      <c r="K452" s="54">
        <v>0</v>
      </c>
      <c r="L452" s="54">
        <v>0</v>
      </c>
      <c r="M452" s="54">
        <v>0</v>
      </c>
      <c r="N452" s="54">
        <v>0</v>
      </c>
      <c r="O452" s="97"/>
      <c r="P452" s="65"/>
      <c r="Y452" s="72"/>
      <c r="Z452" s="72"/>
      <c r="AA452" s="72"/>
      <c r="AB452" s="72"/>
      <c r="AC452" s="72"/>
      <c r="AD452" s="72"/>
      <c r="AF452" s="72"/>
      <c r="AG452" s="72"/>
      <c r="AH452" s="72"/>
      <c r="AI452" s="72"/>
    </row>
    <row r="453" spans="1:35" s="56" customFormat="1" ht="15">
      <c r="A453" s="142"/>
      <c r="B453" s="127"/>
      <c r="C453" s="93"/>
      <c r="D453" s="57" t="s">
        <v>14</v>
      </c>
      <c r="E453" s="54">
        <f t="shared" si="150"/>
        <v>0</v>
      </c>
      <c r="F453" s="54">
        <f t="shared" si="150"/>
        <v>0</v>
      </c>
      <c r="G453" s="54">
        <v>0</v>
      </c>
      <c r="H453" s="54">
        <v>0</v>
      </c>
      <c r="I453" s="54">
        <v>0</v>
      </c>
      <c r="J453" s="54">
        <v>0</v>
      </c>
      <c r="K453" s="54">
        <v>0</v>
      </c>
      <c r="L453" s="54">
        <v>0</v>
      </c>
      <c r="M453" s="54">
        <v>0</v>
      </c>
      <c r="N453" s="54">
        <v>0</v>
      </c>
      <c r="O453" s="97"/>
      <c r="P453" s="65"/>
      <c r="Y453" s="72"/>
      <c r="Z453" s="72"/>
      <c r="AA453" s="72"/>
      <c r="AB453" s="72"/>
      <c r="AC453" s="72"/>
      <c r="AD453" s="72"/>
      <c r="AF453" s="72"/>
      <c r="AG453" s="72"/>
      <c r="AH453" s="72"/>
      <c r="AI453" s="72"/>
    </row>
    <row r="454" spans="1:35" s="56" customFormat="1" ht="15">
      <c r="A454" s="142"/>
      <c r="B454" s="127"/>
      <c r="C454" s="93"/>
      <c r="D454" s="57" t="s">
        <v>15</v>
      </c>
      <c r="E454" s="54">
        <f t="shared" si="150"/>
        <v>0</v>
      </c>
      <c r="F454" s="54">
        <f t="shared" si="150"/>
        <v>0</v>
      </c>
      <c r="G454" s="54">
        <v>0</v>
      </c>
      <c r="H454" s="54">
        <v>0</v>
      </c>
      <c r="I454" s="54">
        <v>0</v>
      </c>
      <c r="J454" s="54">
        <v>0</v>
      </c>
      <c r="K454" s="54">
        <v>0</v>
      </c>
      <c r="L454" s="54">
        <v>0</v>
      </c>
      <c r="M454" s="54">
        <v>0</v>
      </c>
      <c r="N454" s="54">
        <v>0</v>
      </c>
      <c r="O454" s="97"/>
      <c r="P454" s="65"/>
      <c r="Y454" s="72"/>
      <c r="Z454" s="72"/>
      <c r="AA454" s="72"/>
      <c r="AB454" s="72"/>
      <c r="AC454" s="72"/>
      <c r="AD454" s="72"/>
      <c r="AF454" s="72"/>
      <c r="AG454" s="72"/>
      <c r="AH454" s="72"/>
      <c r="AI454" s="72"/>
    </row>
    <row r="455" spans="1:35" s="56" customFormat="1" ht="15">
      <c r="A455" s="142"/>
      <c r="B455" s="127"/>
      <c r="C455" s="93"/>
      <c r="D455" s="57" t="s">
        <v>16</v>
      </c>
      <c r="E455" s="54">
        <f t="shared" si="150"/>
        <v>0</v>
      </c>
      <c r="F455" s="54">
        <f t="shared" si="150"/>
        <v>0</v>
      </c>
      <c r="G455" s="54">
        <v>0</v>
      </c>
      <c r="H455" s="54">
        <v>0</v>
      </c>
      <c r="I455" s="54">
        <v>0</v>
      </c>
      <c r="J455" s="54">
        <v>0</v>
      </c>
      <c r="K455" s="54">
        <v>0</v>
      </c>
      <c r="L455" s="54">
        <v>0</v>
      </c>
      <c r="M455" s="54">
        <v>0</v>
      </c>
      <c r="N455" s="54">
        <v>0</v>
      </c>
      <c r="O455" s="97"/>
      <c r="P455" s="65"/>
      <c r="Y455" s="72"/>
      <c r="Z455" s="72"/>
      <c r="AA455" s="72"/>
      <c r="AB455" s="72"/>
      <c r="AC455" s="72"/>
      <c r="AD455" s="72"/>
      <c r="AF455" s="72"/>
      <c r="AG455" s="72"/>
      <c r="AH455" s="72"/>
      <c r="AI455" s="72"/>
    </row>
    <row r="456" spans="1:35" s="56" customFormat="1" ht="15">
      <c r="A456" s="142"/>
      <c r="B456" s="127"/>
      <c r="C456" s="93"/>
      <c r="D456" s="57" t="s">
        <v>66</v>
      </c>
      <c r="E456" s="54">
        <f t="shared" si="150"/>
        <v>0</v>
      </c>
      <c r="F456" s="54">
        <f t="shared" si="150"/>
        <v>0</v>
      </c>
      <c r="G456" s="54">
        <v>0</v>
      </c>
      <c r="H456" s="54">
        <v>0</v>
      </c>
      <c r="I456" s="54">
        <v>0</v>
      </c>
      <c r="J456" s="54">
        <v>0</v>
      </c>
      <c r="K456" s="54">
        <v>0</v>
      </c>
      <c r="L456" s="54">
        <v>0</v>
      </c>
      <c r="M456" s="54">
        <v>0</v>
      </c>
      <c r="N456" s="54">
        <v>0</v>
      </c>
      <c r="O456" s="97"/>
      <c r="P456" s="65"/>
      <c r="Y456" s="72"/>
      <c r="Z456" s="72"/>
      <c r="AA456" s="72"/>
      <c r="AB456" s="72"/>
      <c r="AC456" s="72"/>
      <c r="AD456" s="72"/>
      <c r="AF456" s="72"/>
      <c r="AG456" s="72"/>
      <c r="AH456" s="72"/>
      <c r="AI456" s="72"/>
    </row>
    <row r="457" spans="1:35" s="56" customFormat="1" ht="15">
      <c r="A457" s="142"/>
      <c r="B457" s="127"/>
      <c r="C457" s="93"/>
      <c r="D457" s="57" t="s">
        <v>67</v>
      </c>
      <c r="E457" s="61">
        <f t="shared" si="150"/>
        <v>1256.9</v>
      </c>
      <c r="F457" s="54">
        <f t="shared" si="150"/>
        <v>0</v>
      </c>
      <c r="G457" s="61">
        <v>1256.9</v>
      </c>
      <c r="H457" s="54">
        <v>0</v>
      </c>
      <c r="I457" s="54">
        <v>0</v>
      </c>
      <c r="J457" s="54">
        <v>0</v>
      </c>
      <c r="K457" s="54">
        <v>0</v>
      </c>
      <c r="L457" s="54">
        <v>0</v>
      </c>
      <c r="M457" s="54">
        <v>0</v>
      </c>
      <c r="N457" s="54">
        <v>0</v>
      </c>
      <c r="O457" s="97"/>
      <c r="P457" s="65"/>
      <c r="Y457" s="72"/>
      <c r="Z457" s="72"/>
      <c r="AA457" s="72">
        <v>1</v>
      </c>
      <c r="AB457" s="72"/>
      <c r="AC457" s="72"/>
      <c r="AD457" s="72"/>
      <c r="AF457" s="72"/>
      <c r="AG457" s="72"/>
      <c r="AH457" s="72"/>
      <c r="AI457" s="72"/>
    </row>
    <row r="458" spans="1:35" s="56" customFormat="1" ht="15">
      <c r="A458" s="142"/>
      <c r="B458" s="127"/>
      <c r="C458" s="93"/>
      <c r="D458" s="57" t="s">
        <v>68</v>
      </c>
      <c r="E458" s="54">
        <f t="shared" si="150"/>
        <v>0</v>
      </c>
      <c r="F458" s="54">
        <f t="shared" si="150"/>
        <v>0</v>
      </c>
      <c r="G458" s="54">
        <v>0</v>
      </c>
      <c r="H458" s="54">
        <v>0</v>
      </c>
      <c r="I458" s="54">
        <v>0</v>
      </c>
      <c r="J458" s="54">
        <v>0</v>
      </c>
      <c r="K458" s="54">
        <v>0</v>
      </c>
      <c r="L458" s="54">
        <v>0</v>
      </c>
      <c r="M458" s="54">
        <v>0</v>
      </c>
      <c r="N458" s="54">
        <v>0</v>
      </c>
      <c r="O458" s="97"/>
      <c r="P458" s="65"/>
      <c r="Y458" s="72"/>
      <c r="Z458" s="72"/>
      <c r="AA458" s="72"/>
      <c r="AB458" s="72"/>
      <c r="AC458" s="72"/>
      <c r="AD458" s="72"/>
      <c r="AF458" s="72"/>
      <c r="AG458" s="72"/>
      <c r="AH458" s="72"/>
      <c r="AI458" s="72"/>
    </row>
    <row r="459" spans="1:35" s="56" customFormat="1" ht="15">
      <c r="A459" s="142"/>
      <c r="B459" s="127"/>
      <c r="C459" s="93"/>
      <c r="D459" s="57" t="s">
        <v>69</v>
      </c>
      <c r="E459" s="54">
        <f t="shared" si="150"/>
        <v>0</v>
      </c>
      <c r="F459" s="54">
        <f t="shared" si="150"/>
        <v>0</v>
      </c>
      <c r="G459" s="54">
        <v>0</v>
      </c>
      <c r="H459" s="54">
        <v>0</v>
      </c>
      <c r="I459" s="54">
        <v>0</v>
      </c>
      <c r="J459" s="54">
        <v>0</v>
      </c>
      <c r="K459" s="54">
        <v>0</v>
      </c>
      <c r="L459" s="54">
        <v>0</v>
      </c>
      <c r="M459" s="54">
        <v>0</v>
      </c>
      <c r="N459" s="54">
        <v>0</v>
      </c>
      <c r="O459" s="97"/>
      <c r="P459" s="65"/>
      <c r="Y459" s="72"/>
      <c r="Z459" s="72"/>
      <c r="AA459" s="72"/>
      <c r="AB459" s="72"/>
      <c r="AC459" s="72"/>
      <c r="AD459" s="72"/>
      <c r="AF459" s="72"/>
      <c r="AG459" s="72"/>
      <c r="AH459" s="72"/>
      <c r="AI459" s="72"/>
    </row>
    <row r="460" spans="1:35" s="56" customFormat="1" ht="15">
      <c r="A460" s="142"/>
      <c r="B460" s="128"/>
      <c r="C460" s="94"/>
      <c r="D460" s="57" t="s">
        <v>70</v>
      </c>
      <c r="E460" s="54">
        <f t="shared" si="150"/>
        <v>0</v>
      </c>
      <c r="F460" s="54">
        <f t="shared" si="150"/>
        <v>0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0</v>
      </c>
      <c r="M460" s="54">
        <v>0</v>
      </c>
      <c r="N460" s="54">
        <v>0</v>
      </c>
      <c r="O460" s="98"/>
      <c r="P460" s="65"/>
      <c r="Y460" s="72"/>
      <c r="Z460" s="72"/>
      <c r="AA460" s="72"/>
      <c r="AB460" s="72"/>
      <c r="AC460" s="72"/>
      <c r="AD460" s="72"/>
      <c r="AF460" s="72"/>
      <c r="AG460" s="72"/>
      <c r="AH460" s="72"/>
      <c r="AI460" s="72"/>
    </row>
    <row r="461" spans="1:35" s="56" customFormat="1" ht="15.75" customHeight="1">
      <c r="A461" s="142"/>
      <c r="B461" s="89" t="s">
        <v>103</v>
      </c>
      <c r="C461" s="92"/>
      <c r="D461" s="57" t="s">
        <v>10</v>
      </c>
      <c r="E461" s="54">
        <f>SUM(E462:E472)</f>
        <v>2210.6</v>
      </c>
      <c r="F461" s="54">
        <f>SUM(F462:F472)</f>
        <v>0</v>
      </c>
      <c r="G461" s="54">
        <f aca="true" t="shared" si="151" ref="G461:L461">SUM(G462:G472)</f>
        <v>2210.6</v>
      </c>
      <c r="H461" s="54">
        <f t="shared" si="151"/>
        <v>0</v>
      </c>
      <c r="I461" s="54">
        <f t="shared" si="151"/>
        <v>0</v>
      </c>
      <c r="J461" s="54">
        <f t="shared" si="151"/>
        <v>0</v>
      </c>
      <c r="K461" s="54">
        <f t="shared" si="151"/>
        <v>0</v>
      </c>
      <c r="L461" s="54">
        <f t="shared" si="151"/>
        <v>0</v>
      </c>
      <c r="M461" s="54">
        <f>SUM(M462:M472)</f>
        <v>0</v>
      </c>
      <c r="N461" s="54">
        <f>SUM(N462:N472)</f>
        <v>0</v>
      </c>
      <c r="O461" s="64"/>
      <c r="P461" s="65"/>
      <c r="Y461" s="72"/>
      <c r="Z461" s="72"/>
      <c r="AA461" s="72"/>
      <c r="AB461" s="72"/>
      <c r="AC461" s="72"/>
      <c r="AD461" s="72"/>
      <c r="AF461" s="72"/>
      <c r="AG461" s="72"/>
      <c r="AH461" s="72"/>
      <c r="AI461" s="72"/>
    </row>
    <row r="462" spans="1:35" s="56" customFormat="1" ht="15">
      <c r="A462" s="142"/>
      <c r="B462" s="127"/>
      <c r="C462" s="93"/>
      <c r="D462" s="57" t="s">
        <v>11</v>
      </c>
      <c r="E462" s="54">
        <f aca="true" t="shared" si="152" ref="E462:F472">G462+I462+K462+M462</f>
        <v>0</v>
      </c>
      <c r="F462" s="54">
        <f t="shared" si="152"/>
        <v>0</v>
      </c>
      <c r="G462" s="54">
        <v>0</v>
      </c>
      <c r="H462" s="54">
        <v>0</v>
      </c>
      <c r="I462" s="54">
        <v>0</v>
      </c>
      <c r="J462" s="54">
        <v>0</v>
      </c>
      <c r="K462" s="54">
        <v>0</v>
      </c>
      <c r="L462" s="54">
        <v>0</v>
      </c>
      <c r="M462" s="54">
        <v>0</v>
      </c>
      <c r="N462" s="54">
        <v>0</v>
      </c>
      <c r="O462" s="96" t="s">
        <v>63</v>
      </c>
      <c r="P462" s="65"/>
      <c r="Y462" s="72"/>
      <c r="Z462" s="72"/>
      <c r="AA462" s="72"/>
      <c r="AB462" s="72"/>
      <c r="AC462" s="72"/>
      <c r="AD462" s="72"/>
      <c r="AF462" s="72"/>
      <c r="AG462" s="72"/>
      <c r="AH462" s="72"/>
      <c r="AI462" s="72"/>
    </row>
    <row r="463" spans="1:35" s="56" customFormat="1" ht="15">
      <c r="A463" s="142"/>
      <c r="B463" s="127"/>
      <c r="C463" s="93"/>
      <c r="D463" s="57" t="s">
        <v>12</v>
      </c>
      <c r="E463" s="54">
        <f t="shared" si="152"/>
        <v>0</v>
      </c>
      <c r="F463" s="54">
        <f t="shared" si="152"/>
        <v>0</v>
      </c>
      <c r="G463" s="54">
        <v>0</v>
      </c>
      <c r="H463" s="54">
        <v>0</v>
      </c>
      <c r="I463" s="54">
        <v>0</v>
      </c>
      <c r="J463" s="54">
        <v>0</v>
      </c>
      <c r="K463" s="54">
        <v>0</v>
      </c>
      <c r="L463" s="54">
        <v>0</v>
      </c>
      <c r="M463" s="54">
        <v>0</v>
      </c>
      <c r="N463" s="54">
        <v>0</v>
      </c>
      <c r="O463" s="97"/>
      <c r="P463" s="65"/>
      <c r="Y463" s="72"/>
      <c r="Z463" s="72"/>
      <c r="AA463" s="72"/>
      <c r="AB463" s="72"/>
      <c r="AC463" s="72"/>
      <c r="AD463" s="72"/>
      <c r="AF463" s="72"/>
      <c r="AG463" s="72"/>
      <c r="AH463" s="72"/>
      <c r="AI463" s="72"/>
    </row>
    <row r="464" spans="1:35" s="56" customFormat="1" ht="15">
      <c r="A464" s="142"/>
      <c r="B464" s="127"/>
      <c r="C464" s="93"/>
      <c r="D464" s="57" t="s">
        <v>13</v>
      </c>
      <c r="E464" s="54">
        <f t="shared" si="152"/>
        <v>0</v>
      </c>
      <c r="F464" s="54">
        <f t="shared" si="152"/>
        <v>0</v>
      </c>
      <c r="G464" s="54">
        <v>0</v>
      </c>
      <c r="H464" s="54">
        <v>0</v>
      </c>
      <c r="I464" s="54">
        <v>0</v>
      </c>
      <c r="J464" s="54">
        <v>0</v>
      </c>
      <c r="K464" s="54">
        <v>0</v>
      </c>
      <c r="L464" s="54">
        <v>0</v>
      </c>
      <c r="M464" s="54">
        <v>0</v>
      </c>
      <c r="N464" s="54">
        <v>0</v>
      </c>
      <c r="O464" s="97"/>
      <c r="P464" s="65"/>
      <c r="Y464" s="72"/>
      <c r="Z464" s="72"/>
      <c r="AA464" s="72"/>
      <c r="AB464" s="72"/>
      <c r="AC464" s="72"/>
      <c r="AD464" s="72"/>
      <c r="AF464" s="72"/>
      <c r="AG464" s="72"/>
      <c r="AH464" s="72"/>
      <c r="AI464" s="72"/>
    </row>
    <row r="465" spans="1:35" s="56" customFormat="1" ht="15">
      <c r="A465" s="142"/>
      <c r="B465" s="127"/>
      <c r="C465" s="93"/>
      <c r="D465" s="57" t="s">
        <v>14</v>
      </c>
      <c r="E465" s="54">
        <f t="shared" si="152"/>
        <v>0</v>
      </c>
      <c r="F465" s="54">
        <f t="shared" si="152"/>
        <v>0</v>
      </c>
      <c r="G465" s="54">
        <v>0</v>
      </c>
      <c r="H465" s="54">
        <v>0</v>
      </c>
      <c r="I465" s="54">
        <v>0</v>
      </c>
      <c r="J465" s="54">
        <v>0</v>
      </c>
      <c r="K465" s="54">
        <v>0</v>
      </c>
      <c r="L465" s="54">
        <v>0</v>
      </c>
      <c r="M465" s="54">
        <v>0</v>
      </c>
      <c r="N465" s="54">
        <v>0</v>
      </c>
      <c r="O465" s="97"/>
      <c r="P465" s="65"/>
      <c r="Y465" s="72"/>
      <c r="Z465" s="72"/>
      <c r="AA465" s="72"/>
      <c r="AB465" s="72"/>
      <c r="AC465" s="72"/>
      <c r="AD465" s="72"/>
      <c r="AF465" s="72"/>
      <c r="AG465" s="72"/>
      <c r="AH465" s="72"/>
      <c r="AI465" s="72"/>
    </row>
    <row r="466" spans="1:35" s="56" customFormat="1" ht="15">
      <c r="A466" s="142"/>
      <c r="B466" s="127"/>
      <c r="C466" s="93"/>
      <c r="D466" s="57" t="s">
        <v>15</v>
      </c>
      <c r="E466" s="54">
        <f t="shared" si="152"/>
        <v>0</v>
      </c>
      <c r="F466" s="54">
        <f t="shared" si="152"/>
        <v>0</v>
      </c>
      <c r="G466" s="54">
        <v>0</v>
      </c>
      <c r="H466" s="54">
        <v>0</v>
      </c>
      <c r="I466" s="54">
        <v>0</v>
      </c>
      <c r="J466" s="54">
        <v>0</v>
      </c>
      <c r="K466" s="54">
        <v>0</v>
      </c>
      <c r="L466" s="54">
        <v>0</v>
      </c>
      <c r="M466" s="54">
        <v>0</v>
      </c>
      <c r="N466" s="54">
        <v>0</v>
      </c>
      <c r="O466" s="97"/>
      <c r="P466" s="65"/>
      <c r="Y466" s="72"/>
      <c r="Z466" s="72"/>
      <c r="AA466" s="72"/>
      <c r="AB466" s="72"/>
      <c r="AC466" s="72"/>
      <c r="AD466" s="72"/>
      <c r="AF466" s="72"/>
      <c r="AG466" s="72"/>
      <c r="AH466" s="72"/>
      <c r="AI466" s="72"/>
    </row>
    <row r="467" spans="1:35" s="56" customFormat="1" ht="15">
      <c r="A467" s="142"/>
      <c r="B467" s="127"/>
      <c r="C467" s="93"/>
      <c r="D467" s="57" t="s">
        <v>16</v>
      </c>
      <c r="E467" s="54">
        <f t="shared" si="152"/>
        <v>0</v>
      </c>
      <c r="F467" s="54">
        <f t="shared" si="152"/>
        <v>0</v>
      </c>
      <c r="G467" s="54">
        <v>0</v>
      </c>
      <c r="H467" s="54">
        <v>0</v>
      </c>
      <c r="I467" s="54">
        <v>0</v>
      </c>
      <c r="J467" s="54">
        <v>0</v>
      </c>
      <c r="K467" s="54">
        <v>0</v>
      </c>
      <c r="L467" s="54">
        <v>0</v>
      </c>
      <c r="M467" s="54">
        <v>0</v>
      </c>
      <c r="N467" s="54">
        <v>0</v>
      </c>
      <c r="O467" s="97"/>
      <c r="P467" s="65"/>
      <c r="Y467" s="72"/>
      <c r="Z467" s="72"/>
      <c r="AA467" s="72"/>
      <c r="AB467" s="72"/>
      <c r="AC467" s="72"/>
      <c r="AD467" s="72"/>
      <c r="AF467" s="72"/>
      <c r="AG467" s="72"/>
      <c r="AH467" s="72"/>
      <c r="AI467" s="72"/>
    </row>
    <row r="468" spans="1:35" s="56" customFormat="1" ht="15">
      <c r="A468" s="142"/>
      <c r="B468" s="127"/>
      <c r="C468" s="93"/>
      <c r="D468" s="57" t="s">
        <v>66</v>
      </c>
      <c r="E468" s="54">
        <f t="shared" si="152"/>
        <v>0</v>
      </c>
      <c r="F468" s="54">
        <f t="shared" si="152"/>
        <v>0</v>
      </c>
      <c r="G468" s="54">
        <v>0</v>
      </c>
      <c r="H468" s="54">
        <v>0</v>
      </c>
      <c r="I468" s="54">
        <v>0</v>
      </c>
      <c r="J468" s="54">
        <v>0</v>
      </c>
      <c r="K468" s="54">
        <v>0</v>
      </c>
      <c r="L468" s="54">
        <v>0</v>
      </c>
      <c r="M468" s="54">
        <v>0</v>
      </c>
      <c r="N468" s="54">
        <v>0</v>
      </c>
      <c r="O468" s="97"/>
      <c r="P468" s="65"/>
      <c r="Y468" s="72"/>
      <c r="Z468" s="72"/>
      <c r="AA468" s="72"/>
      <c r="AB468" s="72"/>
      <c r="AC468" s="72"/>
      <c r="AD468" s="72"/>
      <c r="AF468" s="72"/>
      <c r="AG468" s="72"/>
      <c r="AH468" s="72"/>
      <c r="AI468" s="72"/>
    </row>
    <row r="469" spans="1:35" s="56" customFormat="1" ht="15">
      <c r="A469" s="142"/>
      <c r="B469" s="127"/>
      <c r="C469" s="93"/>
      <c r="D469" s="57" t="s">
        <v>67</v>
      </c>
      <c r="E469" s="61">
        <f t="shared" si="152"/>
        <v>2210.6</v>
      </c>
      <c r="F469" s="54">
        <f t="shared" si="152"/>
        <v>0</v>
      </c>
      <c r="G469" s="61">
        <v>2210.6</v>
      </c>
      <c r="H469" s="54">
        <v>0</v>
      </c>
      <c r="I469" s="54">
        <v>0</v>
      </c>
      <c r="J469" s="54">
        <v>0</v>
      </c>
      <c r="K469" s="54">
        <v>0</v>
      </c>
      <c r="L469" s="54">
        <v>0</v>
      </c>
      <c r="M469" s="54">
        <v>0</v>
      </c>
      <c r="N469" s="54">
        <v>0</v>
      </c>
      <c r="O469" s="97"/>
      <c r="P469" s="65"/>
      <c r="Y469" s="72"/>
      <c r="Z469" s="72"/>
      <c r="AA469" s="72">
        <v>1</v>
      </c>
      <c r="AB469" s="72"/>
      <c r="AC469" s="72"/>
      <c r="AD469" s="72"/>
      <c r="AF469" s="72"/>
      <c r="AG469" s="72"/>
      <c r="AH469" s="72"/>
      <c r="AI469" s="72"/>
    </row>
    <row r="470" spans="1:35" s="56" customFormat="1" ht="15">
      <c r="A470" s="142"/>
      <c r="B470" s="127"/>
      <c r="C470" s="93"/>
      <c r="D470" s="57" t="s">
        <v>68</v>
      </c>
      <c r="E470" s="54">
        <f t="shared" si="152"/>
        <v>0</v>
      </c>
      <c r="F470" s="54">
        <f t="shared" si="152"/>
        <v>0</v>
      </c>
      <c r="G470" s="54">
        <v>0</v>
      </c>
      <c r="H470" s="54">
        <v>0</v>
      </c>
      <c r="I470" s="54">
        <v>0</v>
      </c>
      <c r="J470" s="54">
        <v>0</v>
      </c>
      <c r="K470" s="54">
        <v>0</v>
      </c>
      <c r="L470" s="54">
        <v>0</v>
      </c>
      <c r="M470" s="54">
        <v>0</v>
      </c>
      <c r="N470" s="54">
        <v>0</v>
      </c>
      <c r="O470" s="97"/>
      <c r="P470" s="65"/>
      <c r="Y470" s="72"/>
      <c r="Z470" s="72"/>
      <c r="AA470" s="72"/>
      <c r="AB470" s="72"/>
      <c r="AC470" s="72"/>
      <c r="AD470" s="72"/>
      <c r="AF470" s="72"/>
      <c r="AG470" s="72"/>
      <c r="AH470" s="72"/>
      <c r="AI470" s="72"/>
    </row>
    <row r="471" spans="1:35" s="56" customFormat="1" ht="15">
      <c r="A471" s="142"/>
      <c r="B471" s="127"/>
      <c r="C471" s="93"/>
      <c r="D471" s="57" t="s">
        <v>69</v>
      </c>
      <c r="E471" s="54">
        <f t="shared" si="152"/>
        <v>0</v>
      </c>
      <c r="F471" s="54">
        <f t="shared" si="152"/>
        <v>0</v>
      </c>
      <c r="G471" s="54">
        <v>0</v>
      </c>
      <c r="H471" s="54">
        <v>0</v>
      </c>
      <c r="I471" s="54">
        <v>0</v>
      </c>
      <c r="J471" s="54">
        <v>0</v>
      </c>
      <c r="K471" s="54">
        <v>0</v>
      </c>
      <c r="L471" s="54">
        <v>0</v>
      </c>
      <c r="M471" s="54">
        <v>0</v>
      </c>
      <c r="N471" s="54">
        <v>0</v>
      </c>
      <c r="O471" s="97"/>
      <c r="P471" s="65"/>
      <c r="Y471" s="72"/>
      <c r="Z471" s="72"/>
      <c r="AA471" s="72"/>
      <c r="AB471" s="72"/>
      <c r="AC471" s="72"/>
      <c r="AD471" s="72"/>
      <c r="AF471" s="72"/>
      <c r="AG471" s="72"/>
      <c r="AH471" s="72"/>
      <c r="AI471" s="72"/>
    </row>
    <row r="472" spans="1:35" s="56" customFormat="1" ht="15">
      <c r="A472" s="142"/>
      <c r="B472" s="128"/>
      <c r="C472" s="94"/>
      <c r="D472" s="57" t="s">
        <v>70</v>
      </c>
      <c r="E472" s="54">
        <f t="shared" si="152"/>
        <v>0</v>
      </c>
      <c r="F472" s="54">
        <f t="shared" si="152"/>
        <v>0</v>
      </c>
      <c r="G472" s="54">
        <v>0</v>
      </c>
      <c r="H472" s="54">
        <v>0</v>
      </c>
      <c r="I472" s="54">
        <v>0</v>
      </c>
      <c r="J472" s="54">
        <v>0</v>
      </c>
      <c r="K472" s="54">
        <v>0</v>
      </c>
      <c r="L472" s="54">
        <v>0</v>
      </c>
      <c r="M472" s="54">
        <v>0</v>
      </c>
      <c r="N472" s="54">
        <v>0</v>
      </c>
      <c r="O472" s="98"/>
      <c r="P472" s="65"/>
      <c r="Y472" s="72"/>
      <c r="Z472" s="72"/>
      <c r="AA472" s="72"/>
      <c r="AB472" s="72"/>
      <c r="AC472" s="72"/>
      <c r="AD472" s="72"/>
      <c r="AF472" s="72"/>
      <c r="AG472" s="72"/>
      <c r="AH472" s="72"/>
      <c r="AI472" s="72"/>
    </row>
    <row r="473" spans="1:35" s="56" customFormat="1" ht="15.75" customHeight="1">
      <c r="A473" s="142"/>
      <c r="B473" s="89" t="s">
        <v>104</v>
      </c>
      <c r="C473" s="92"/>
      <c r="D473" s="57" t="s">
        <v>10</v>
      </c>
      <c r="E473" s="54">
        <f>SUM(E474:E484)</f>
        <v>854.1</v>
      </c>
      <c r="F473" s="54">
        <f>SUM(F474:F484)</f>
        <v>0</v>
      </c>
      <c r="G473" s="54">
        <f aca="true" t="shared" si="153" ref="G473:L473">SUM(G474:G484)</f>
        <v>854.1</v>
      </c>
      <c r="H473" s="54">
        <f t="shared" si="153"/>
        <v>0</v>
      </c>
      <c r="I473" s="54">
        <f t="shared" si="153"/>
        <v>0</v>
      </c>
      <c r="J473" s="54">
        <f t="shared" si="153"/>
        <v>0</v>
      </c>
      <c r="K473" s="54">
        <f t="shared" si="153"/>
        <v>0</v>
      </c>
      <c r="L473" s="54">
        <f t="shared" si="153"/>
        <v>0</v>
      </c>
      <c r="M473" s="54">
        <f>SUM(M474:M484)</f>
        <v>0</v>
      </c>
      <c r="N473" s="54">
        <f>SUM(N474:N484)</f>
        <v>0</v>
      </c>
      <c r="O473" s="64"/>
      <c r="P473" s="65"/>
      <c r="Y473" s="72"/>
      <c r="Z473" s="72"/>
      <c r="AA473" s="72"/>
      <c r="AB473" s="72"/>
      <c r="AC473" s="72"/>
      <c r="AD473" s="72"/>
      <c r="AF473" s="72"/>
      <c r="AG473" s="72"/>
      <c r="AH473" s="72"/>
      <c r="AI473" s="72"/>
    </row>
    <row r="474" spans="1:35" s="56" customFormat="1" ht="15">
      <c r="A474" s="142"/>
      <c r="B474" s="127"/>
      <c r="C474" s="93"/>
      <c r="D474" s="57" t="s">
        <v>11</v>
      </c>
      <c r="E474" s="54">
        <f aca="true" t="shared" si="154" ref="E474:F484">G474+I474+K474+M474</f>
        <v>0</v>
      </c>
      <c r="F474" s="54">
        <f t="shared" si="154"/>
        <v>0</v>
      </c>
      <c r="G474" s="54">
        <v>0</v>
      </c>
      <c r="H474" s="54">
        <v>0</v>
      </c>
      <c r="I474" s="54">
        <v>0</v>
      </c>
      <c r="J474" s="54">
        <v>0</v>
      </c>
      <c r="K474" s="54">
        <v>0</v>
      </c>
      <c r="L474" s="54">
        <v>0</v>
      </c>
      <c r="M474" s="54">
        <v>0</v>
      </c>
      <c r="N474" s="54">
        <v>0</v>
      </c>
      <c r="O474" s="96" t="s">
        <v>63</v>
      </c>
      <c r="P474" s="65"/>
      <c r="Y474" s="72"/>
      <c r="Z474" s="72"/>
      <c r="AA474" s="72"/>
      <c r="AB474" s="72"/>
      <c r="AC474" s="72"/>
      <c r="AD474" s="72"/>
      <c r="AF474" s="72"/>
      <c r="AG474" s="72"/>
      <c r="AH474" s="72"/>
      <c r="AI474" s="72"/>
    </row>
    <row r="475" spans="1:35" s="56" customFormat="1" ht="15">
      <c r="A475" s="142"/>
      <c r="B475" s="127"/>
      <c r="C475" s="93"/>
      <c r="D475" s="57" t="s">
        <v>12</v>
      </c>
      <c r="E475" s="54">
        <f t="shared" si="154"/>
        <v>0</v>
      </c>
      <c r="F475" s="54">
        <f t="shared" si="154"/>
        <v>0</v>
      </c>
      <c r="G475" s="54">
        <v>0</v>
      </c>
      <c r="H475" s="54">
        <v>0</v>
      </c>
      <c r="I475" s="54">
        <v>0</v>
      </c>
      <c r="J475" s="54">
        <v>0</v>
      </c>
      <c r="K475" s="54">
        <v>0</v>
      </c>
      <c r="L475" s="54">
        <v>0</v>
      </c>
      <c r="M475" s="54">
        <v>0</v>
      </c>
      <c r="N475" s="54">
        <v>0</v>
      </c>
      <c r="O475" s="97"/>
      <c r="P475" s="65"/>
      <c r="Y475" s="72"/>
      <c r="Z475" s="72"/>
      <c r="AA475" s="72"/>
      <c r="AB475" s="72"/>
      <c r="AC475" s="72"/>
      <c r="AD475" s="72"/>
      <c r="AF475" s="72"/>
      <c r="AG475" s="72"/>
      <c r="AH475" s="72"/>
      <c r="AI475" s="72"/>
    </row>
    <row r="476" spans="1:35" s="56" customFormat="1" ht="15">
      <c r="A476" s="142"/>
      <c r="B476" s="127"/>
      <c r="C476" s="93"/>
      <c r="D476" s="57" t="s">
        <v>13</v>
      </c>
      <c r="E476" s="54">
        <f t="shared" si="154"/>
        <v>0</v>
      </c>
      <c r="F476" s="54">
        <f t="shared" si="154"/>
        <v>0</v>
      </c>
      <c r="G476" s="54">
        <v>0</v>
      </c>
      <c r="H476" s="54">
        <v>0</v>
      </c>
      <c r="I476" s="54">
        <v>0</v>
      </c>
      <c r="J476" s="54">
        <v>0</v>
      </c>
      <c r="K476" s="54">
        <v>0</v>
      </c>
      <c r="L476" s="54">
        <v>0</v>
      </c>
      <c r="M476" s="54">
        <v>0</v>
      </c>
      <c r="N476" s="54">
        <v>0</v>
      </c>
      <c r="O476" s="97"/>
      <c r="P476" s="65"/>
      <c r="Y476" s="72"/>
      <c r="Z476" s="72"/>
      <c r="AA476" s="72"/>
      <c r="AB476" s="72"/>
      <c r="AC476" s="72"/>
      <c r="AD476" s="72"/>
      <c r="AF476" s="72"/>
      <c r="AG476" s="72"/>
      <c r="AH476" s="72"/>
      <c r="AI476" s="72"/>
    </row>
    <row r="477" spans="1:35" s="56" customFormat="1" ht="15">
      <c r="A477" s="142"/>
      <c r="B477" s="127"/>
      <c r="C477" s="93"/>
      <c r="D477" s="57" t="s">
        <v>14</v>
      </c>
      <c r="E477" s="54">
        <f t="shared" si="154"/>
        <v>0</v>
      </c>
      <c r="F477" s="54">
        <f t="shared" si="154"/>
        <v>0</v>
      </c>
      <c r="G477" s="54">
        <v>0</v>
      </c>
      <c r="H477" s="54">
        <v>0</v>
      </c>
      <c r="I477" s="54">
        <v>0</v>
      </c>
      <c r="J477" s="54">
        <v>0</v>
      </c>
      <c r="K477" s="54">
        <v>0</v>
      </c>
      <c r="L477" s="54">
        <v>0</v>
      </c>
      <c r="M477" s="54">
        <v>0</v>
      </c>
      <c r="N477" s="54">
        <v>0</v>
      </c>
      <c r="O477" s="97"/>
      <c r="P477" s="65"/>
      <c r="Y477" s="72"/>
      <c r="Z477" s="72"/>
      <c r="AA477" s="72"/>
      <c r="AB477" s="72"/>
      <c r="AC477" s="72"/>
      <c r="AD477" s="72"/>
      <c r="AF477" s="72"/>
      <c r="AG477" s="72"/>
      <c r="AH477" s="72"/>
      <c r="AI477" s="72"/>
    </row>
    <row r="478" spans="1:35" s="56" customFormat="1" ht="15">
      <c r="A478" s="142"/>
      <c r="B478" s="127"/>
      <c r="C478" s="93"/>
      <c r="D478" s="57" t="s">
        <v>15</v>
      </c>
      <c r="E478" s="54">
        <f t="shared" si="154"/>
        <v>0</v>
      </c>
      <c r="F478" s="54">
        <f t="shared" si="154"/>
        <v>0</v>
      </c>
      <c r="G478" s="54">
        <v>0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54">
        <v>0</v>
      </c>
      <c r="N478" s="54">
        <v>0</v>
      </c>
      <c r="O478" s="97"/>
      <c r="P478" s="65"/>
      <c r="Y478" s="72"/>
      <c r="Z478" s="72"/>
      <c r="AA478" s="72"/>
      <c r="AB478" s="72"/>
      <c r="AC478" s="72"/>
      <c r="AD478" s="72"/>
      <c r="AF478" s="72"/>
      <c r="AG478" s="72"/>
      <c r="AH478" s="72"/>
      <c r="AI478" s="72"/>
    </row>
    <row r="479" spans="1:35" s="56" customFormat="1" ht="15">
      <c r="A479" s="142"/>
      <c r="B479" s="127"/>
      <c r="C479" s="93"/>
      <c r="D479" s="57" t="s">
        <v>16</v>
      </c>
      <c r="E479" s="54">
        <f t="shared" si="154"/>
        <v>0</v>
      </c>
      <c r="F479" s="54">
        <f t="shared" si="154"/>
        <v>0</v>
      </c>
      <c r="G479" s="54">
        <v>0</v>
      </c>
      <c r="H479" s="54">
        <v>0</v>
      </c>
      <c r="I479" s="54">
        <v>0</v>
      </c>
      <c r="J479" s="54">
        <v>0</v>
      </c>
      <c r="K479" s="54">
        <v>0</v>
      </c>
      <c r="L479" s="54">
        <v>0</v>
      </c>
      <c r="M479" s="54">
        <v>0</v>
      </c>
      <c r="N479" s="54">
        <v>0</v>
      </c>
      <c r="O479" s="97"/>
      <c r="P479" s="65"/>
      <c r="Y479" s="72"/>
      <c r="Z479" s="72"/>
      <c r="AA479" s="72"/>
      <c r="AB479" s="72"/>
      <c r="AC479" s="72"/>
      <c r="AD479" s="72"/>
      <c r="AF479" s="72"/>
      <c r="AG479" s="72"/>
      <c r="AH479" s="72"/>
      <c r="AI479" s="72"/>
    </row>
    <row r="480" spans="1:35" s="56" customFormat="1" ht="15">
      <c r="A480" s="142"/>
      <c r="B480" s="127"/>
      <c r="C480" s="93"/>
      <c r="D480" s="57" t="s">
        <v>66</v>
      </c>
      <c r="E480" s="54">
        <f t="shared" si="154"/>
        <v>0</v>
      </c>
      <c r="F480" s="54">
        <f t="shared" si="154"/>
        <v>0</v>
      </c>
      <c r="G480" s="54">
        <v>0</v>
      </c>
      <c r="H480" s="54">
        <v>0</v>
      </c>
      <c r="I480" s="54">
        <v>0</v>
      </c>
      <c r="J480" s="54">
        <v>0</v>
      </c>
      <c r="K480" s="54">
        <v>0</v>
      </c>
      <c r="L480" s="54">
        <v>0</v>
      </c>
      <c r="M480" s="54">
        <v>0</v>
      </c>
      <c r="N480" s="54">
        <v>0</v>
      </c>
      <c r="O480" s="97"/>
      <c r="P480" s="65"/>
      <c r="Y480" s="72"/>
      <c r="Z480" s="72"/>
      <c r="AA480" s="72"/>
      <c r="AB480" s="72"/>
      <c r="AC480" s="72"/>
      <c r="AD480" s="72"/>
      <c r="AF480" s="72"/>
      <c r="AG480" s="72"/>
      <c r="AH480" s="72"/>
      <c r="AI480" s="72"/>
    </row>
    <row r="481" spans="1:35" s="56" customFormat="1" ht="15">
      <c r="A481" s="142"/>
      <c r="B481" s="127"/>
      <c r="C481" s="93"/>
      <c r="D481" s="57" t="s">
        <v>67</v>
      </c>
      <c r="E481" s="61">
        <f t="shared" si="154"/>
        <v>854.1</v>
      </c>
      <c r="F481" s="54">
        <f t="shared" si="154"/>
        <v>0</v>
      </c>
      <c r="G481" s="61">
        <v>854.1</v>
      </c>
      <c r="H481" s="54">
        <v>0</v>
      </c>
      <c r="I481" s="54">
        <v>0</v>
      </c>
      <c r="J481" s="54">
        <v>0</v>
      </c>
      <c r="K481" s="54">
        <v>0</v>
      </c>
      <c r="L481" s="54">
        <v>0</v>
      </c>
      <c r="M481" s="54">
        <v>0</v>
      </c>
      <c r="N481" s="54">
        <v>0</v>
      </c>
      <c r="O481" s="97"/>
      <c r="P481" s="65"/>
      <c r="Y481" s="72"/>
      <c r="Z481" s="72"/>
      <c r="AA481" s="72">
        <v>1</v>
      </c>
      <c r="AB481" s="72"/>
      <c r="AC481" s="72"/>
      <c r="AD481" s="72"/>
      <c r="AF481" s="72"/>
      <c r="AG481" s="72"/>
      <c r="AH481" s="72"/>
      <c r="AI481" s="72"/>
    </row>
    <row r="482" spans="1:35" s="56" customFormat="1" ht="15">
      <c r="A482" s="142"/>
      <c r="B482" s="127"/>
      <c r="C482" s="93"/>
      <c r="D482" s="57" t="s">
        <v>68</v>
      </c>
      <c r="E482" s="54">
        <f t="shared" si="154"/>
        <v>0</v>
      </c>
      <c r="F482" s="54">
        <f t="shared" si="154"/>
        <v>0</v>
      </c>
      <c r="G482" s="54">
        <v>0</v>
      </c>
      <c r="H482" s="54">
        <v>0</v>
      </c>
      <c r="I482" s="54">
        <v>0</v>
      </c>
      <c r="J482" s="54">
        <v>0</v>
      </c>
      <c r="K482" s="54">
        <v>0</v>
      </c>
      <c r="L482" s="54">
        <v>0</v>
      </c>
      <c r="M482" s="54">
        <v>0</v>
      </c>
      <c r="N482" s="54">
        <v>0</v>
      </c>
      <c r="O482" s="97"/>
      <c r="P482" s="65"/>
      <c r="Y482" s="72"/>
      <c r="Z482" s="72"/>
      <c r="AA482" s="72"/>
      <c r="AB482" s="72"/>
      <c r="AC482" s="72"/>
      <c r="AD482" s="72"/>
      <c r="AF482" s="72"/>
      <c r="AG482" s="72"/>
      <c r="AH482" s="72"/>
      <c r="AI482" s="72"/>
    </row>
    <row r="483" spans="1:35" s="56" customFormat="1" ht="15">
      <c r="A483" s="142"/>
      <c r="B483" s="127"/>
      <c r="C483" s="93"/>
      <c r="D483" s="57" t="s">
        <v>69</v>
      </c>
      <c r="E483" s="54">
        <f t="shared" si="154"/>
        <v>0</v>
      </c>
      <c r="F483" s="54">
        <f t="shared" si="154"/>
        <v>0</v>
      </c>
      <c r="G483" s="54">
        <v>0</v>
      </c>
      <c r="H483" s="54">
        <v>0</v>
      </c>
      <c r="I483" s="54">
        <v>0</v>
      </c>
      <c r="J483" s="54">
        <v>0</v>
      </c>
      <c r="K483" s="54">
        <v>0</v>
      </c>
      <c r="L483" s="54">
        <v>0</v>
      </c>
      <c r="M483" s="54">
        <v>0</v>
      </c>
      <c r="N483" s="54">
        <v>0</v>
      </c>
      <c r="O483" s="97"/>
      <c r="P483" s="65"/>
      <c r="Y483" s="72"/>
      <c r="Z483" s="72"/>
      <c r="AA483" s="72"/>
      <c r="AB483" s="72"/>
      <c r="AC483" s="72"/>
      <c r="AD483" s="72"/>
      <c r="AF483" s="72"/>
      <c r="AG483" s="72"/>
      <c r="AH483" s="72"/>
      <c r="AI483" s="72"/>
    </row>
    <row r="484" spans="1:35" s="56" customFormat="1" ht="15">
      <c r="A484" s="142"/>
      <c r="B484" s="128"/>
      <c r="C484" s="94"/>
      <c r="D484" s="57" t="s">
        <v>70</v>
      </c>
      <c r="E484" s="54">
        <f t="shared" si="154"/>
        <v>0</v>
      </c>
      <c r="F484" s="54">
        <f t="shared" si="154"/>
        <v>0</v>
      </c>
      <c r="G484" s="54">
        <v>0</v>
      </c>
      <c r="H484" s="54">
        <v>0</v>
      </c>
      <c r="I484" s="54">
        <v>0</v>
      </c>
      <c r="J484" s="54">
        <v>0</v>
      </c>
      <c r="K484" s="54">
        <v>0</v>
      </c>
      <c r="L484" s="54">
        <v>0</v>
      </c>
      <c r="M484" s="54">
        <v>0</v>
      </c>
      <c r="N484" s="54">
        <v>0</v>
      </c>
      <c r="O484" s="98"/>
      <c r="P484" s="65"/>
      <c r="Y484" s="72"/>
      <c r="Z484" s="72"/>
      <c r="AA484" s="72"/>
      <c r="AB484" s="72"/>
      <c r="AC484" s="72"/>
      <c r="AD484" s="72"/>
      <c r="AF484" s="72"/>
      <c r="AG484" s="72"/>
      <c r="AH484" s="72"/>
      <c r="AI484" s="72"/>
    </row>
    <row r="485" spans="1:35" s="56" customFormat="1" ht="15.75" customHeight="1">
      <c r="A485" s="142"/>
      <c r="B485" s="89" t="s">
        <v>105</v>
      </c>
      <c r="C485" s="92"/>
      <c r="D485" s="57" t="s">
        <v>10</v>
      </c>
      <c r="E485" s="54">
        <f>SUM(E486:E496)</f>
        <v>577.3</v>
      </c>
      <c r="F485" s="54">
        <f>SUM(F486:F496)</f>
        <v>0</v>
      </c>
      <c r="G485" s="54">
        <f aca="true" t="shared" si="155" ref="G485:L485">SUM(G486:G496)</f>
        <v>577.3</v>
      </c>
      <c r="H485" s="54">
        <f t="shared" si="155"/>
        <v>0</v>
      </c>
      <c r="I485" s="54">
        <f t="shared" si="155"/>
        <v>0</v>
      </c>
      <c r="J485" s="54">
        <f t="shared" si="155"/>
        <v>0</v>
      </c>
      <c r="K485" s="54">
        <f t="shared" si="155"/>
        <v>0</v>
      </c>
      <c r="L485" s="54">
        <f t="shared" si="155"/>
        <v>0</v>
      </c>
      <c r="M485" s="54">
        <f>SUM(M486:M496)</f>
        <v>0</v>
      </c>
      <c r="N485" s="54">
        <f>SUM(N486:N496)</f>
        <v>0</v>
      </c>
      <c r="O485" s="64"/>
      <c r="P485" s="65"/>
      <c r="Y485" s="72"/>
      <c r="Z485" s="72"/>
      <c r="AA485" s="72"/>
      <c r="AB485" s="72"/>
      <c r="AC485" s="72"/>
      <c r="AD485" s="72"/>
      <c r="AF485" s="72"/>
      <c r="AG485" s="72"/>
      <c r="AH485" s="72"/>
      <c r="AI485" s="72"/>
    </row>
    <row r="486" spans="1:35" s="56" customFormat="1" ht="15">
      <c r="A486" s="142"/>
      <c r="B486" s="127"/>
      <c r="C486" s="93"/>
      <c r="D486" s="57" t="s">
        <v>11</v>
      </c>
      <c r="E486" s="54">
        <f aca="true" t="shared" si="156" ref="E486:F496">G486+I486+K486+M486</f>
        <v>0</v>
      </c>
      <c r="F486" s="54">
        <f t="shared" si="156"/>
        <v>0</v>
      </c>
      <c r="G486" s="54">
        <v>0</v>
      </c>
      <c r="H486" s="54">
        <v>0</v>
      </c>
      <c r="I486" s="54">
        <v>0</v>
      </c>
      <c r="J486" s="54">
        <v>0</v>
      </c>
      <c r="K486" s="54">
        <v>0</v>
      </c>
      <c r="L486" s="54">
        <v>0</v>
      </c>
      <c r="M486" s="54">
        <v>0</v>
      </c>
      <c r="N486" s="54">
        <v>0</v>
      </c>
      <c r="O486" s="96" t="s">
        <v>63</v>
      </c>
      <c r="P486" s="65"/>
      <c r="Y486" s="72"/>
      <c r="Z486" s="72"/>
      <c r="AA486" s="72"/>
      <c r="AB486" s="72"/>
      <c r="AC486" s="72"/>
      <c r="AD486" s="72"/>
      <c r="AF486" s="72"/>
      <c r="AG486" s="72"/>
      <c r="AH486" s="72"/>
      <c r="AI486" s="72"/>
    </row>
    <row r="487" spans="1:35" s="56" customFormat="1" ht="15">
      <c r="A487" s="142"/>
      <c r="B487" s="127"/>
      <c r="C487" s="93"/>
      <c r="D487" s="57" t="s">
        <v>12</v>
      </c>
      <c r="E487" s="54">
        <f t="shared" si="156"/>
        <v>0</v>
      </c>
      <c r="F487" s="54">
        <f t="shared" si="156"/>
        <v>0</v>
      </c>
      <c r="G487" s="54">
        <v>0</v>
      </c>
      <c r="H487" s="54">
        <v>0</v>
      </c>
      <c r="I487" s="54">
        <v>0</v>
      </c>
      <c r="J487" s="54">
        <v>0</v>
      </c>
      <c r="K487" s="54">
        <v>0</v>
      </c>
      <c r="L487" s="54">
        <v>0</v>
      </c>
      <c r="M487" s="54">
        <v>0</v>
      </c>
      <c r="N487" s="54">
        <v>0</v>
      </c>
      <c r="O487" s="97"/>
      <c r="P487" s="65"/>
      <c r="Y487" s="72"/>
      <c r="Z487" s="72"/>
      <c r="AA487" s="72"/>
      <c r="AB487" s="72"/>
      <c r="AC487" s="72"/>
      <c r="AD487" s="72"/>
      <c r="AF487" s="72"/>
      <c r="AG487" s="72"/>
      <c r="AH487" s="72"/>
      <c r="AI487" s="72"/>
    </row>
    <row r="488" spans="1:35" s="56" customFormat="1" ht="15">
      <c r="A488" s="142"/>
      <c r="B488" s="127"/>
      <c r="C488" s="93"/>
      <c r="D488" s="57" t="s">
        <v>13</v>
      </c>
      <c r="E488" s="54">
        <f t="shared" si="156"/>
        <v>0</v>
      </c>
      <c r="F488" s="54">
        <f t="shared" si="156"/>
        <v>0</v>
      </c>
      <c r="G488" s="54">
        <v>0</v>
      </c>
      <c r="H488" s="54">
        <v>0</v>
      </c>
      <c r="I488" s="54">
        <v>0</v>
      </c>
      <c r="J488" s="54">
        <v>0</v>
      </c>
      <c r="K488" s="54">
        <v>0</v>
      </c>
      <c r="L488" s="54">
        <v>0</v>
      </c>
      <c r="M488" s="54">
        <v>0</v>
      </c>
      <c r="N488" s="54">
        <v>0</v>
      </c>
      <c r="O488" s="97"/>
      <c r="P488" s="65"/>
      <c r="Y488" s="72"/>
      <c r="Z488" s="72"/>
      <c r="AA488" s="72"/>
      <c r="AB488" s="72"/>
      <c r="AC488" s="72"/>
      <c r="AD488" s="72"/>
      <c r="AF488" s="72"/>
      <c r="AG488" s="72"/>
      <c r="AH488" s="72"/>
      <c r="AI488" s="72"/>
    </row>
    <row r="489" spans="1:35" s="56" customFormat="1" ht="15">
      <c r="A489" s="142"/>
      <c r="B489" s="127"/>
      <c r="C489" s="93"/>
      <c r="D489" s="57" t="s">
        <v>14</v>
      </c>
      <c r="E489" s="54">
        <f t="shared" si="156"/>
        <v>0</v>
      </c>
      <c r="F489" s="54">
        <f t="shared" si="156"/>
        <v>0</v>
      </c>
      <c r="G489" s="54">
        <v>0</v>
      </c>
      <c r="H489" s="54">
        <v>0</v>
      </c>
      <c r="I489" s="54">
        <v>0</v>
      </c>
      <c r="J489" s="54">
        <v>0</v>
      </c>
      <c r="K489" s="54">
        <v>0</v>
      </c>
      <c r="L489" s="54">
        <v>0</v>
      </c>
      <c r="M489" s="54">
        <v>0</v>
      </c>
      <c r="N489" s="54">
        <v>0</v>
      </c>
      <c r="O489" s="97"/>
      <c r="P489" s="65"/>
      <c r="Y489" s="72"/>
      <c r="Z489" s="72"/>
      <c r="AA489" s="72"/>
      <c r="AB489" s="72"/>
      <c r="AC489" s="72"/>
      <c r="AD489" s="72"/>
      <c r="AF489" s="72"/>
      <c r="AG489" s="72"/>
      <c r="AH489" s="72"/>
      <c r="AI489" s="72"/>
    </row>
    <row r="490" spans="1:35" s="56" customFormat="1" ht="15">
      <c r="A490" s="142"/>
      <c r="B490" s="127"/>
      <c r="C490" s="93"/>
      <c r="D490" s="57" t="s">
        <v>15</v>
      </c>
      <c r="E490" s="54">
        <f t="shared" si="156"/>
        <v>0</v>
      </c>
      <c r="F490" s="54">
        <f t="shared" si="156"/>
        <v>0</v>
      </c>
      <c r="G490" s="54">
        <v>0</v>
      </c>
      <c r="H490" s="54">
        <v>0</v>
      </c>
      <c r="I490" s="54">
        <v>0</v>
      </c>
      <c r="J490" s="54">
        <v>0</v>
      </c>
      <c r="K490" s="54">
        <v>0</v>
      </c>
      <c r="L490" s="54">
        <v>0</v>
      </c>
      <c r="M490" s="54">
        <v>0</v>
      </c>
      <c r="N490" s="54">
        <v>0</v>
      </c>
      <c r="O490" s="97"/>
      <c r="P490" s="65"/>
      <c r="Y490" s="72"/>
      <c r="Z490" s="72"/>
      <c r="AA490" s="72"/>
      <c r="AB490" s="72"/>
      <c r="AC490" s="72"/>
      <c r="AD490" s="72"/>
      <c r="AF490" s="72"/>
      <c r="AG490" s="72"/>
      <c r="AH490" s="72"/>
      <c r="AI490" s="72"/>
    </row>
    <row r="491" spans="1:35" s="56" customFormat="1" ht="15">
      <c r="A491" s="142"/>
      <c r="B491" s="127"/>
      <c r="C491" s="93"/>
      <c r="D491" s="57" t="s">
        <v>16</v>
      </c>
      <c r="E491" s="54">
        <f t="shared" si="156"/>
        <v>0</v>
      </c>
      <c r="F491" s="54">
        <f t="shared" si="156"/>
        <v>0</v>
      </c>
      <c r="G491" s="54">
        <v>0</v>
      </c>
      <c r="H491" s="54">
        <v>0</v>
      </c>
      <c r="I491" s="54">
        <v>0</v>
      </c>
      <c r="J491" s="54">
        <v>0</v>
      </c>
      <c r="K491" s="54">
        <v>0</v>
      </c>
      <c r="L491" s="54">
        <v>0</v>
      </c>
      <c r="M491" s="54">
        <v>0</v>
      </c>
      <c r="N491" s="54">
        <v>0</v>
      </c>
      <c r="O491" s="97"/>
      <c r="P491" s="65"/>
      <c r="Y491" s="72"/>
      <c r="Z491" s="72"/>
      <c r="AA491" s="72"/>
      <c r="AB491" s="72"/>
      <c r="AC491" s="72"/>
      <c r="AD491" s="72"/>
      <c r="AF491" s="72"/>
      <c r="AG491" s="72"/>
      <c r="AH491" s="72"/>
      <c r="AI491" s="72"/>
    </row>
    <row r="492" spans="1:35" s="56" customFormat="1" ht="15">
      <c r="A492" s="142"/>
      <c r="B492" s="127"/>
      <c r="C492" s="93"/>
      <c r="D492" s="57" t="s">
        <v>66</v>
      </c>
      <c r="E492" s="54">
        <f t="shared" si="156"/>
        <v>0</v>
      </c>
      <c r="F492" s="54">
        <f t="shared" si="156"/>
        <v>0</v>
      </c>
      <c r="G492" s="54">
        <v>0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54">
        <v>0</v>
      </c>
      <c r="N492" s="54">
        <v>0</v>
      </c>
      <c r="O492" s="97"/>
      <c r="P492" s="65"/>
      <c r="Y492" s="72"/>
      <c r="Z492" s="72"/>
      <c r="AA492" s="72"/>
      <c r="AB492" s="72"/>
      <c r="AC492" s="72"/>
      <c r="AD492" s="72"/>
      <c r="AF492" s="72"/>
      <c r="AG492" s="72"/>
      <c r="AH492" s="72"/>
      <c r="AI492" s="72"/>
    </row>
    <row r="493" spans="1:35" s="56" customFormat="1" ht="15">
      <c r="A493" s="142"/>
      <c r="B493" s="127"/>
      <c r="C493" s="93"/>
      <c r="D493" s="57" t="s">
        <v>67</v>
      </c>
      <c r="E493" s="61">
        <f t="shared" si="156"/>
        <v>577.3</v>
      </c>
      <c r="F493" s="54">
        <f t="shared" si="156"/>
        <v>0</v>
      </c>
      <c r="G493" s="61">
        <v>577.3</v>
      </c>
      <c r="H493" s="54">
        <v>0</v>
      </c>
      <c r="I493" s="54">
        <v>0</v>
      </c>
      <c r="J493" s="54">
        <v>0</v>
      </c>
      <c r="K493" s="54">
        <v>0</v>
      </c>
      <c r="L493" s="54">
        <v>0</v>
      </c>
      <c r="M493" s="54">
        <v>0</v>
      </c>
      <c r="N493" s="54">
        <v>0</v>
      </c>
      <c r="O493" s="97"/>
      <c r="P493" s="65"/>
      <c r="Y493" s="72"/>
      <c r="Z493" s="72"/>
      <c r="AA493" s="72">
        <v>1</v>
      </c>
      <c r="AB493" s="72"/>
      <c r="AC493" s="72"/>
      <c r="AD493" s="72"/>
      <c r="AF493" s="72"/>
      <c r="AG493" s="72"/>
      <c r="AH493" s="72"/>
      <c r="AI493" s="72"/>
    </row>
    <row r="494" spans="1:35" s="56" customFormat="1" ht="15">
      <c r="A494" s="142"/>
      <c r="B494" s="127"/>
      <c r="C494" s="93"/>
      <c r="D494" s="57" t="s">
        <v>68</v>
      </c>
      <c r="E494" s="54">
        <f t="shared" si="156"/>
        <v>0</v>
      </c>
      <c r="F494" s="54">
        <f t="shared" si="156"/>
        <v>0</v>
      </c>
      <c r="G494" s="54">
        <v>0</v>
      </c>
      <c r="H494" s="54">
        <v>0</v>
      </c>
      <c r="I494" s="54">
        <v>0</v>
      </c>
      <c r="J494" s="54">
        <v>0</v>
      </c>
      <c r="K494" s="54">
        <v>0</v>
      </c>
      <c r="L494" s="54">
        <v>0</v>
      </c>
      <c r="M494" s="54">
        <v>0</v>
      </c>
      <c r="N494" s="54">
        <v>0</v>
      </c>
      <c r="O494" s="97"/>
      <c r="P494" s="65"/>
      <c r="Y494" s="72"/>
      <c r="Z494" s="72"/>
      <c r="AA494" s="72"/>
      <c r="AB494" s="72"/>
      <c r="AC494" s="72"/>
      <c r="AD494" s="72"/>
      <c r="AF494" s="72"/>
      <c r="AG494" s="72"/>
      <c r="AH494" s="72"/>
      <c r="AI494" s="72"/>
    </row>
    <row r="495" spans="1:35" s="56" customFormat="1" ht="15">
      <c r="A495" s="142"/>
      <c r="B495" s="127"/>
      <c r="C495" s="93"/>
      <c r="D495" s="57" t="s">
        <v>69</v>
      </c>
      <c r="E495" s="54">
        <f t="shared" si="156"/>
        <v>0</v>
      </c>
      <c r="F495" s="54">
        <f t="shared" si="156"/>
        <v>0</v>
      </c>
      <c r="G495" s="54">
        <v>0</v>
      </c>
      <c r="H495" s="54">
        <v>0</v>
      </c>
      <c r="I495" s="54">
        <v>0</v>
      </c>
      <c r="J495" s="54">
        <v>0</v>
      </c>
      <c r="K495" s="54">
        <v>0</v>
      </c>
      <c r="L495" s="54">
        <v>0</v>
      </c>
      <c r="M495" s="54">
        <v>0</v>
      </c>
      <c r="N495" s="54">
        <v>0</v>
      </c>
      <c r="O495" s="97"/>
      <c r="P495" s="65"/>
      <c r="Y495" s="72"/>
      <c r="Z495" s="72"/>
      <c r="AA495" s="72"/>
      <c r="AB495" s="72"/>
      <c r="AC495" s="72"/>
      <c r="AD495" s="72"/>
      <c r="AF495" s="72"/>
      <c r="AG495" s="72"/>
      <c r="AH495" s="72"/>
      <c r="AI495" s="72"/>
    </row>
    <row r="496" spans="1:35" s="56" customFormat="1" ht="15">
      <c r="A496" s="142"/>
      <c r="B496" s="128"/>
      <c r="C496" s="94"/>
      <c r="D496" s="57" t="s">
        <v>70</v>
      </c>
      <c r="E496" s="54">
        <f t="shared" si="156"/>
        <v>0</v>
      </c>
      <c r="F496" s="54">
        <f t="shared" si="156"/>
        <v>0</v>
      </c>
      <c r="G496" s="54">
        <v>0</v>
      </c>
      <c r="H496" s="54">
        <v>0</v>
      </c>
      <c r="I496" s="54">
        <v>0</v>
      </c>
      <c r="J496" s="54">
        <v>0</v>
      </c>
      <c r="K496" s="54">
        <v>0</v>
      </c>
      <c r="L496" s="54">
        <v>0</v>
      </c>
      <c r="M496" s="54">
        <v>0</v>
      </c>
      <c r="N496" s="54">
        <v>0</v>
      </c>
      <c r="O496" s="98"/>
      <c r="P496" s="65"/>
      <c r="Y496" s="72"/>
      <c r="Z496" s="72"/>
      <c r="AA496" s="72"/>
      <c r="AB496" s="72"/>
      <c r="AC496" s="72"/>
      <c r="AD496" s="72"/>
      <c r="AF496" s="72"/>
      <c r="AG496" s="72"/>
      <c r="AH496" s="72"/>
      <c r="AI496" s="72"/>
    </row>
    <row r="497" spans="1:35" s="56" customFormat="1" ht="15.75" customHeight="1">
      <c r="A497" s="142"/>
      <c r="B497" s="89" t="s">
        <v>106</v>
      </c>
      <c r="C497" s="92"/>
      <c r="D497" s="57" t="s">
        <v>10</v>
      </c>
      <c r="E497" s="54">
        <f>SUM(E498:E508)</f>
        <v>191.6</v>
      </c>
      <c r="F497" s="54">
        <f>SUM(F498:F508)</f>
        <v>0</v>
      </c>
      <c r="G497" s="54">
        <f aca="true" t="shared" si="157" ref="G497:L497">SUM(G498:G508)</f>
        <v>191.6</v>
      </c>
      <c r="H497" s="54">
        <f t="shared" si="157"/>
        <v>0</v>
      </c>
      <c r="I497" s="54">
        <f t="shared" si="157"/>
        <v>0</v>
      </c>
      <c r="J497" s="54">
        <f t="shared" si="157"/>
        <v>0</v>
      </c>
      <c r="K497" s="54">
        <f t="shared" si="157"/>
        <v>0</v>
      </c>
      <c r="L497" s="54">
        <f t="shared" si="157"/>
        <v>0</v>
      </c>
      <c r="M497" s="54">
        <f>SUM(M498:M508)</f>
        <v>0</v>
      </c>
      <c r="N497" s="54">
        <f>SUM(N498:N508)</f>
        <v>0</v>
      </c>
      <c r="O497" s="64"/>
      <c r="P497" s="65"/>
      <c r="Y497" s="72"/>
      <c r="Z497" s="72"/>
      <c r="AA497" s="72"/>
      <c r="AB497" s="72"/>
      <c r="AC497" s="72"/>
      <c r="AD497" s="72"/>
      <c r="AF497" s="72"/>
      <c r="AG497" s="72"/>
      <c r="AH497" s="72"/>
      <c r="AI497" s="72"/>
    </row>
    <row r="498" spans="1:35" s="56" customFormat="1" ht="15">
      <c r="A498" s="142"/>
      <c r="B498" s="127"/>
      <c r="C498" s="93"/>
      <c r="D498" s="57" t="s">
        <v>11</v>
      </c>
      <c r="E498" s="54">
        <f aca="true" t="shared" si="158" ref="E498:F508">G498+I498+K498+M498</f>
        <v>0</v>
      </c>
      <c r="F498" s="54">
        <f t="shared" si="158"/>
        <v>0</v>
      </c>
      <c r="G498" s="54">
        <v>0</v>
      </c>
      <c r="H498" s="54">
        <v>0</v>
      </c>
      <c r="I498" s="54">
        <v>0</v>
      </c>
      <c r="J498" s="54">
        <v>0</v>
      </c>
      <c r="K498" s="54">
        <v>0</v>
      </c>
      <c r="L498" s="54">
        <v>0</v>
      </c>
      <c r="M498" s="54">
        <v>0</v>
      </c>
      <c r="N498" s="54">
        <v>0</v>
      </c>
      <c r="O498" s="96" t="s">
        <v>63</v>
      </c>
      <c r="P498" s="65"/>
      <c r="Y498" s="72"/>
      <c r="Z498" s="72"/>
      <c r="AA498" s="72"/>
      <c r="AB498" s="72"/>
      <c r="AC498" s="72"/>
      <c r="AD498" s="72"/>
      <c r="AF498" s="72"/>
      <c r="AG498" s="72"/>
      <c r="AH498" s="72"/>
      <c r="AI498" s="72"/>
    </row>
    <row r="499" spans="1:35" s="56" customFormat="1" ht="15">
      <c r="A499" s="142"/>
      <c r="B499" s="127"/>
      <c r="C499" s="93"/>
      <c r="D499" s="57" t="s">
        <v>12</v>
      </c>
      <c r="E499" s="54">
        <f t="shared" si="158"/>
        <v>0</v>
      </c>
      <c r="F499" s="54">
        <f t="shared" si="158"/>
        <v>0</v>
      </c>
      <c r="G499" s="54">
        <v>0</v>
      </c>
      <c r="H499" s="54">
        <v>0</v>
      </c>
      <c r="I499" s="54">
        <v>0</v>
      </c>
      <c r="J499" s="54">
        <v>0</v>
      </c>
      <c r="K499" s="54">
        <v>0</v>
      </c>
      <c r="L499" s="54">
        <v>0</v>
      </c>
      <c r="M499" s="54">
        <v>0</v>
      </c>
      <c r="N499" s="54">
        <v>0</v>
      </c>
      <c r="O499" s="97"/>
      <c r="P499" s="65"/>
      <c r="Y499" s="72"/>
      <c r="Z499" s="72"/>
      <c r="AA499" s="72"/>
      <c r="AB499" s="72"/>
      <c r="AC499" s="72"/>
      <c r="AD499" s="72"/>
      <c r="AF499" s="72"/>
      <c r="AG499" s="72"/>
      <c r="AH499" s="72"/>
      <c r="AI499" s="72"/>
    </row>
    <row r="500" spans="1:35" s="56" customFormat="1" ht="15">
      <c r="A500" s="142"/>
      <c r="B500" s="127"/>
      <c r="C500" s="93"/>
      <c r="D500" s="57" t="s">
        <v>13</v>
      </c>
      <c r="E500" s="54">
        <f t="shared" si="158"/>
        <v>0</v>
      </c>
      <c r="F500" s="54">
        <f t="shared" si="158"/>
        <v>0</v>
      </c>
      <c r="G500" s="54">
        <v>0</v>
      </c>
      <c r="H500" s="54">
        <v>0</v>
      </c>
      <c r="I500" s="54">
        <v>0</v>
      </c>
      <c r="J500" s="54">
        <v>0</v>
      </c>
      <c r="K500" s="54">
        <v>0</v>
      </c>
      <c r="L500" s="54">
        <v>0</v>
      </c>
      <c r="M500" s="54">
        <v>0</v>
      </c>
      <c r="N500" s="54">
        <v>0</v>
      </c>
      <c r="O500" s="97"/>
      <c r="P500" s="65"/>
      <c r="Y500" s="72"/>
      <c r="Z500" s="72"/>
      <c r="AA500" s="72"/>
      <c r="AB500" s="72"/>
      <c r="AC500" s="72"/>
      <c r="AD500" s="72"/>
      <c r="AF500" s="72"/>
      <c r="AG500" s="72"/>
      <c r="AH500" s="72"/>
      <c r="AI500" s="72"/>
    </row>
    <row r="501" spans="1:35" s="56" customFormat="1" ht="15">
      <c r="A501" s="142"/>
      <c r="B501" s="127"/>
      <c r="C501" s="93"/>
      <c r="D501" s="57" t="s">
        <v>14</v>
      </c>
      <c r="E501" s="54">
        <f t="shared" si="158"/>
        <v>0</v>
      </c>
      <c r="F501" s="54">
        <f t="shared" si="158"/>
        <v>0</v>
      </c>
      <c r="G501" s="54">
        <v>0</v>
      </c>
      <c r="H501" s="54">
        <v>0</v>
      </c>
      <c r="I501" s="54">
        <v>0</v>
      </c>
      <c r="J501" s="54">
        <v>0</v>
      </c>
      <c r="K501" s="54">
        <v>0</v>
      </c>
      <c r="L501" s="54">
        <v>0</v>
      </c>
      <c r="M501" s="54">
        <v>0</v>
      </c>
      <c r="N501" s="54">
        <v>0</v>
      </c>
      <c r="O501" s="97"/>
      <c r="P501" s="65"/>
      <c r="Y501" s="72"/>
      <c r="Z501" s="72"/>
      <c r="AA501" s="72"/>
      <c r="AB501" s="72"/>
      <c r="AC501" s="72"/>
      <c r="AD501" s="72"/>
      <c r="AF501" s="72"/>
      <c r="AG501" s="72"/>
      <c r="AH501" s="72"/>
      <c r="AI501" s="72"/>
    </row>
    <row r="502" spans="1:35" s="56" customFormat="1" ht="15">
      <c r="A502" s="142"/>
      <c r="B502" s="127"/>
      <c r="C502" s="93"/>
      <c r="D502" s="57" t="s">
        <v>15</v>
      </c>
      <c r="E502" s="54">
        <f t="shared" si="158"/>
        <v>0</v>
      </c>
      <c r="F502" s="54">
        <f t="shared" si="158"/>
        <v>0</v>
      </c>
      <c r="G502" s="54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0</v>
      </c>
      <c r="M502" s="54">
        <v>0</v>
      </c>
      <c r="N502" s="54">
        <v>0</v>
      </c>
      <c r="O502" s="97"/>
      <c r="P502" s="65"/>
      <c r="Y502" s="72"/>
      <c r="Z502" s="72"/>
      <c r="AA502" s="72"/>
      <c r="AB502" s="72"/>
      <c r="AC502" s="72"/>
      <c r="AD502" s="72"/>
      <c r="AF502" s="72"/>
      <c r="AG502" s="72"/>
      <c r="AH502" s="72"/>
      <c r="AI502" s="72"/>
    </row>
    <row r="503" spans="1:35" s="56" customFormat="1" ht="15">
      <c r="A503" s="142"/>
      <c r="B503" s="127"/>
      <c r="C503" s="93"/>
      <c r="D503" s="57" t="s">
        <v>16</v>
      </c>
      <c r="E503" s="54">
        <f t="shared" si="158"/>
        <v>0</v>
      </c>
      <c r="F503" s="54">
        <f t="shared" si="158"/>
        <v>0</v>
      </c>
      <c r="G503" s="54">
        <v>0</v>
      </c>
      <c r="H503" s="54">
        <v>0</v>
      </c>
      <c r="I503" s="54">
        <v>0</v>
      </c>
      <c r="J503" s="54">
        <v>0</v>
      </c>
      <c r="K503" s="54">
        <v>0</v>
      </c>
      <c r="L503" s="54">
        <v>0</v>
      </c>
      <c r="M503" s="54">
        <v>0</v>
      </c>
      <c r="N503" s="54">
        <v>0</v>
      </c>
      <c r="O503" s="97"/>
      <c r="P503" s="65"/>
      <c r="Y503" s="72"/>
      <c r="Z503" s="72"/>
      <c r="AA503" s="72"/>
      <c r="AB503" s="72"/>
      <c r="AC503" s="72"/>
      <c r="AD503" s="72"/>
      <c r="AF503" s="72"/>
      <c r="AG503" s="72"/>
      <c r="AH503" s="72"/>
      <c r="AI503" s="72"/>
    </row>
    <row r="504" spans="1:35" s="56" customFormat="1" ht="15">
      <c r="A504" s="142"/>
      <c r="B504" s="127"/>
      <c r="C504" s="93"/>
      <c r="D504" s="57" t="s">
        <v>66</v>
      </c>
      <c r="E504" s="54">
        <f t="shared" si="158"/>
        <v>0</v>
      </c>
      <c r="F504" s="54">
        <f t="shared" si="158"/>
        <v>0</v>
      </c>
      <c r="G504" s="54">
        <v>0</v>
      </c>
      <c r="H504" s="54">
        <v>0</v>
      </c>
      <c r="I504" s="54">
        <v>0</v>
      </c>
      <c r="J504" s="54">
        <v>0</v>
      </c>
      <c r="K504" s="54">
        <v>0</v>
      </c>
      <c r="L504" s="54">
        <v>0</v>
      </c>
      <c r="M504" s="54">
        <v>0</v>
      </c>
      <c r="N504" s="54">
        <v>0</v>
      </c>
      <c r="O504" s="97"/>
      <c r="P504" s="65"/>
      <c r="Y504" s="72"/>
      <c r="Z504" s="72"/>
      <c r="AA504" s="72"/>
      <c r="AB504" s="72"/>
      <c r="AC504" s="72"/>
      <c r="AD504" s="72"/>
      <c r="AF504" s="72"/>
      <c r="AG504" s="72"/>
      <c r="AH504" s="72"/>
      <c r="AI504" s="72"/>
    </row>
    <row r="505" spans="1:35" s="56" customFormat="1" ht="15">
      <c r="A505" s="142"/>
      <c r="B505" s="127"/>
      <c r="C505" s="93"/>
      <c r="D505" s="57" t="s">
        <v>67</v>
      </c>
      <c r="E505" s="61">
        <f t="shared" si="158"/>
        <v>191.6</v>
      </c>
      <c r="F505" s="54">
        <f t="shared" si="158"/>
        <v>0</v>
      </c>
      <c r="G505" s="61">
        <v>191.6</v>
      </c>
      <c r="H505" s="54">
        <v>0</v>
      </c>
      <c r="I505" s="54">
        <v>0</v>
      </c>
      <c r="J505" s="54">
        <v>0</v>
      </c>
      <c r="K505" s="54">
        <v>0</v>
      </c>
      <c r="L505" s="54">
        <v>0</v>
      </c>
      <c r="M505" s="54">
        <v>0</v>
      </c>
      <c r="N505" s="54">
        <v>0</v>
      </c>
      <c r="O505" s="97"/>
      <c r="P505" s="65"/>
      <c r="Y505" s="72"/>
      <c r="Z505" s="72"/>
      <c r="AA505" s="72">
        <v>1</v>
      </c>
      <c r="AB505" s="72"/>
      <c r="AC505" s="72"/>
      <c r="AD505" s="72"/>
      <c r="AF505" s="72"/>
      <c r="AG505" s="72"/>
      <c r="AH505" s="72"/>
      <c r="AI505" s="72"/>
    </row>
    <row r="506" spans="1:35" s="56" customFormat="1" ht="15">
      <c r="A506" s="142"/>
      <c r="B506" s="127"/>
      <c r="C506" s="93"/>
      <c r="D506" s="57" t="s">
        <v>68</v>
      </c>
      <c r="E506" s="54">
        <f t="shared" si="158"/>
        <v>0</v>
      </c>
      <c r="F506" s="54">
        <f t="shared" si="158"/>
        <v>0</v>
      </c>
      <c r="G506" s="54">
        <v>0</v>
      </c>
      <c r="H506" s="54">
        <v>0</v>
      </c>
      <c r="I506" s="54">
        <v>0</v>
      </c>
      <c r="J506" s="54">
        <v>0</v>
      </c>
      <c r="K506" s="54">
        <v>0</v>
      </c>
      <c r="L506" s="54">
        <v>0</v>
      </c>
      <c r="M506" s="54">
        <v>0</v>
      </c>
      <c r="N506" s="54">
        <v>0</v>
      </c>
      <c r="O506" s="97"/>
      <c r="P506" s="65"/>
      <c r="Y506" s="72"/>
      <c r="Z506" s="72"/>
      <c r="AA506" s="72"/>
      <c r="AB506" s="72"/>
      <c r="AC506" s="72"/>
      <c r="AD506" s="72"/>
      <c r="AF506" s="72"/>
      <c r="AG506" s="72"/>
      <c r="AH506" s="72"/>
      <c r="AI506" s="72"/>
    </row>
    <row r="507" spans="1:35" s="56" customFormat="1" ht="15">
      <c r="A507" s="142"/>
      <c r="B507" s="127"/>
      <c r="C507" s="93"/>
      <c r="D507" s="57" t="s">
        <v>69</v>
      </c>
      <c r="E507" s="54">
        <f t="shared" si="158"/>
        <v>0</v>
      </c>
      <c r="F507" s="54">
        <f t="shared" si="158"/>
        <v>0</v>
      </c>
      <c r="G507" s="54">
        <v>0</v>
      </c>
      <c r="H507" s="54">
        <v>0</v>
      </c>
      <c r="I507" s="54">
        <v>0</v>
      </c>
      <c r="J507" s="54">
        <v>0</v>
      </c>
      <c r="K507" s="54">
        <v>0</v>
      </c>
      <c r="L507" s="54">
        <v>0</v>
      </c>
      <c r="M507" s="54">
        <v>0</v>
      </c>
      <c r="N507" s="54">
        <v>0</v>
      </c>
      <c r="O507" s="97"/>
      <c r="P507" s="65"/>
      <c r="Y507" s="72"/>
      <c r="Z507" s="72"/>
      <c r="AA507" s="72"/>
      <c r="AB507" s="72"/>
      <c r="AC507" s="72"/>
      <c r="AD507" s="72"/>
      <c r="AF507" s="72"/>
      <c r="AG507" s="72"/>
      <c r="AH507" s="72"/>
      <c r="AI507" s="72"/>
    </row>
    <row r="508" spans="1:35" s="56" customFormat="1" ht="15">
      <c r="A508" s="142"/>
      <c r="B508" s="128"/>
      <c r="C508" s="94"/>
      <c r="D508" s="57" t="s">
        <v>70</v>
      </c>
      <c r="E508" s="54">
        <f t="shared" si="158"/>
        <v>0</v>
      </c>
      <c r="F508" s="54">
        <f t="shared" si="158"/>
        <v>0</v>
      </c>
      <c r="G508" s="54">
        <v>0</v>
      </c>
      <c r="H508" s="54">
        <v>0</v>
      </c>
      <c r="I508" s="54">
        <v>0</v>
      </c>
      <c r="J508" s="54">
        <v>0</v>
      </c>
      <c r="K508" s="54">
        <v>0</v>
      </c>
      <c r="L508" s="54">
        <v>0</v>
      </c>
      <c r="M508" s="54">
        <v>0</v>
      </c>
      <c r="N508" s="54">
        <v>0</v>
      </c>
      <c r="O508" s="98"/>
      <c r="P508" s="65"/>
      <c r="Y508" s="72"/>
      <c r="Z508" s="72"/>
      <c r="AA508" s="72"/>
      <c r="AB508" s="72"/>
      <c r="AC508" s="72"/>
      <c r="AD508" s="72"/>
      <c r="AF508" s="72"/>
      <c r="AG508" s="72"/>
      <c r="AH508" s="72"/>
      <c r="AI508" s="72"/>
    </row>
    <row r="509" spans="1:35" s="56" customFormat="1" ht="15.75" customHeight="1">
      <c r="A509" s="142"/>
      <c r="B509" s="89" t="s">
        <v>107</v>
      </c>
      <c r="C509" s="92"/>
      <c r="D509" s="57" t="s">
        <v>10</v>
      </c>
      <c r="E509" s="54">
        <f>SUM(E510:E520)</f>
        <v>417.2</v>
      </c>
      <c r="F509" s="54">
        <f>SUM(F510:F520)</f>
        <v>0</v>
      </c>
      <c r="G509" s="54">
        <f aca="true" t="shared" si="159" ref="G509:L509">SUM(G510:G520)</f>
        <v>417.2</v>
      </c>
      <c r="H509" s="54">
        <f t="shared" si="159"/>
        <v>0</v>
      </c>
      <c r="I509" s="54">
        <f t="shared" si="159"/>
        <v>0</v>
      </c>
      <c r="J509" s="54">
        <f t="shared" si="159"/>
        <v>0</v>
      </c>
      <c r="K509" s="54">
        <f t="shared" si="159"/>
        <v>0</v>
      </c>
      <c r="L509" s="54">
        <f t="shared" si="159"/>
        <v>0</v>
      </c>
      <c r="M509" s="54">
        <f>SUM(M510:M520)</f>
        <v>0</v>
      </c>
      <c r="N509" s="54">
        <f>SUM(N510:N520)</f>
        <v>0</v>
      </c>
      <c r="O509" s="64"/>
      <c r="P509" s="65"/>
      <c r="Y509" s="72"/>
      <c r="Z509" s="72"/>
      <c r="AA509" s="72"/>
      <c r="AB509" s="72"/>
      <c r="AC509" s="72"/>
      <c r="AD509" s="72"/>
      <c r="AF509" s="72"/>
      <c r="AG509" s="72"/>
      <c r="AH509" s="72"/>
      <c r="AI509" s="72"/>
    </row>
    <row r="510" spans="1:35" s="56" customFormat="1" ht="15">
      <c r="A510" s="142"/>
      <c r="B510" s="127"/>
      <c r="C510" s="93"/>
      <c r="D510" s="57" t="s">
        <v>11</v>
      </c>
      <c r="E510" s="54">
        <f aca="true" t="shared" si="160" ref="E510:F520">G510+I510+K510+M510</f>
        <v>0</v>
      </c>
      <c r="F510" s="54">
        <f t="shared" si="160"/>
        <v>0</v>
      </c>
      <c r="G510" s="54">
        <v>0</v>
      </c>
      <c r="H510" s="54">
        <v>0</v>
      </c>
      <c r="I510" s="54">
        <v>0</v>
      </c>
      <c r="J510" s="54">
        <v>0</v>
      </c>
      <c r="K510" s="54">
        <v>0</v>
      </c>
      <c r="L510" s="54">
        <v>0</v>
      </c>
      <c r="M510" s="54">
        <v>0</v>
      </c>
      <c r="N510" s="54">
        <v>0</v>
      </c>
      <c r="O510" s="96" t="s">
        <v>63</v>
      </c>
      <c r="P510" s="65"/>
      <c r="Y510" s="72"/>
      <c r="Z510" s="72"/>
      <c r="AA510" s="72"/>
      <c r="AB510" s="72"/>
      <c r="AC510" s="72"/>
      <c r="AD510" s="72"/>
      <c r="AF510" s="72"/>
      <c r="AG510" s="72"/>
      <c r="AH510" s="72"/>
      <c r="AI510" s="72"/>
    </row>
    <row r="511" spans="1:35" s="56" customFormat="1" ht="15">
      <c r="A511" s="142"/>
      <c r="B511" s="127"/>
      <c r="C511" s="93"/>
      <c r="D511" s="57" t="s">
        <v>12</v>
      </c>
      <c r="E511" s="54">
        <f t="shared" si="160"/>
        <v>0</v>
      </c>
      <c r="F511" s="54">
        <f t="shared" si="160"/>
        <v>0</v>
      </c>
      <c r="G511" s="54">
        <v>0</v>
      </c>
      <c r="H511" s="54">
        <v>0</v>
      </c>
      <c r="I511" s="54">
        <v>0</v>
      </c>
      <c r="J511" s="54">
        <v>0</v>
      </c>
      <c r="K511" s="54">
        <v>0</v>
      </c>
      <c r="L511" s="54">
        <v>0</v>
      </c>
      <c r="M511" s="54">
        <v>0</v>
      </c>
      <c r="N511" s="54">
        <v>0</v>
      </c>
      <c r="O511" s="97"/>
      <c r="P511" s="65"/>
      <c r="Y511" s="72"/>
      <c r="Z511" s="72"/>
      <c r="AA511" s="72"/>
      <c r="AB511" s="72"/>
      <c r="AC511" s="72"/>
      <c r="AD511" s="72"/>
      <c r="AF511" s="72"/>
      <c r="AG511" s="72"/>
      <c r="AH511" s="72"/>
      <c r="AI511" s="72"/>
    </row>
    <row r="512" spans="1:35" s="56" customFormat="1" ht="15">
      <c r="A512" s="142"/>
      <c r="B512" s="127"/>
      <c r="C512" s="93"/>
      <c r="D512" s="57" t="s">
        <v>13</v>
      </c>
      <c r="E512" s="54">
        <f t="shared" si="160"/>
        <v>0</v>
      </c>
      <c r="F512" s="54">
        <f t="shared" si="160"/>
        <v>0</v>
      </c>
      <c r="G512" s="54">
        <v>0</v>
      </c>
      <c r="H512" s="54">
        <v>0</v>
      </c>
      <c r="I512" s="54">
        <v>0</v>
      </c>
      <c r="J512" s="54">
        <v>0</v>
      </c>
      <c r="K512" s="54">
        <v>0</v>
      </c>
      <c r="L512" s="54">
        <v>0</v>
      </c>
      <c r="M512" s="54">
        <v>0</v>
      </c>
      <c r="N512" s="54">
        <v>0</v>
      </c>
      <c r="O512" s="97"/>
      <c r="P512" s="65"/>
      <c r="Y512" s="72"/>
      <c r="Z512" s="72"/>
      <c r="AA512" s="72"/>
      <c r="AB512" s="72"/>
      <c r="AC512" s="72"/>
      <c r="AD512" s="72"/>
      <c r="AF512" s="72"/>
      <c r="AG512" s="72"/>
      <c r="AH512" s="72"/>
      <c r="AI512" s="72"/>
    </row>
    <row r="513" spans="1:35" s="56" customFormat="1" ht="15">
      <c r="A513" s="142"/>
      <c r="B513" s="127"/>
      <c r="C513" s="93"/>
      <c r="D513" s="57" t="s">
        <v>14</v>
      </c>
      <c r="E513" s="54">
        <f t="shared" si="160"/>
        <v>0</v>
      </c>
      <c r="F513" s="54">
        <f t="shared" si="160"/>
        <v>0</v>
      </c>
      <c r="G513" s="54">
        <v>0</v>
      </c>
      <c r="H513" s="54">
        <v>0</v>
      </c>
      <c r="I513" s="54">
        <v>0</v>
      </c>
      <c r="J513" s="54">
        <v>0</v>
      </c>
      <c r="K513" s="54">
        <v>0</v>
      </c>
      <c r="L513" s="54">
        <v>0</v>
      </c>
      <c r="M513" s="54">
        <v>0</v>
      </c>
      <c r="N513" s="54">
        <v>0</v>
      </c>
      <c r="O513" s="97"/>
      <c r="P513" s="65"/>
      <c r="Y513" s="72"/>
      <c r="Z513" s="72"/>
      <c r="AA513" s="72"/>
      <c r="AB513" s="72"/>
      <c r="AC513" s="72"/>
      <c r="AD513" s="72"/>
      <c r="AF513" s="72"/>
      <c r="AG513" s="72"/>
      <c r="AH513" s="72"/>
      <c r="AI513" s="72"/>
    </row>
    <row r="514" spans="1:35" s="56" customFormat="1" ht="15">
      <c r="A514" s="142"/>
      <c r="B514" s="127"/>
      <c r="C514" s="93"/>
      <c r="D514" s="57" t="s">
        <v>15</v>
      </c>
      <c r="E514" s="54">
        <f t="shared" si="160"/>
        <v>0</v>
      </c>
      <c r="F514" s="54">
        <f t="shared" si="160"/>
        <v>0</v>
      </c>
      <c r="G514" s="54">
        <v>0</v>
      </c>
      <c r="H514" s="54">
        <v>0</v>
      </c>
      <c r="I514" s="54">
        <v>0</v>
      </c>
      <c r="J514" s="54">
        <v>0</v>
      </c>
      <c r="K514" s="54">
        <v>0</v>
      </c>
      <c r="L514" s="54">
        <v>0</v>
      </c>
      <c r="M514" s="54">
        <v>0</v>
      </c>
      <c r="N514" s="54">
        <v>0</v>
      </c>
      <c r="O514" s="97"/>
      <c r="P514" s="65"/>
      <c r="Y514" s="72"/>
      <c r="Z514" s="72"/>
      <c r="AA514" s="72"/>
      <c r="AB514" s="72"/>
      <c r="AC514" s="72"/>
      <c r="AD514" s="72"/>
      <c r="AF514" s="72"/>
      <c r="AG514" s="72"/>
      <c r="AH514" s="72"/>
      <c r="AI514" s="72"/>
    </row>
    <row r="515" spans="1:35" s="56" customFormat="1" ht="15">
      <c r="A515" s="142"/>
      <c r="B515" s="127"/>
      <c r="C515" s="93"/>
      <c r="D515" s="57" t="s">
        <v>16</v>
      </c>
      <c r="E515" s="54">
        <f t="shared" si="160"/>
        <v>0</v>
      </c>
      <c r="F515" s="54">
        <f t="shared" si="160"/>
        <v>0</v>
      </c>
      <c r="G515" s="54">
        <v>0</v>
      </c>
      <c r="H515" s="54">
        <v>0</v>
      </c>
      <c r="I515" s="54">
        <v>0</v>
      </c>
      <c r="J515" s="54">
        <v>0</v>
      </c>
      <c r="K515" s="54">
        <v>0</v>
      </c>
      <c r="L515" s="54">
        <v>0</v>
      </c>
      <c r="M515" s="54">
        <v>0</v>
      </c>
      <c r="N515" s="54">
        <v>0</v>
      </c>
      <c r="O515" s="97"/>
      <c r="P515" s="65"/>
      <c r="Y515" s="72"/>
      <c r="Z515" s="72"/>
      <c r="AA515" s="72"/>
      <c r="AB515" s="72"/>
      <c r="AC515" s="72"/>
      <c r="AD515" s="72"/>
      <c r="AF515" s="72"/>
      <c r="AG515" s="72"/>
      <c r="AH515" s="72"/>
      <c r="AI515" s="72"/>
    </row>
    <row r="516" spans="1:35" s="56" customFormat="1" ht="15">
      <c r="A516" s="142"/>
      <c r="B516" s="127"/>
      <c r="C516" s="93"/>
      <c r="D516" s="57" t="s">
        <v>66</v>
      </c>
      <c r="E516" s="54">
        <f t="shared" si="160"/>
        <v>0</v>
      </c>
      <c r="F516" s="54">
        <f t="shared" si="160"/>
        <v>0</v>
      </c>
      <c r="G516" s="54">
        <v>0</v>
      </c>
      <c r="H516" s="54">
        <v>0</v>
      </c>
      <c r="I516" s="54">
        <v>0</v>
      </c>
      <c r="J516" s="54">
        <v>0</v>
      </c>
      <c r="K516" s="54">
        <v>0</v>
      </c>
      <c r="L516" s="54">
        <v>0</v>
      </c>
      <c r="M516" s="54">
        <v>0</v>
      </c>
      <c r="N516" s="54">
        <v>0</v>
      </c>
      <c r="O516" s="97"/>
      <c r="P516" s="65"/>
      <c r="Y516" s="72"/>
      <c r="Z516" s="72"/>
      <c r="AA516" s="72"/>
      <c r="AB516" s="72"/>
      <c r="AC516" s="72"/>
      <c r="AD516" s="72"/>
      <c r="AF516" s="72"/>
      <c r="AG516" s="72"/>
      <c r="AH516" s="72"/>
      <c r="AI516" s="72"/>
    </row>
    <row r="517" spans="1:35" s="56" customFormat="1" ht="15">
      <c r="A517" s="142"/>
      <c r="B517" s="127"/>
      <c r="C517" s="93"/>
      <c r="D517" s="57" t="s">
        <v>67</v>
      </c>
      <c r="E517" s="61">
        <f t="shared" si="160"/>
        <v>417.2</v>
      </c>
      <c r="F517" s="54">
        <f t="shared" si="160"/>
        <v>0</v>
      </c>
      <c r="G517" s="61">
        <v>417.2</v>
      </c>
      <c r="H517" s="54">
        <v>0</v>
      </c>
      <c r="I517" s="54">
        <v>0</v>
      </c>
      <c r="J517" s="54">
        <v>0</v>
      </c>
      <c r="K517" s="54">
        <v>0</v>
      </c>
      <c r="L517" s="54">
        <v>0</v>
      </c>
      <c r="M517" s="54">
        <v>0</v>
      </c>
      <c r="N517" s="54">
        <v>0</v>
      </c>
      <c r="O517" s="97"/>
      <c r="P517" s="65"/>
      <c r="Y517" s="72"/>
      <c r="Z517" s="72"/>
      <c r="AA517" s="72">
        <v>1</v>
      </c>
      <c r="AB517" s="72"/>
      <c r="AC517" s="72"/>
      <c r="AD517" s="72"/>
      <c r="AF517" s="72"/>
      <c r="AG517" s="72"/>
      <c r="AH517" s="72"/>
      <c r="AI517" s="72"/>
    </row>
    <row r="518" spans="1:35" s="56" customFormat="1" ht="15">
      <c r="A518" s="142"/>
      <c r="B518" s="127"/>
      <c r="C518" s="93"/>
      <c r="D518" s="57" t="s">
        <v>68</v>
      </c>
      <c r="E518" s="54">
        <f t="shared" si="160"/>
        <v>0</v>
      </c>
      <c r="F518" s="54">
        <f t="shared" si="160"/>
        <v>0</v>
      </c>
      <c r="G518" s="54">
        <v>0</v>
      </c>
      <c r="H518" s="54">
        <v>0</v>
      </c>
      <c r="I518" s="54">
        <v>0</v>
      </c>
      <c r="J518" s="54">
        <v>0</v>
      </c>
      <c r="K518" s="54">
        <v>0</v>
      </c>
      <c r="L518" s="54">
        <v>0</v>
      </c>
      <c r="M518" s="54">
        <v>0</v>
      </c>
      <c r="N518" s="54">
        <v>0</v>
      </c>
      <c r="O518" s="97"/>
      <c r="P518" s="65"/>
      <c r="Y518" s="72"/>
      <c r="Z518" s="72"/>
      <c r="AA518" s="72"/>
      <c r="AB518" s="72"/>
      <c r="AC518" s="72"/>
      <c r="AD518" s="72"/>
      <c r="AF518" s="72"/>
      <c r="AG518" s="72"/>
      <c r="AH518" s="72"/>
      <c r="AI518" s="72"/>
    </row>
    <row r="519" spans="1:35" s="56" customFormat="1" ht="15">
      <c r="A519" s="142"/>
      <c r="B519" s="127"/>
      <c r="C519" s="93"/>
      <c r="D519" s="57" t="s">
        <v>69</v>
      </c>
      <c r="E519" s="54">
        <f t="shared" si="160"/>
        <v>0</v>
      </c>
      <c r="F519" s="54">
        <f t="shared" si="160"/>
        <v>0</v>
      </c>
      <c r="G519" s="54">
        <v>0</v>
      </c>
      <c r="H519" s="54">
        <v>0</v>
      </c>
      <c r="I519" s="54">
        <v>0</v>
      </c>
      <c r="J519" s="54">
        <v>0</v>
      </c>
      <c r="K519" s="54">
        <v>0</v>
      </c>
      <c r="L519" s="54">
        <v>0</v>
      </c>
      <c r="M519" s="54">
        <v>0</v>
      </c>
      <c r="N519" s="54">
        <v>0</v>
      </c>
      <c r="O519" s="97"/>
      <c r="P519" s="65"/>
      <c r="Y519" s="72"/>
      <c r="Z519" s="72"/>
      <c r="AA519" s="72"/>
      <c r="AB519" s="72"/>
      <c r="AC519" s="72"/>
      <c r="AD519" s="72"/>
      <c r="AF519" s="72"/>
      <c r="AG519" s="72"/>
      <c r="AH519" s="72"/>
      <c r="AI519" s="72"/>
    </row>
    <row r="520" spans="1:35" s="56" customFormat="1" ht="15">
      <c r="A520" s="142"/>
      <c r="B520" s="128"/>
      <c r="C520" s="94"/>
      <c r="D520" s="57" t="s">
        <v>70</v>
      </c>
      <c r="E520" s="54">
        <f t="shared" si="160"/>
        <v>0</v>
      </c>
      <c r="F520" s="54">
        <f t="shared" si="160"/>
        <v>0</v>
      </c>
      <c r="G520" s="54">
        <v>0</v>
      </c>
      <c r="H520" s="54">
        <v>0</v>
      </c>
      <c r="I520" s="54">
        <v>0</v>
      </c>
      <c r="J520" s="54">
        <v>0</v>
      </c>
      <c r="K520" s="54">
        <v>0</v>
      </c>
      <c r="L520" s="54">
        <v>0</v>
      </c>
      <c r="M520" s="54">
        <v>0</v>
      </c>
      <c r="N520" s="54">
        <v>0</v>
      </c>
      <c r="O520" s="98"/>
      <c r="P520" s="65"/>
      <c r="Y520" s="72"/>
      <c r="Z520" s="72"/>
      <c r="AA520" s="72"/>
      <c r="AB520" s="72"/>
      <c r="AC520" s="72"/>
      <c r="AD520" s="72"/>
      <c r="AF520" s="72"/>
      <c r="AG520" s="72"/>
      <c r="AH520" s="72"/>
      <c r="AI520" s="72"/>
    </row>
    <row r="521" spans="1:35" s="56" customFormat="1" ht="15.75" customHeight="1">
      <c r="A521" s="142"/>
      <c r="B521" s="89" t="s">
        <v>108</v>
      </c>
      <c r="C521" s="92"/>
      <c r="D521" s="57" t="s">
        <v>10</v>
      </c>
      <c r="E521" s="54">
        <f>SUM(E522:E532)</f>
        <v>623.1</v>
      </c>
      <c r="F521" s="54">
        <f>SUM(F522:F532)</f>
        <v>0</v>
      </c>
      <c r="G521" s="54">
        <f aca="true" t="shared" si="161" ref="G521:L521">SUM(G522:G532)</f>
        <v>623.1</v>
      </c>
      <c r="H521" s="54">
        <f t="shared" si="161"/>
        <v>0</v>
      </c>
      <c r="I521" s="54">
        <f t="shared" si="161"/>
        <v>0</v>
      </c>
      <c r="J521" s="54">
        <f t="shared" si="161"/>
        <v>0</v>
      </c>
      <c r="K521" s="54">
        <f t="shared" si="161"/>
        <v>0</v>
      </c>
      <c r="L521" s="54">
        <f t="shared" si="161"/>
        <v>0</v>
      </c>
      <c r="M521" s="54">
        <f>SUM(M522:M532)</f>
        <v>0</v>
      </c>
      <c r="N521" s="54">
        <f>SUM(N522:N532)</f>
        <v>0</v>
      </c>
      <c r="O521" s="64"/>
      <c r="P521" s="65"/>
      <c r="Y521" s="72"/>
      <c r="Z521" s="72"/>
      <c r="AA521" s="72"/>
      <c r="AB521" s="72"/>
      <c r="AC521" s="72"/>
      <c r="AD521" s="72"/>
      <c r="AF521" s="72"/>
      <c r="AG521" s="72"/>
      <c r="AH521" s="72"/>
      <c r="AI521" s="72"/>
    </row>
    <row r="522" spans="1:35" s="56" customFormat="1" ht="15">
      <c r="A522" s="142"/>
      <c r="B522" s="127"/>
      <c r="C522" s="93"/>
      <c r="D522" s="57" t="s">
        <v>11</v>
      </c>
      <c r="E522" s="54">
        <f aca="true" t="shared" si="162" ref="E522:F532">G522+I522+K522+M522</f>
        <v>0</v>
      </c>
      <c r="F522" s="54">
        <f t="shared" si="162"/>
        <v>0</v>
      </c>
      <c r="G522" s="54">
        <v>0</v>
      </c>
      <c r="H522" s="54">
        <v>0</v>
      </c>
      <c r="I522" s="54">
        <v>0</v>
      </c>
      <c r="J522" s="54">
        <v>0</v>
      </c>
      <c r="K522" s="54">
        <v>0</v>
      </c>
      <c r="L522" s="54">
        <v>0</v>
      </c>
      <c r="M522" s="54">
        <v>0</v>
      </c>
      <c r="N522" s="54">
        <v>0</v>
      </c>
      <c r="O522" s="96" t="s">
        <v>63</v>
      </c>
      <c r="P522" s="65"/>
      <c r="Y522" s="72"/>
      <c r="Z522" s="72"/>
      <c r="AA522" s="72"/>
      <c r="AB522" s="72"/>
      <c r="AC522" s="72"/>
      <c r="AD522" s="72"/>
      <c r="AF522" s="72"/>
      <c r="AG522" s="72"/>
      <c r="AH522" s="72"/>
      <c r="AI522" s="72"/>
    </row>
    <row r="523" spans="1:35" s="56" customFormat="1" ht="15">
      <c r="A523" s="142"/>
      <c r="B523" s="127"/>
      <c r="C523" s="93"/>
      <c r="D523" s="57" t="s">
        <v>12</v>
      </c>
      <c r="E523" s="54">
        <f t="shared" si="162"/>
        <v>0</v>
      </c>
      <c r="F523" s="54">
        <f t="shared" si="162"/>
        <v>0</v>
      </c>
      <c r="G523" s="54">
        <v>0</v>
      </c>
      <c r="H523" s="54">
        <v>0</v>
      </c>
      <c r="I523" s="54">
        <v>0</v>
      </c>
      <c r="J523" s="54">
        <v>0</v>
      </c>
      <c r="K523" s="54">
        <v>0</v>
      </c>
      <c r="L523" s="54">
        <v>0</v>
      </c>
      <c r="M523" s="54">
        <v>0</v>
      </c>
      <c r="N523" s="54">
        <v>0</v>
      </c>
      <c r="O523" s="97"/>
      <c r="P523" s="65"/>
      <c r="Y523" s="72"/>
      <c r="Z523" s="72"/>
      <c r="AA523" s="72"/>
      <c r="AB523" s="72"/>
      <c r="AC523" s="72"/>
      <c r="AD523" s="72"/>
      <c r="AF523" s="72"/>
      <c r="AG523" s="72"/>
      <c r="AH523" s="72"/>
      <c r="AI523" s="72"/>
    </row>
    <row r="524" spans="1:35" s="56" customFormat="1" ht="15">
      <c r="A524" s="142"/>
      <c r="B524" s="127"/>
      <c r="C524" s="93"/>
      <c r="D524" s="57" t="s">
        <v>13</v>
      </c>
      <c r="E524" s="54">
        <f t="shared" si="162"/>
        <v>0</v>
      </c>
      <c r="F524" s="54">
        <f t="shared" si="162"/>
        <v>0</v>
      </c>
      <c r="G524" s="54">
        <v>0</v>
      </c>
      <c r="H524" s="54">
        <v>0</v>
      </c>
      <c r="I524" s="54">
        <v>0</v>
      </c>
      <c r="J524" s="54">
        <v>0</v>
      </c>
      <c r="K524" s="54">
        <v>0</v>
      </c>
      <c r="L524" s="54">
        <v>0</v>
      </c>
      <c r="M524" s="54">
        <v>0</v>
      </c>
      <c r="N524" s="54">
        <v>0</v>
      </c>
      <c r="O524" s="97"/>
      <c r="P524" s="65"/>
      <c r="Y524" s="72"/>
      <c r="Z524" s="72"/>
      <c r="AA524" s="72"/>
      <c r="AB524" s="72"/>
      <c r="AC524" s="72"/>
      <c r="AD524" s="72"/>
      <c r="AF524" s="72"/>
      <c r="AG524" s="72"/>
      <c r="AH524" s="72"/>
      <c r="AI524" s="72"/>
    </row>
    <row r="525" spans="1:35" s="56" customFormat="1" ht="15">
      <c r="A525" s="142"/>
      <c r="B525" s="127"/>
      <c r="C525" s="93"/>
      <c r="D525" s="57" t="s">
        <v>14</v>
      </c>
      <c r="E525" s="54">
        <f t="shared" si="162"/>
        <v>0</v>
      </c>
      <c r="F525" s="54">
        <f t="shared" si="162"/>
        <v>0</v>
      </c>
      <c r="G525" s="54">
        <v>0</v>
      </c>
      <c r="H525" s="54">
        <v>0</v>
      </c>
      <c r="I525" s="54">
        <v>0</v>
      </c>
      <c r="J525" s="54">
        <v>0</v>
      </c>
      <c r="K525" s="54">
        <v>0</v>
      </c>
      <c r="L525" s="54">
        <v>0</v>
      </c>
      <c r="M525" s="54">
        <v>0</v>
      </c>
      <c r="N525" s="54">
        <v>0</v>
      </c>
      <c r="O525" s="97"/>
      <c r="P525" s="65"/>
      <c r="Y525" s="72"/>
      <c r="Z525" s="72"/>
      <c r="AA525" s="72"/>
      <c r="AB525" s="72"/>
      <c r="AC525" s="72"/>
      <c r="AD525" s="72"/>
      <c r="AF525" s="72"/>
      <c r="AG525" s="72"/>
      <c r="AH525" s="72"/>
      <c r="AI525" s="72"/>
    </row>
    <row r="526" spans="1:35" s="56" customFormat="1" ht="15">
      <c r="A526" s="142"/>
      <c r="B526" s="127"/>
      <c r="C526" s="93"/>
      <c r="D526" s="57" t="s">
        <v>15</v>
      </c>
      <c r="E526" s="54">
        <f t="shared" si="162"/>
        <v>0</v>
      </c>
      <c r="F526" s="54">
        <f t="shared" si="162"/>
        <v>0</v>
      </c>
      <c r="G526" s="54">
        <v>0</v>
      </c>
      <c r="H526" s="54">
        <v>0</v>
      </c>
      <c r="I526" s="54">
        <v>0</v>
      </c>
      <c r="J526" s="54">
        <v>0</v>
      </c>
      <c r="K526" s="54">
        <v>0</v>
      </c>
      <c r="L526" s="54">
        <v>0</v>
      </c>
      <c r="M526" s="54">
        <v>0</v>
      </c>
      <c r="N526" s="54">
        <v>0</v>
      </c>
      <c r="O526" s="97"/>
      <c r="P526" s="65"/>
      <c r="Y526" s="72"/>
      <c r="Z526" s="72"/>
      <c r="AA526" s="72"/>
      <c r="AB526" s="72"/>
      <c r="AC526" s="72"/>
      <c r="AD526" s="72"/>
      <c r="AF526" s="72"/>
      <c r="AG526" s="72"/>
      <c r="AH526" s="72"/>
      <c r="AI526" s="72"/>
    </row>
    <row r="527" spans="1:35" s="56" customFormat="1" ht="15">
      <c r="A527" s="142"/>
      <c r="B527" s="127"/>
      <c r="C527" s="93"/>
      <c r="D527" s="57" t="s">
        <v>16</v>
      </c>
      <c r="E527" s="54">
        <f t="shared" si="162"/>
        <v>0</v>
      </c>
      <c r="F527" s="54">
        <f t="shared" si="162"/>
        <v>0</v>
      </c>
      <c r="G527" s="54">
        <v>0</v>
      </c>
      <c r="H527" s="54">
        <v>0</v>
      </c>
      <c r="I527" s="54">
        <v>0</v>
      </c>
      <c r="J527" s="54">
        <v>0</v>
      </c>
      <c r="K527" s="54">
        <v>0</v>
      </c>
      <c r="L527" s="54">
        <v>0</v>
      </c>
      <c r="M527" s="54">
        <v>0</v>
      </c>
      <c r="N527" s="54">
        <v>0</v>
      </c>
      <c r="O527" s="97"/>
      <c r="P527" s="65"/>
      <c r="Y527" s="72"/>
      <c r="Z527" s="72"/>
      <c r="AA527" s="72"/>
      <c r="AB527" s="72"/>
      <c r="AC527" s="72"/>
      <c r="AD527" s="72"/>
      <c r="AF527" s="72"/>
      <c r="AG527" s="72"/>
      <c r="AH527" s="72"/>
      <c r="AI527" s="72"/>
    </row>
    <row r="528" spans="1:35" s="56" customFormat="1" ht="15">
      <c r="A528" s="142"/>
      <c r="B528" s="127"/>
      <c r="C528" s="93"/>
      <c r="D528" s="57" t="s">
        <v>66</v>
      </c>
      <c r="E528" s="54">
        <f t="shared" si="162"/>
        <v>0</v>
      </c>
      <c r="F528" s="54">
        <f t="shared" si="162"/>
        <v>0</v>
      </c>
      <c r="G528" s="54">
        <v>0</v>
      </c>
      <c r="H528" s="54">
        <v>0</v>
      </c>
      <c r="I528" s="54">
        <v>0</v>
      </c>
      <c r="J528" s="54">
        <v>0</v>
      </c>
      <c r="K528" s="54">
        <v>0</v>
      </c>
      <c r="L528" s="54">
        <v>0</v>
      </c>
      <c r="M528" s="54">
        <v>0</v>
      </c>
      <c r="N528" s="54">
        <v>0</v>
      </c>
      <c r="O528" s="97"/>
      <c r="P528" s="65"/>
      <c r="Y528" s="72"/>
      <c r="Z528" s="72"/>
      <c r="AA528" s="72"/>
      <c r="AB528" s="72"/>
      <c r="AC528" s="72"/>
      <c r="AD528" s="72"/>
      <c r="AF528" s="72"/>
      <c r="AG528" s="72"/>
      <c r="AH528" s="72"/>
      <c r="AI528" s="72"/>
    </row>
    <row r="529" spans="1:35" s="56" customFormat="1" ht="15">
      <c r="A529" s="142"/>
      <c r="B529" s="127"/>
      <c r="C529" s="93"/>
      <c r="D529" s="57" t="s">
        <v>67</v>
      </c>
      <c r="E529" s="61">
        <f t="shared" si="162"/>
        <v>623.1</v>
      </c>
      <c r="F529" s="54">
        <f t="shared" si="162"/>
        <v>0</v>
      </c>
      <c r="G529" s="61">
        <v>623.1</v>
      </c>
      <c r="H529" s="54">
        <v>0</v>
      </c>
      <c r="I529" s="54">
        <v>0</v>
      </c>
      <c r="J529" s="54">
        <v>0</v>
      </c>
      <c r="K529" s="54">
        <v>0</v>
      </c>
      <c r="L529" s="54">
        <v>0</v>
      </c>
      <c r="M529" s="54">
        <v>0</v>
      </c>
      <c r="N529" s="54">
        <v>0</v>
      </c>
      <c r="O529" s="97"/>
      <c r="P529" s="65"/>
      <c r="Y529" s="72"/>
      <c r="Z529" s="72"/>
      <c r="AA529" s="72">
        <v>1</v>
      </c>
      <c r="AB529" s="72"/>
      <c r="AC529" s="72"/>
      <c r="AD529" s="72"/>
      <c r="AF529" s="72"/>
      <c r="AG529" s="72"/>
      <c r="AH529" s="72"/>
      <c r="AI529" s="72"/>
    </row>
    <row r="530" spans="1:35" s="56" customFormat="1" ht="15">
      <c r="A530" s="142"/>
      <c r="B530" s="127"/>
      <c r="C530" s="93"/>
      <c r="D530" s="57" t="s">
        <v>68</v>
      </c>
      <c r="E530" s="54">
        <f t="shared" si="162"/>
        <v>0</v>
      </c>
      <c r="F530" s="54">
        <f t="shared" si="162"/>
        <v>0</v>
      </c>
      <c r="G530" s="54">
        <v>0</v>
      </c>
      <c r="H530" s="54">
        <v>0</v>
      </c>
      <c r="I530" s="54">
        <v>0</v>
      </c>
      <c r="J530" s="54">
        <v>0</v>
      </c>
      <c r="K530" s="54">
        <v>0</v>
      </c>
      <c r="L530" s="54">
        <v>0</v>
      </c>
      <c r="M530" s="54">
        <v>0</v>
      </c>
      <c r="N530" s="54">
        <v>0</v>
      </c>
      <c r="O530" s="97"/>
      <c r="P530" s="65"/>
      <c r="Y530" s="72"/>
      <c r="Z530" s="72"/>
      <c r="AA530" s="72"/>
      <c r="AB530" s="72"/>
      <c r="AC530" s="72"/>
      <c r="AD530" s="72"/>
      <c r="AF530" s="72"/>
      <c r="AG530" s="72"/>
      <c r="AH530" s="72"/>
      <c r="AI530" s="72"/>
    </row>
    <row r="531" spans="1:35" s="56" customFormat="1" ht="15">
      <c r="A531" s="142"/>
      <c r="B531" s="127"/>
      <c r="C531" s="93"/>
      <c r="D531" s="57" t="s">
        <v>69</v>
      </c>
      <c r="E531" s="54">
        <f t="shared" si="162"/>
        <v>0</v>
      </c>
      <c r="F531" s="54">
        <f t="shared" si="162"/>
        <v>0</v>
      </c>
      <c r="G531" s="54">
        <v>0</v>
      </c>
      <c r="H531" s="54">
        <v>0</v>
      </c>
      <c r="I531" s="54">
        <v>0</v>
      </c>
      <c r="J531" s="54">
        <v>0</v>
      </c>
      <c r="K531" s="54">
        <v>0</v>
      </c>
      <c r="L531" s="54">
        <v>0</v>
      </c>
      <c r="M531" s="54">
        <v>0</v>
      </c>
      <c r="N531" s="54">
        <v>0</v>
      </c>
      <c r="O531" s="97"/>
      <c r="P531" s="65"/>
      <c r="Y531" s="72"/>
      <c r="Z531" s="72"/>
      <c r="AA531" s="72"/>
      <c r="AB531" s="72"/>
      <c r="AC531" s="72"/>
      <c r="AD531" s="72"/>
      <c r="AF531" s="72"/>
      <c r="AG531" s="72"/>
      <c r="AH531" s="72"/>
      <c r="AI531" s="72"/>
    </row>
    <row r="532" spans="1:35" s="56" customFormat="1" ht="15">
      <c r="A532" s="142"/>
      <c r="B532" s="128"/>
      <c r="C532" s="94"/>
      <c r="D532" s="57" t="s">
        <v>70</v>
      </c>
      <c r="E532" s="54">
        <f t="shared" si="162"/>
        <v>0</v>
      </c>
      <c r="F532" s="54">
        <f t="shared" si="162"/>
        <v>0</v>
      </c>
      <c r="G532" s="54">
        <v>0</v>
      </c>
      <c r="H532" s="54">
        <v>0</v>
      </c>
      <c r="I532" s="54">
        <v>0</v>
      </c>
      <c r="J532" s="54">
        <v>0</v>
      </c>
      <c r="K532" s="54">
        <v>0</v>
      </c>
      <c r="L532" s="54">
        <v>0</v>
      </c>
      <c r="M532" s="54">
        <v>0</v>
      </c>
      <c r="N532" s="54">
        <v>0</v>
      </c>
      <c r="O532" s="98"/>
      <c r="P532" s="65"/>
      <c r="Y532" s="72"/>
      <c r="Z532" s="72"/>
      <c r="AA532" s="72"/>
      <c r="AB532" s="72"/>
      <c r="AC532" s="72"/>
      <c r="AD532" s="72"/>
      <c r="AF532" s="72"/>
      <c r="AG532" s="72"/>
      <c r="AH532" s="72"/>
      <c r="AI532" s="72"/>
    </row>
    <row r="533" spans="1:35" s="56" customFormat="1" ht="15.75" customHeight="1">
      <c r="A533" s="142"/>
      <c r="B533" s="89" t="s">
        <v>109</v>
      </c>
      <c r="C533" s="92"/>
      <c r="D533" s="57" t="s">
        <v>10</v>
      </c>
      <c r="E533" s="54">
        <f>SUM(E534:E544)</f>
        <v>1485.4</v>
      </c>
      <c r="F533" s="54">
        <f>SUM(F534:F544)</f>
        <v>0</v>
      </c>
      <c r="G533" s="54">
        <f aca="true" t="shared" si="163" ref="G533:L533">SUM(G534:G544)</f>
        <v>1485.4</v>
      </c>
      <c r="H533" s="54">
        <f t="shared" si="163"/>
        <v>0</v>
      </c>
      <c r="I533" s="54">
        <f t="shared" si="163"/>
        <v>0</v>
      </c>
      <c r="J533" s="54">
        <f t="shared" si="163"/>
        <v>0</v>
      </c>
      <c r="K533" s="54">
        <f t="shared" si="163"/>
        <v>0</v>
      </c>
      <c r="L533" s="54">
        <f t="shared" si="163"/>
        <v>0</v>
      </c>
      <c r="M533" s="54">
        <f>SUM(M534:M544)</f>
        <v>0</v>
      </c>
      <c r="N533" s="54">
        <f>SUM(N534:N544)</f>
        <v>0</v>
      </c>
      <c r="O533" s="64"/>
      <c r="P533" s="65"/>
      <c r="Y533" s="72"/>
      <c r="Z533" s="72"/>
      <c r="AA533" s="72"/>
      <c r="AB533" s="72"/>
      <c r="AC533" s="72"/>
      <c r="AD533" s="72"/>
      <c r="AF533" s="72"/>
      <c r="AG533" s="72"/>
      <c r="AH533" s="72"/>
      <c r="AI533" s="72"/>
    </row>
    <row r="534" spans="1:35" s="56" customFormat="1" ht="15">
      <c r="A534" s="142"/>
      <c r="B534" s="127"/>
      <c r="C534" s="93"/>
      <c r="D534" s="57" t="s">
        <v>11</v>
      </c>
      <c r="E534" s="54">
        <f aca="true" t="shared" si="164" ref="E534:F544">G534+I534+K534+M534</f>
        <v>0</v>
      </c>
      <c r="F534" s="54">
        <f t="shared" si="164"/>
        <v>0</v>
      </c>
      <c r="G534" s="54">
        <v>0</v>
      </c>
      <c r="H534" s="54">
        <v>0</v>
      </c>
      <c r="I534" s="54">
        <v>0</v>
      </c>
      <c r="J534" s="54">
        <v>0</v>
      </c>
      <c r="K534" s="54">
        <v>0</v>
      </c>
      <c r="L534" s="54">
        <v>0</v>
      </c>
      <c r="M534" s="54">
        <v>0</v>
      </c>
      <c r="N534" s="54">
        <v>0</v>
      </c>
      <c r="O534" s="96" t="s">
        <v>63</v>
      </c>
      <c r="P534" s="65"/>
      <c r="Y534" s="72"/>
      <c r="Z534" s="72"/>
      <c r="AA534" s="72"/>
      <c r="AB534" s="72"/>
      <c r="AC534" s="72"/>
      <c r="AD534" s="72"/>
      <c r="AF534" s="72"/>
      <c r="AG534" s="72"/>
      <c r="AH534" s="72"/>
      <c r="AI534" s="72"/>
    </row>
    <row r="535" spans="1:35" s="56" customFormat="1" ht="15">
      <c r="A535" s="142"/>
      <c r="B535" s="127"/>
      <c r="C535" s="93"/>
      <c r="D535" s="57" t="s">
        <v>12</v>
      </c>
      <c r="E535" s="54">
        <f t="shared" si="164"/>
        <v>0</v>
      </c>
      <c r="F535" s="54">
        <f t="shared" si="164"/>
        <v>0</v>
      </c>
      <c r="G535" s="54">
        <v>0</v>
      </c>
      <c r="H535" s="54">
        <v>0</v>
      </c>
      <c r="I535" s="54">
        <v>0</v>
      </c>
      <c r="J535" s="54">
        <v>0</v>
      </c>
      <c r="K535" s="54">
        <v>0</v>
      </c>
      <c r="L535" s="54">
        <v>0</v>
      </c>
      <c r="M535" s="54">
        <v>0</v>
      </c>
      <c r="N535" s="54">
        <v>0</v>
      </c>
      <c r="O535" s="97"/>
      <c r="P535" s="65"/>
      <c r="Y535" s="72"/>
      <c r="Z535" s="72"/>
      <c r="AA535" s="72"/>
      <c r="AB535" s="72"/>
      <c r="AC535" s="72"/>
      <c r="AD535" s="72"/>
      <c r="AF535" s="72"/>
      <c r="AG535" s="72"/>
      <c r="AH535" s="72"/>
      <c r="AI535" s="72"/>
    </row>
    <row r="536" spans="1:35" s="56" customFormat="1" ht="15">
      <c r="A536" s="142"/>
      <c r="B536" s="127"/>
      <c r="C536" s="93"/>
      <c r="D536" s="57" t="s">
        <v>13</v>
      </c>
      <c r="E536" s="54">
        <f t="shared" si="164"/>
        <v>0</v>
      </c>
      <c r="F536" s="54">
        <f t="shared" si="164"/>
        <v>0</v>
      </c>
      <c r="G536" s="54">
        <v>0</v>
      </c>
      <c r="H536" s="54">
        <v>0</v>
      </c>
      <c r="I536" s="54">
        <v>0</v>
      </c>
      <c r="J536" s="54">
        <v>0</v>
      </c>
      <c r="K536" s="54">
        <v>0</v>
      </c>
      <c r="L536" s="54">
        <v>0</v>
      </c>
      <c r="M536" s="54">
        <v>0</v>
      </c>
      <c r="N536" s="54">
        <v>0</v>
      </c>
      <c r="O536" s="97"/>
      <c r="P536" s="65"/>
      <c r="Y536" s="72"/>
      <c r="Z536" s="72"/>
      <c r="AA536" s="72"/>
      <c r="AB536" s="72"/>
      <c r="AC536" s="72"/>
      <c r="AD536" s="72"/>
      <c r="AF536" s="72"/>
      <c r="AG536" s="72"/>
      <c r="AH536" s="72"/>
      <c r="AI536" s="72"/>
    </row>
    <row r="537" spans="1:35" s="56" customFormat="1" ht="15">
      <c r="A537" s="142"/>
      <c r="B537" s="127"/>
      <c r="C537" s="93"/>
      <c r="D537" s="57" t="s">
        <v>14</v>
      </c>
      <c r="E537" s="54">
        <f t="shared" si="164"/>
        <v>0</v>
      </c>
      <c r="F537" s="54">
        <f t="shared" si="164"/>
        <v>0</v>
      </c>
      <c r="G537" s="54">
        <v>0</v>
      </c>
      <c r="H537" s="54">
        <v>0</v>
      </c>
      <c r="I537" s="54">
        <v>0</v>
      </c>
      <c r="J537" s="54">
        <v>0</v>
      </c>
      <c r="K537" s="54">
        <v>0</v>
      </c>
      <c r="L537" s="54">
        <v>0</v>
      </c>
      <c r="M537" s="54">
        <v>0</v>
      </c>
      <c r="N537" s="54">
        <v>0</v>
      </c>
      <c r="O537" s="97"/>
      <c r="P537" s="65"/>
      <c r="Y537" s="72"/>
      <c r="Z537" s="72"/>
      <c r="AA537" s="72"/>
      <c r="AB537" s="72"/>
      <c r="AC537" s="72"/>
      <c r="AD537" s="72"/>
      <c r="AF537" s="72"/>
      <c r="AG537" s="72"/>
      <c r="AH537" s="72"/>
      <c r="AI537" s="72"/>
    </row>
    <row r="538" spans="1:35" s="56" customFormat="1" ht="15">
      <c r="A538" s="142"/>
      <c r="B538" s="127"/>
      <c r="C538" s="93"/>
      <c r="D538" s="57" t="s">
        <v>15</v>
      </c>
      <c r="E538" s="54">
        <f t="shared" si="164"/>
        <v>0</v>
      </c>
      <c r="F538" s="54">
        <f t="shared" si="164"/>
        <v>0</v>
      </c>
      <c r="G538" s="54">
        <v>0</v>
      </c>
      <c r="H538" s="54">
        <v>0</v>
      </c>
      <c r="I538" s="54">
        <v>0</v>
      </c>
      <c r="J538" s="54">
        <v>0</v>
      </c>
      <c r="K538" s="54">
        <v>0</v>
      </c>
      <c r="L538" s="54">
        <v>0</v>
      </c>
      <c r="M538" s="54">
        <v>0</v>
      </c>
      <c r="N538" s="54">
        <v>0</v>
      </c>
      <c r="O538" s="97"/>
      <c r="P538" s="65"/>
      <c r="Y538" s="72"/>
      <c r="Z538" s="72"/>
      <c r="AA538" s="72"/>
      <c r="AB538" s="72"/>
      <c r="AC538" s="72"/>
      <c r="AD538" s="72"/>
      <c r="AF538" s="72"/>
      <c r="AG538" s="72"/>
      <c r="AH538" s="72"/>
      <c r="AI538" s="72"/>
    </row>
    <row r="539" spans="1:35" s="56" customFormat="1" ht="15">
      <c r="A539" s="142"/>
      <c r="B539" s="127"/>
      <c r="C539" s="93"/>
      <c r="D539" s="57" t="s">
        <v>16</v>
      </c>
      <c r="E539" s="54">
        <f t="shared" si="164"/>
        <v>0</v>
      </c>
      <c r="F539" s="54">
        <f t="shared" si="164"/>
        <v>0</v>
      </c>
      <c r="G539" s="54">
        <v>0</v>
      </c>
      <c r="H539" s="54">
        <v>0</v>
      </c>
      <c r="I539" s="54">
        <v>0</v>
      </c>
      <c r="J539" s="54">
        <v>0</v>
      </c>
      <c r="K539" s="54">
        <v>0</v>
      </c>
      <c r="L539" s="54">
        <v>0</v>
      </c>
      <c r="M539" s="54">
        <v>0</v>
      </c>
      <c r="N539" s="54">
        <v>0</v>
      </c>
      <c r="O539" s="97"/>
      <c r="P539" s="65"/>
      <c r="Y539" s="72"/>
      <c r="Z539" s="72"/>
      <c r="AA539" s="72"/>
      <c r="AB539" s="72"/>
      <c r="AC539" s="72"/>
      <c r="AD539" s="72"/>
      <c r="AF539" s="72"/>
      <c r="AG539" s="72"/>
      <c r="AH539" s="72"/>
      <c r="AI539" s="72"/>
    </row>
    <row r="540" spans="1:35" s="56" customFormat="1" ht="15">
      <c r="A540" s="142"/>
      <c r="B540" s="127"/>
      <c r="C540" s="93"/>
      <c r="D540" s="57" t="s">
        <v>66</v>
      </c>
      <c r="E540" s="54">
        <f t="shared" si="164"/>
        <v>0</v>
      </c>
      <c r="F540" s="54">
        <f t="shared" si="164"/>
        <v>0</v>
      </c>
      <c r="G540" s="54">
        <v>0</v>
      </c>
      <c r="H540" s="54">
        <v>0</v>
      </c>
      <c r="I540" s="54">
        <v>0</v>
      </c>
      <c r="J540" s="54">
        <v>0</v>
      </c>
      <c r="K540" s="54">
        <v>0</v>
      </c>
      <c r="L540" s="54">
        <v>0</v>
      </c>
      <c r="M540" s="54">
        <v>0</v>
      </c>
      <c r="N540" s="54">
        <v>0</v>
      </c>
      <c r="O540" s="97"/>
      <c r="P540" s="65"/>
      <c r="Y540" s="72"/>
      <c r="Z540" s="72"/>
      <c r="AA540" s="72"/>
      <c r="AB540" s="72"/>
      <c r="AC540" s="72"/>
      <c r="AD540" s="72"/>
      <c r="AF540" s="72"/>
      <c r="AG540" s="72"/>
      <c r="AH540" s="72"/>
      <c r="AI540" s="72"/>
    </row>
    <row r="541" spans="1:35" s="56" customFormat="1" ht="15">
      <c r="A541" s="142"/>
      <c r="B541" s="127"/>
      <c r="C541" s="93"/>
      <c r="D541" s="57" t="s">
        <v>67</v>
      </c>
      <c r="E541" s="61">
        <f t="shared" si="164"/>
        <v>1485.4</v>
      </c>
      <c r="F541" s="54">
        <f t="shared" si="164"/>
        <v>0</v>
      </c>
      <c r="G541" s="61">
        <v>1485.4</v>
      </c>
      <c r="H541" s="54">
        <v>0</v>
      </c>
      <c r="I541" s="54">
        <v>0</v>
      </c>
      <c r="J541" s="54">
        <v>0</v>
      </c>
      <c r="K541" s="54">
        <v>0</v>
      </c>
      <c r="L541" s="54">
        <v>0</v>
      </c>
      <c r="M541" s="54">
        <v>0</v>
      </c>
      <c r="N541" s="54">
        <v>0</v>
      </c>
      <c r="O541" s="97"/>
      <c r="P541" s="65"/>
      <c r="Y541" s="72"/>
      <c r="Z541" s="72"/>
      <c r="AA541" s="72">
        <v>1</v>
      </c>
      <c r="AB541" s="72"/>
      <c r="AC541" s="72"/>
      <c r="AD541" s="72"/>
      <c r="AF541" s="72"/>
      <c r="AG541" s="72"/>
      <c r="AH541" s="72"/>
      <c r="AI541" s="72"/>
    </row>
    <row r="542" spans="1:35" s="56" customFormat="1" ht="15">
      <c r="A542" s="142"/>
      <c r="B542" s="127"/>
      <c r="C542" s="93"/>
      <c r="D542" s="57" t="s">
        <v>68</v>
      </c>
      <c r="E542" s="54">
        <f t="shared" si="164"/>
        <v>0</v>
      </c>
      <c r="F542" s="54">
        <f t="shared" si="164"/>
        <v>0</v>
      </c>
      <c r="G542" s="54">
        <v>0</v>
      </c>
      <c r="H542" s="54">
        <v>0</v>
      </c>
      <c r="I542" s="54">
        <v>0</v>
      </c>
      <c r="J542" s="54">
        <v>0</v>
      </c>
      <c r="K542" s="54">
        <v>0</v>
      </c>
      <c r="L542" s="54">
        <v>0</v>
      </c>
      <c r="M542" s="54">
        <v>0</v>
      </c>
      <c r="N542" s="54">
        <v>0</v>
      </c>
      <c r="O542" s="97"/>
      <c r="P542" s="65"/>
      <c r="Y542" s="72"/>
      <c r="Z542" s="72"/>
      <c r="AA542" s="72"/>
      <c r="AB542" s="72"/>
      <c r="AC542" s="72"/>
      <c r="AD542" s="72"/>
      <c r="AF542" s="72"/>
      <c r="AG542" s="72"/>
      <c r="AH542" s="72"/>
      <c r="AI542" s="72"/>
    </row>
    <row r="543" spans="1:35" s="56" customFormat="1" ht="15">
      <c r="A543" s="142"/>
      <c r="B543" s="127"/>
      <c r="C543" s="93"/>
      <c r="D543" s="57" t="s">
        <v>69</v>
      </c>
      <c r="E543" s="54">
        <f t="shared" si="164"/>
        <v>0</v>
      </c>
      <c r="F543" s="54">
        <f t="shared" si="164"/>
        <v>0</v>
      </c>
      <c r="G543" s="54">
        <v>0</v>
      </c>
      <c r="H543" s="54">
        <v>0</v>
      </c>
      <c r="I543" s="54">
        <v>0</v>
      </c>
      <c r="J543" s="54">
        <v>0</v>
      </c>
      <c r="K543" s="54">
        <v>0</v>
      </c>
      <c r="L543" s="54">
        <v>0</v>
      </c>
      <c r="M543" s="54">
        <v>0</v>
      </c>
      <c r="N543" s="54">
        <v>0</v>
      </c>
      <c r="O543" s="97"/>
      <c r="P543" s="65"/>
      <c r="Y543" s="72"/>
      <c r="Z543" s="72"/>
      <c r="AA543" s="72"/>
      <c r="AB543" s="72"/>
      <c r="AC543" s="72"/>
      <c r="AD543" s="72"/>
      <c r="AF543" s="72"/>
      <c r="AG543" s="72"/>
      <c r="AH543" s="72"/>
      <c r="AI543" s="72"/>
    </row>
    <row r="544" spans="1:35" s="56" customFormat="1" ht="15">
      <c r="A544" s="142"/>
      <c r="B544" s="128"/>
      <c r="C544" s="94"/>
      <c r="D544" s="57" t="s">
        <v>70</v>
      </c>
      <c r="E544" s="54">
        <f t="shared" si="164"/>
        <v>0</v>
      </c>
      <c r="F544" s="54">
        <f t="shared" si="164"/>
        <v>0</v>
      </c>
      <c r="G544" s="54">
        <v>0</v>
      </c>
      <c r="H544" s="54">
        <v>0</v>
      </c>
      <c r="I544" s="54">
        <v>0</v>
      </c>
      <c r="J544" s="54">
        <v>0</v>
      </c>
      <c r="K544" s="54">
        <v>0</v>
      </c>
      <c r="L544" s="54">
        <v>0</v>
      </c>
      <c r="M544" s="54">
        <v>0</v>
      </c>
      <c r="N544" s="54">
        <v>0</v>
      </c>
      <c r="O544" s="98"/>
      <c r="P544" s="65"/>
      <c r="Y544" s="72"/>
      <c r="Z544" s="72"/>
      <c r="AA544" s="72"/>
      <c r="AB544" s="72"/>
      <c r="AC544" s="72"/>
      <c r="AD544" s="72"/>
      <c r="AF544" s="72"/>
      <c r="AG544" s="72"/>
      <c r="AH544" s="72"/>
      <c r="AI544" s="72"/>
    </row>
    <row r="545" spans="1:35" s="56" customFormat="1" ht="15.75" customHeight="1">
      <c r="A545" s="142"/>
      <c r="B545" s="89" t="s">
        <v>110</v>
      </c>
      <c r="C545" s="92"/>
      <c r="D545" s="57" t="s">
        <v>10</v>
      </c>
      <c r="E545" s="54">
        <f>SUM(E546:E556)</f>
        <v>10436.3</v>
      </c>
      <c r="F545" s="54">
        <f>SUM(F546:F556)</f>
        <v>0</v>
      </c>
      <c r="G545" s="54">
        <f aca="true" t="shared" si="165" ref="G545:L545">SUM(G546:G556)</f>
        <v>10436.3</v>
      </c>
      <c r="H545" s="54">
        <f t="shared" si="165"/>
        <v>0</v>
      </c>
      <c r="I545" s="54">
        <f t="shared" si="165"/>
        <v>0</v>
      </c>
      <c r="J545" s="54">
        <f t="shared" si="165"/>
        <v>0</v>
      </c>
      <c r="K545" s="54">
        <f t="shared" si="165"/>
        <v>0</v>
      </c>
      <c r="L545" s="54">
        <f t="shared" si="165"/>
        <v>0</v>
      </c>
      <c r="M545" s="54">
        <f>SUM(M546:M556)</f>
        <v>0</v>
      </c>
      <c r="N545" s="54">
        <f>SUM(N546:N556)</f>
        <v>0</v>
      </c>
      <c r="O545" s="64"/>
      <c r="P545" s="65"/>
      <c r="Y545" s="72"/>
      <c r="Z545" s="72"/>
      <c r="AA545" s="72"/>
      <c r="AB545" s="72"/>
      <c r="AC545" s="72"/>
      <c r="AD545" s="72"/>
      <c r="AF545" s="72"/>
      <c r="AG545" s="72"/>
      <c r="AH545" s="72"/>
      <c r="AI545" s="72"/>
    </row>
    <row r="546" spans="1:35" s="56" customFormat="1" ht="15">
      <c r="A546" s="142"/>
      <c r="B546" s="127"/>
      <c r="C546" s="93"/>
      <c r="D546" s="57" t="s">
        <v>11</v>
      </c>
      <c r="E546" s="54">
        <f aca="true" t="shared" si="166" ref="E546:F556">G546+I546+K546+M546</f>
        <v>0</v>
      </c>
      <c r="F546" s="54">
        <f t="shared" si="166"/>
        <v>0</v>
      </c>
      <c r="G546" s="54">
        <v>0</v>
      </c>
      <c r="H546" s="54">
        <v>0</v>
      </c>
      <c r="I546" s="54">
        <v>0</v>
      </c>
      <c r="J546" s="54">
        <v>0</v>
      </c>
      <c r="K546" s="54">
        <v>0</v>
      </c>
      <c r="L546" s="54">
        <v>0</v>
      </c>
      <c r="M546" s="54">
        <v>0</v>
      </c>
      <c r="N546" s="54">
        <v>0</v>
      </c>
      <c r="O546" s="96" t="s">
        <v>63</v>
      </c>
      <c r="P546" s="65"/>
      <c r="Y546" s="72"/>
      <c r="Z546" s="72"/>
      <c r="AA546" s="72"/>
      <c r="AB546" s="72"/>
      <c r="AC546" s="72"/>
      <c r="AD546" s="72"/>
      <c r="AF546" s="72"/>
      <c r="AG546" s="72"/>
      <c r="AH546" s="72"/>
      <c r="AI546" s="72"/>
    </row>
    <row r="547" spans="1:35" s="56" customFormat="1" ht="15">
      <c r="A547" s="142"/>
      <c r="B547" s="127"/>
      <c r="C547" s="93"/>
      <c r="D547" s="57" t="s">
        <v>12</v>
      </c>
      <c r="E547" s="54">
        <f t="shared" si="166"/>
        <v>0</v>
      </c>
      <c r="F547" s="54">
        <f t="shared" si="166"/>
        <v>0</v>
      </c>
      <c r="G547" s="54">
        <v>0</v>
      </c>
      <c r="H547" s="54">
        <v>0</v>
      </c>
      <c r="I547" s="54">
        <v>0</v>
      </c>
      <c r="J547" s="54">
        <v>0</v>
      </c>
      <c r="K547" s="54">
        <v>0</v>
      </c>
      <c r="L547" s="54">
        <v>0</v>
      </c>
      <c r="M547" s="54">
        <v>0</v>
      </c>
      <c r="N547" s="54">
        <v>0</v>
      </c>
      <c r="O547" s="97"/>
      <c r="P547" s="65"/>
      <c r="Y547" s="72"/>
      <c r="Z547" s="72"/>
      <c r="AA547" s="72"/>
      <c r="AB547" s="72"/>
      <c r="AC547" s="72"/>
      <c r="AD547" s="72"/>
      <c r="AF547" s="72"/>
      <c r="AG547" s="72"/>
      <c r="AH547" s="72"/>
      <c r="AI547" s="72"/>
    </row>
    <row r="548" spans="1:35" s="56" customFormat="1" ht="15">
      <c r="A548" s="142"/>
      <c r="B548" s="127"/>
      <c r="C548" s="93"/>
      <c r="D548" s="57" t="s">
        <v>13</v>
      </c>
      <c r="E548" s="54">
        <f t="shared" si="166"/>
        <v>0</v>
      </c>
      <c r="F548" s="54">
        <f t="shared" si="166"/>
        <v>0</v>
      </c>
      <c r="G548" s="54">
        <v>0</v>
      </c>
      <c r="H548" s="54">
        <v>0</v>
      </c>
      <c r="I548" s="54">
        <v>0</v>
      </c>
      <c r="J548" s="54">
        <v>0</v>
      </c>
      <c r="K548" s="54">
        <v>0</v>
      </c>
      <c r="L548" s="54">
        <v>0</v>
      </c>
      <c r="M548" s="54">
        <v>0</v>
      </c>
      <c r="N548" s="54">
        <v>0</v>
      </c>
      <c r="O548" s="97"/>
      <c r="P548" s="65"/>
      <c r="Y548" s="72"/>
      <c r="Z548" s="72"/>
      <c r="AA548" s="72"/>
      <c r="AB548" s="72"/>
      <c r="AC548" s="72"/>
      <c r="AD548" s="72"/>
      <c r="AF548" s="72"/>
      <c r="AG548" s="72"/>
      <c r="AH548" s="72"/>
      <c r="AI548" s="72"/>
    </row>
    <row r="549" spans="1:35" s="56" customFormat="1" ht="15">
      <c r="A549" s="142"/>
      <c r="B549" s="127"/>
      <c r="C549" s="93"/>
      <c r="D549" s="57" t="s">
        <v>14</v>
      </c>
      <c r="E549" s="54">
        <f t="shared" si="166"/>
        <v>0</v>
      </c>
      <c r="F549" s="54">
        <f t="shared" si="166"/>
        <v>0</v>
      </c>
      <c r="G549" s="54">
        <v>0</v>
      </c>
      <c r="H549" s="54">
        <v>0</v>
      </c>
      <c r="I549" s="54">
        <v>0</v>
      </c>
      <c r="J549" s="54">
        <v>0</v>
      </c>
      <c r="K549" s="54">
        <v>0</v>
      </c>
      <c r="L549" s="54">
        <v>0</v>
      </c>
      <c r="M549" s="54">
        <v>0</v>
      </c>
      <c r="N549" s="54">
        <v>0</v>
      </c>
      <c r="O549" s="97"/>
      <c r="P549" s="65"/>
      <c r="Y549" s="72"/>
      <c r="Z549" s="72"/>
      <c r="AA549" s="72"/>
      <c r="AB549" s="72"/>
      <c r="AC549" s="72"/>
      <c r="AD549" s="72"/>
      <c r="AF549" s="72"/>
      <c r="AG549" s="72"/>
      <c r="AH549" s="72"/>
      <c r="AI549" s="72"/>
    </row>
    <row r="550" spans="1:35" s="56" customFormat="1" ht="15">
      <c r="A550" s="142"/>
      <c r="B550" s="127"/>
      <c r="C550" s="93"/>
      <c r="D550" s="57" t="s">
        <v>15</v>
      </c>
      <c r="E550" s="54">
        <f t="shared" si="166"/>
        <v>0</v>
      </c>
      <c r="F550" s="54">
        <f t="shared" si="166"/>
        <v>0</v>
      </c>
      <c r="G550" s="54">
        <v>0</v>
      </c>
      <c r="H550" s="54">
        <v>0</v>
      </c>
      <c r="I550" s="54">
        <v>0</v>
      </c>
      <c r="J550" s="54">
        <v>0</v>
      </c>
      <c r="K550" s="54">
        <v>0</v>
      </c>
      <c r="L550" s="54">
        <v>0</v>
      </c>
      <c r="M550" s="54">
        <v>0</v>
      </c>
      <c r="N550" s="54">
        <v>0</v>
      </c>
      <c r="O550" s="97"/>
      <c r="P550" s="65"/>
      <c r="Y550" s="72"/>
      <c r="Z550" s="72"/>
      <c r="AA550" s="72"/>
      <c r="AB550" s="72"/>
      <c r="AC550" s="72"/>
      <c r="AD550" s="72"/>
      <c r="AF550" s="72"/>
      <c r="AG550" s="72"/>
      <c r="AH550" s="72"/>
      <c r="AI550" s="72"/>
    </row>
    <row r="551" spans="1:35" s="56" customFormat="1" ht="15">
      <c r="A551" s="142"/>
      <c r="B551" s="127"/>
      <c r="C551" s="93"/>
      <c r="D551" s="57" t="s">
        <v>16</v>
      </c>
      <c r="E551" s="54">
        <f t="shared" si="166"/>
        <v>0</v>
      </c>
      <c r="F551" s="54">
        <f t="shared" si="166"/>
        <v>0</v>
      </c>
      <c r="G551" s="54">
        <v>0</v>
      </c>
      <c r="H551" s="54">
        <v>0</v>
      </c>
      <c r="I551" s="54">
        <v>0</v>
      </c>
      <c r="J551" s="54">
        <v>0</v>
      </c>
      <c r="K551" s="54">
        <v>0</v>
      </c>
      <c r="L551" s="54">
        <v>0</v>
      </c>
      <c r="M551" s="54">
        <v>0</v>
      </c>
      <c r="N551" s="54">
        <v>0</v>
      </c>
      <c r="O551" s="97"/>
      <c r="P551" s="65"/>
      <c r="Y551" s="72"/>
      <c r="Z551" s="72"/>
      <c r="AA551" s="72"/>
      <c r="AB551" s="72"/>
      <c r="AC551" s="72"/>
      <c r="AD551" s="72"/>
      <c r="AF551" s="72"/>
      <c r="AG551" s="72"/>
      <c r="AH551" s="72"/>
      <c r="AI551" s="72"/>
    </row>
    <row r="552" spans="1:35" s="56" customFormat="1" ht="15">
      <c r="A552" s="142"/>
      <c r="B552" s="127"/>
      <c r="C552" s="93"/>
      <c r="D552" s="57" t="s">
        <v>66</v>
      </c>
      <c r="E552" s="61">
        <f t="shared" si="166"/>
        <v>10436.3</v>
      </c>
      <c r="F552" s="54">
        <f t="shared" si="166"/>
        <v>0</v>
      </c>
      <c r="G552" s="61">
        <v>10436.3</v>
      </c>
      <c r="H552" s="54">
        <v>0</v>
      </c>
      <c r="I552" s="54">
        <v>0</v>
      </c>
      <c r="J552" s="54">
        <v>0</v>
      </c>
      <c r="K552" s="54">
        <v>0</v>
      </c>
      <c r="L552" s="54">
        <v>0</v>
      </c>
      <c r="M552" s="54">
        <v>0</v>
      </c>
      <c r="N552" s="54">
        <v>0</v>
      </c>
      <c r="O552" s="97"/>
      <c r="P552" s="65"/>
      <c r="Y552" s="72">
        <v>1</v>
      </c>
      <c r="Z552" s="72"/>
      <c r="AA552" s="72"/>
      <c r="AB552" s="72"/>
      <c r="AC552" s="72"/>
      <c r="AD552" s="72"/>
      <c r="AF552" s="72"/>
      <c r="AG552" s="72"/>
      <c r="AH552" s="72"/>
      <c r="AI552" s="72"/>
    </row>
    <row r="553" spans="1:35" s="56" customFormat="1" ht="15">
      <c r="A553" s="142"/>
      <c r="B553" s="127"/>
      <c r="C553" s="93"/>
      <c r="D553" s="57" t="s">
        <v>67</v>
      </c>
      <c r="E553" s="54">
        <f t="shared" si="166"/>
        <v>0</v>
      </c>
      <c r="F553" s="54">
        <f t="shared" si="166"/>
        <v>0</v>
      </c>
      <c r="G553" s="54">
        <v>0</v>
      </c>
      <c r="H553" s="54">
        <v>0</v>
      </c>
      <c r="I553" s="54">
        <v>0</v>
      </c>
      <c r="J553" s="54">
        <v>0</v>
      </c>
      <c r="K553" s="54">
        <v>0</v>
      </c>
      <c r="L553" s="54">
        <v>0</v>
      </c>
      <c r="M553" s="54">
        <v>0</v>
      </c>
      <c r="N553" s="54">
        <v>0</v>
      </c>
      <c r="O553" s="97"/>
      <c r="P553" s="65"/>
      <c r="Y553" s="72"/>
      <c r="Z553" s="72"/>
      <c r="AA553" s="72"/>
      <c r="AB553" s="72"/>
      <c r="AC553" s="72"/>
      <c r="AD553" s="72"/>
      <c r="AF553" s="72"/>
      <c r="AG553" s="72"/>
      <c r="AH553" s="72"/>
      <c r="AI553" s="72"/>
    </row>
    <row r="554" spans="1:35" s="56" customFormat="1" ht="15">
      <c r="A554" s="142"/>
      <c r="B554" s="127"/>
      <c r="C554" s="93"/>
      <c r="D554" s="57" t="s">
        <v>68</v>
      </c>
      <c r="E554" s="54">
        <f t="shared" si="166"/>
        <v>0</v>
      </c>
      <c r="F554" s="54">
        <f t="shared" si="166"/>
        <v>0</v>
      </c>
      <c r="G554" s="54">
        <v>0</v>
      </c>
      <c r="H554" s="54">
        <v>0</v>
      </c>
      <c r="I554" s="54">
        <v>0</v>
      </c>
      <c r="J554" s="54">
        <v>0</v>
      </c>
      <c r="K554" s="54">
        <v>0</v>
      </c>
      <c r="L554" s="54">
        <v>0</v>
      </c>
      <c r="M554" s="54">
        <v>0</v>
      </c>
      <c r="N554" s="54">
        <v>0</v>
      </c>
      <c r="O554" s="97"/>
      <c r="P554" s="65"/>
      <c r="Y554" s="72"/>
      <c r="Z554" s="72"/>
      <c r="AA554" s="72"/>
      <c r="AB554" s="72"/>
      <c r="AC554" s="72"/>
      <c r="AD554" s="72"/>
      <c r="AF554" s="72"/>
      <c r="AG554" s="72"/>
      <c r="AH554" s="72"/>
      <c r="AI554" s="72"/>
    </row>
    <row r="555" spans="1:35" s="56" customFormat="1" ht="15">
      <c r="A555" s="142"/>
      <c r="B555" s="127"/>
      <c r="C555" s="93"/>
      <c r="D555" s="57" t="s">
        <v>69</v>
      </c>
      <c r="E555" s="54">
        <f t="shared" si="166"/>
        <v>0</v>
      </c>
      <c r="F555" s="54">
        <f t="shared" si="166"/>
        <v>0</v>
      </c>
      <c r="G555" s="54">
        <v>0</v>
      </c>
      <c r="H555" s="54">
        <v>0</v>
      </c>
      <c r="I555" s="54">
        <v>0</v>
      </c>
      <c r="J555" s="54">
        <v>0</v>
      </c>
      <c r="K555" s="54">
        <v>0</v>
      </c>
      <c r="L555" s="54">
        <v>0</v>
      </c>
      <c r="M555" s="54">
        <v>0</v>
      </c>
      <c r="N555" s="54">
        <v>0</v>
      </c>
      <c r="O555" s="97"/>
      <c r="P555" s="65"/>
      <c r="Y555" s="72"/>
      <c r="Z555" s="72"/>
      <c r="AA555" s="72"/>
      <c r="AB555" s="72"/>
      <c r="AC555" s="72"/>
      <c r="AD555" s="72"/>
      <c r="AF555" s="72"/>
      <c r="AG555" s="72"/>
      <c r="AH555" s="72"/>
      <c r="AI555" s="72"/>
    </row>
    <row r="556" spans="1:35" s="56" customFormat="1" ht="15">
      <c r="A556" s="142"/>
      <c r="B556" s="128"/>
      <c r="C556" s="94"/>
      <c r="D556" s="57" t="s">
        <v>70</v>
      </c>
      <c r="E556" s="54">
        <f t="shared" si="166"/>
        <v>0</v>
      </c>
      <c r="F556" s="54">
        <f t="shared" si="166"/>
        <v>0</v>
      </c>
      <c r="G556" s="54">
        <v>0</v>
      </c>
      <c r="H556" s="54">
        <v>0</v>
      </c>
      <c r="I556" s="54">
        <v>0</v>
      </c>
      <c r="J556" s="54">
        <v>0</v>
      </c>
      <c r="K556" s="54">
        <v>0</v>
      </c>
      <c r="L556" s="54">
        <v>0</v>
      </c>
      <c r="M556" s="54">
        <v>0</v>
      </c>
      <c r="N556" s="54">
        <v>0</v>
      </c>
      <c r="O556" s="98"/>
      <c r="P556" s="65"/>
      <c r="Y556" s="72"/>
      <c r="Z556" s="72"/>
      <c r="AA556" s="72"/>
      <c r="AB556" s="72"/>
      <c r="AC556" s="72"/>
      <c r="AD556" s="72"/>
      <c r="AF556" s="72"/>
      <c r="AG556" s="72"/>
      <c r="AH556" s="72"/>
      <c r="AI556" s="72"/>
    </row>
    <row r="557" spans="1:35" s="56" customFormat="1" ht="15.75" customHeight="1">
      <c r="A557" s="142"/>
      <c r="B557" s="89" t="s">
        <v>111</v>
      </c>
      <c r="C557" s="92"/>
      <c r="D557" s="57" t="s">
        <v>10</v>
      </c>
      <c r="E557" s="54">
        <f>SUM(E558:E568)</f>
        <v>500.8</v>
      </c>
      <c r="F557" s="54">
        <f>SUM(F558:F568)</f>
        <v>0</v>
      </c>
      <c r="G557" s="54">
        <f aca="true" t="shared" si="167" ref="G557:L557">SUM(G558:G568)</f>
        <v>500.8</v>
      </c>
      <c r="H557" s="54">
        <f t="shared" si="167"/>
        <v>0</v>
      </c>
      <c r="I557" s="54">
        <f t="shared" si="167"/>
        <v>0</v>
      </c>
      <c r="J557" s="54">
        <f t="shared" si="167"/>
        <v>0</v>
      </c>
      <c r="K557" s="54">
        <f t="shared" si="167"/>
        <v>0</v>
      </c>
      <c r="L557" s="54">
        <f t="shared" si="167"/>
        <v>0</v>
      </c>
      <c r="M557" s="54">
        <f>SUM(M558:M568)</f>
        <v>0</v>
      </c>
      <c r="N557" s="54">
        <f>SUM(N558:N568)</f>
        <v>0</v>
      </c>
      <c r="O557" s="64"/>
      <c r="P557" s="65"/>
      <c r="Y557" s="72"/>
      <c r="Z557" s="72"/>
      <c r="AA557" s="72"/>
      <c r="AB557" s="72"/>
      <c r="AC557" s="72"/>
      <c r="AD557" s="72"/>
      <c r="AF557" s="72"/>
      <c r="AG557" s="72"/>
      <c r="AH557" s="72"/>
      <c r="AI557" s="72"/>
    </row>
    <row r="558" spans="1:35" s="56" customFormat="1" ht="15">
      <c r="A558" s="142"/>
      <c r="B558" s="127"/>
      <c r="C558" s="93"/>
      <c r="D558" s="57" t="s">
        <v>11</v>
      </c>
      <c r="E558" s="54">
        <f aca="true" t="shared" si="168" ref="E558:F568">G558+I558+K558+M558</f>
        <v>0</v>
      </c>
      <c r="F558" s="54">
        <f t="shared" si="168"/>
        <v>0</v>
      </c>
      <c r="G558" s="54">
        <v>0</v>
      </c>
      <c r="H558" s="54">
        <v>0</v>
      </c>
      <c r="I558" s="54">
        <v>0</v>
      </c>
      <c r="J558" s="54">
        <v>0</v>
      </c>
      <c r="K558" s="54">
        <v>0</v>
      </c>
      <c r="L558" s="54">
        <v>0</v>
      </c>
      <c r="M558" s="54">
        <v>0</v>
      </c>
      <c r="N558" s="54">
        <v>0</v>
      </c>
      <c r="O558" s="96" t="s">
        <v>63</v>
      </c>
      <c r="P558" s="65"/>
      <c r="Y558" s="72"/>
      <c r="Z558" s="72"/>
      <c r="AA558" s="72"/>
      <c r="AB558" s="72"/>
      <c r="AC558" s="72"/>
      <c r="AD558" s="72"/>
      <c r="AF558" s="72"/>
      <c r="AG558" s="72"/>
      <c r="AH558" s="72"/>
      <c r="AI558" s="72"/>
    </row>
    <row r="559" spans="1:35" s="56" customFormat="1" ht="15">
      <c r="A559" s="142"/>
      <c r="B559" s="127"/>
      <c r="C559" s="93"/>
      <c r="D559" s="57" t="s">
        <v>12</v>
      </c>
      <c r="E559" s="54">
        <f t="shared" si="168"/>
        <v>0</v>
      </c>
      <c r="F559" s="54">
        <f t="shared" si="168"/>
        <v>0</v>
      </c>
      <c r="G559" s="54">
        <v>0</v>
      </c>
      <c r="H559" s="54">
        <v>0</v>
      </c>
      <c r="I559" s="54">
        <v>0</v>
      </c>
      <c r="J559" s="54">
        <v>0</v>
      </c>
      <c r="K559" s="54">
        <v>0</v>
      </c>
      <c r="L559" s="54">
        <v>0</v>
      </c>
      <c r="M559" s="54">
        <v>0</v>
      </c>
      <c r="N559" s="54">
        <v>0</v>
      </c>
      <c r="O559" s="97"/>
      <c r="P559" s="65"/>
      <c r="Y559" s="72"/>
      <c r="Z559" s="72"/>
      <c r="AA559" s="72"/>
      <c r="AB559" s="72"/>
      <c r="AC559" s="72"/>
      <c r="AD559" s="72"/>
      <c r="AF559" s="72"/>
      <c r="AG559" s="72"/>
      <c r="AH559" s="72"/>
      <c r="AI559" s="72"/>
    </row>
    <row r="560" spans="1:35" s="56" customFormat="1" ht="15">
      <c r="A560" s="142"/>
      <c r="B560" s="127"/>
      <c r="C560" s="93"/>
      <c r="D560" s="57" t="s">
        <v>13</v>
      </c>
      <c r="E560" s="54">
        <f t="shared" si="168"/>
        <v>0</v>
      </c>
      <c r="F560" s="54">
        <f t="shared" si="168"/>
        <v>0</v>
      </c>
      <c r="G560" s="54">
        <v>0</v>
      </c>
      <c r="H560" s="54">
        <v>0</v>
      </c>
      <c r="I560" s="54">
        <v>0</v>
      </c>
      <c r="J560" s="54">
        <v>0</v>
      </c>
      <c r="K560" s="54">
        <v>0</v>
      </c>
      <c r="L560" s="54">
        <v>0</v>
      </c>
      <c r="M560" s="54">
        <v>0</v>
      </c>
      <c r="N560" s="54">
        <v>0</v>
      </c>
      <c r="O560" s="97"/>
      <c r="P560" s="65"/>
      <c r="Y560" s="72"/>
      <c r="Z560" s="72"/>
      <c r="AA560" s="72"/>
      <c r="AB560" s="72"/>
      <c r="AC560" s="72"/>
      <c r="AD560" s="72"/>
      <c r="AF560" s="72"/>
      <c r="AG560" s="72"/>
      <c r="AH560" s="72"/>
      <c r="AI560" s="72"/>
    </row>
    <row r="561" spans="1:35" s="56" customFormat="1" ht="15">
      <c r="A561" s="142"/>
      <c r="B561" s="127"/>
      <c r="C561" s="93"/>
      <c r="D561" s="57" t="s">
        <v>14</v>
      </c>
      <c r="E561" s="54">
        <f t="shared" si="168"/>
        <v>0</v>
      </c>
      <c r="F561" s="54">
        <f t="shared" si="168"/>
        <v>0</v>
      </c>
      <c r="G561" s="54">
        <v>0</v>
      </c>
      <c r="H561" s="54">
        <v>0</v>
      </c>
      <c r="I561" s="54">
        <v>0</v>
      </c>
      <c r="J561" s="54">
        <v>0</v>
      </c>
      <c r="K561" s="54">
        <v>0</v>
      </c>
      <c r="L561" s="54">
        <v>0</v>
      </c>
      <c r="M561" s="54">
        <v>0</v>
      </c>
      <c r="N561" s="54">
        <v>0</v>
      </c>
      <c r="O561" s="97"/>
      <c r="P561" s="65"/>
      <c r="Y561" s="72"/>
      <c r="Z561" s="72"/>
      <c r="AA561" s="72"/>
      <c r="AB561" s="72"/>
      <c r="AC561" s="72"/>
      <c r="AD561" s="72"/>
      <c r="AF561" s="72"/>
      <c r="AG561" s="72"/>
      <c r="AH561" s="72"/>
      <c r="AI561" s="72"/>
    </row>
    <row r="562" spans="1:35" s="56" customFormat="1" ht="15">
      <c r="A562" s="142"/>
      <c r="B562" s="127"/>
      <c r="C562" s="93"/>
      <c r="D562" s="57" t="s">
        <v>15</v>
      </c>
      <c r="E562" s="54">
        <f t="shared" si="168"/>
        <v>0</v>
      </c>
      <c r="F562" s="54">
        <f t="shared" si="168"/>
        <v>0</v>
      </c>
      <c r="G562" s="54">
        <v>0</v>
      </c>
      <c r="H562" s="54">
        <v>0</v>
      </c>
      <c r="I562" s="54">
        <v>0</v>
      </c>
      <c r="J562" s="54">
        <v>0</v>
      </c>
      <c r="K562" s="54">
        <v>0</v>
      </c>
      <c r="L562" s="54">
        <v>0</v>
      </c>
      <c r="M562" s="54">
        <v>0</v>
      </c>
      <c r="N562" s="54">
        <v>0</v>
      </c>
      <c r="O562" s="97"/>
      <c r="P562" s="65"/>
      <c r="Y562" s="72"/>
      <c r="Z562" s="72"/>
      <c r="AA562" s="72"/>
      <c r="AB562" s="72"/>
      <c r="AC562" s="72"/>
      <c r="AD562" s="72"/>
      <c r="AF562" s="72"/>
      <c r="AG562" s="72"/>
      <c r="AH562" s="72"/>
      <c r="AI562" s="72"/>
    </row>
    <row r="563" spans="1:35" s="56" customFormat="1" ht="15">
      <c r="A563" s="142"/>
      <c r="B563" s="127"/>
      <c r="C563" s="93"/>
      <c r="D563" s="57" t="s">
        <v>16</v>
      </c>
      <c r="E563" s="54">
        <f t="shared" si="168"/>
        <v>0</v>
      </c>
      <c r="F563" s="54">
        <f t="shared" si="168"/>
        <v>0</v>
      </c>
      <c r="G563" s="54">
        <v>0</v>
      </c>
      <c r="H563" s="54">
        <v>0</v>
      </c>
      <c r="I563" s="54">
        <v>0</v>
      </c>
      <c r="J563" s="54">
        <v>0</v>
      </c>
      <c r="K563" s="54">
        <v>0</v>
      </c>
      <c r="L563" s="54">
        <v>0</v>
      </c>
      <c r="M563" s="54">
        <v>0</v>
      </c>
      <c r="N563" s="54">
        <v>0</v>
      </c>
      <c r="O563" s="97"/>
      <c r="P563" s="65"/>
      <c r="Y563" s="72"/>
      <c r="Z563" s="72"/>
      <c r="AA563" s="72"/>
      <c r="AB563" s="72"/>
      <c r="AC563" s="72"/>
      <c r="AD563" s="72"/>
      <c r="AF563" s="72"/>
      <c r="AG563" s="72"/>
      <c r="AH563" s="72"/>
      <c r="AI563" s="72"/>
    </row>
    <row r="564" spans="1:35" s="56" customFormat="1" ht="15">
      <c r="A564" s="142"/>
      <c r="B564" s="127"/>
      <c r="C564" s="93"/>
      <c r="D564" s="57" t="s">
        <v>66</v>
      </c>
      <c r="E564" s="61">
        <f t="shared" si="168"/>
        <v>500.8</v>
      </c>
      <c r="F564" s="54">
        <f t="shared" si="168"/>
        <v>0</v>
      </c>
      <c r="G564" s="61">
        <v>500.8</v>
      </c>
      <c r="H564" s="54">
        <v>0</v>
      </c>
      <c r="I564" s="54">
        <v>0</v>
      </c>
      <c r="J564" s="54">
        <v>0</v>
      </c>
      <c r="K564" s="54">
        <v>0</v>
      </c>
      <c r="L564" s="54">
        <v>0</v>
      </c>
      <c r="M564" s="54">
        <v>0</v>
      </c>
      <c r="N564" s="54">
        <v>0</v>
      </c>
      <c r="O564" s="97"/>
      <c r="P564" s="65"/>
      <c r="Y564" s="72">
        <v>1</v>
      </c>
      <c r="Z564" s="72"/>
      <c r="AA564" s="72"/>
      <c r="AB564" s="72"/>
      <c r="AC564" s="72"/>
      <c r="AD564" s="72"/>
      <c r="AF564" s="72"/>
      <c r="AG564" s="72"/>
      <c r="AH564" s="72"/>
      <c r="AI564" s="72"/>
    </row>
    <row r="565" spans="1:35" s="56" customFormat="1" ht="15">
      <c r="A565" s="142"/>
      <c r="B565" s="127"/>
      <c r="C565" s="93"/>
      <c r="D565" s="57" t="s">
        <v>67</v>
      </c>
      <c r="E565" s="54">
        <f t="shared" si="168"/>
        <v>0</v>
      </c>
      <c r="F565" s="54">
        <f t="shared" si="168"/>
        <v>0</v>
      </c>
      <c r="G565" s="54">
        <v>0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97"/>
      <c r="P565" s="65"/>
      <c r="Y565" s="72"/>
      <c r="Z565" s="72"/>
      <c r="AA565" s="72"/>
      <c r="AB565" s="72"/>
      <c r="AC565" s="72"/>
      <c r="AD565" s="72"/>
      <c r="AF565" s="72"/>
      <c r="AG565" s="72"/>
      <c r="AH565" s="72"/>
      <c r="AI565" s="72"/>
    </row>
    <row r="566" spans="1:35" s="56" customFormat="1" ht="15">
      <c r="A566" s="142"/>
      <c r="B566" s="127"/>
      <c r="C566" s="93"/>
      <c r="D566" s="57" t="s">
        <v>68</v>
      </c>
      <c r="E566" s="54">
        <f t="shared" si="168"/>
        <v>0</v>
      </c>
      <c r="F566" s="54">
        <f t="shared" si="168"/>
        <v>0</v>
      </c>
      <c r="G566" s="54">
        <v>0</v>
      </c>
      <c r="H566" s="54">
        <v>0</v>
      </c>
      <c r="I566" s="54">
        <v>0</v>
      </c>
      <c r="J566" s="54">
        <v>0</v>
      </c>
      <c r="K566" s="54">
        <v>0</v>
      </c>
      <c r="L566" s="54">
        <v>0</v>
      </c>
      <c r="M566" s="54">
        <v>0</v>
      </c>
      <c r="N566" s="54">
        <v>0</v>
      </c>
      <c r="O566" s="97"/>
      <c r="P566" s="65"/>
      <c r="Y566" s="72"/>
      <c r="Z566" s="72"/>
      <c r="AA566" s="72"/>
      <c r="AB566" s="72"/>
      <c r="AC566" s="72"/>
      <c r="AD566" s="72"/>
      <c r="AF566" s="72"/>
      <c r="AG566" s="72"/>
      <c r="AH566" s="72"/>
      <c r="AI566" s="72"/>
    </row>
    <row r="567" spans="1:35" s="56" customFormat="1" ht="15">
      <c r="A567" s="142"/>
      <c r="B567" s="127"/>
      <c r="C567" s="93"/>
      <c r="D567" s="57" t="s">
        <v>69</v>
      </c>
      <c r="E567" s="54">
        <f t="shared" si="168"/>
        <v>0</v>
      </c>
      <c r="F567" s="54">
        <f t="shared" si="168"/>
        <v>0</v>
      </c>
      <c r="G567" s="54">
        <v>0</v>
      </c>
      <c r="H567" s="54">
        <v>0</v>
      </c>
      <c r="I567" s="54">
        <v>0</v>
      </c>
      <c r="J567" s="54">
        <v>0</v>
      </c>
      <c r="K567" s="54">
        <v>0</v>
      </c>
      <c r="L567" s="54">
        <v>0</v>
      </c>
      <c r="M567" s="54">
        <v>0</v>
      </c>
      <c r="N567" s="54">
        <v>0</v>
      </c>
      <c r="O567" s="97"/>
      <c r="P567" s="65"/>
      <c r="Y567" s="72"/>
      <c r="Z567" s="72"/>
      <c r="AA567" s="72"/>
      <c r="AB567" s="72"/>
      <c r="AC567" s="72"/>
      <c r="AD567" s="72"/>
      <c r="AF567" s="72"/>
      <c r="AG567" s="72"/>
      <c r="AH567" s="72"/>
      <c r="AI567" s="72"/>
    </row>
    <row r="568" spans="1:35" s="56" customFormat="1" ht="15">
      <c r="A568" s="142"/>
      <c r="B568" s="128"/>
      <c r="C568" s="94"/>
      <c r="D568" s="57" t="s">
        <v>70</v>
      </c>
      <c r="E568" s="54">
        <f t="shared" si="168"/>
        <v>0</v>
      </c>
      <c r="F568" s="54">
        <f t="shared" si="168"/>
        <v>0</v>
      </c>
      <c r="G568" s="54">
        <v>0</v>
      </c>
      <c r="H568" s="54">
        <v>0</v>
      </c>
      <c r="I568" s="54">
        <v>0</v>
      </c>
      <c r="J568" s="54">
        <v>0</v>
      </c>
      <c r="K568" s="54">
        <v>0</v>
      </c>
      <c r="L568" s="54">
        <v>0</v>
      </c>
      <c r="M568" s="54">
        <v>0</v>
      </c>
      <c r="N568" s="54">
        <v>0</v>
      </c>
      <c r="O568" s="98"/>
      <c r="P568" s="65"/>
      <c r="Y568" s="72"/>
      <c r="Z568" s="72"/>
      <c r="AA568" s="72"/>
      <c r="AB568" s="72"/>
      <c r="AC568" s="72"/>
      <c r="AD568" s="72"/>
      <c r="AF568" s="72"/>
      <c r="AG568" s="72"/>
      <c r="AH568" s="72"/>
      <c r="AI568" s="72"/>
    </row>
    <row r="569" spans="1:35" s="56" customFormat="1" ht="15.75" customHeight="1">
      <c r="A569" s="142"/>
      <c r="B569" s="89" t="s">
        <v>112</v>
      </c>
      <c r="C569" s="92"/>
      <c r="D569" s="57" t="s">
        <v>10</v>
      </c>
      <c r="E569" s="54">
        <f>SUM(E570:E580)</f>
        <v>1053.5</v>
      </c>
      <c r="F569" s="54">
        <f>SUM(F570:F580)</f>
        <v>0</v>
      </c>
      <c r="G569" s="54">
        <f aca="true" t="shared" si="169" ref="G569:L569">SUM(G570:G580)</f>
        <v>1053.5</v>
      </c>
      <c r="H569" s="54">
        <f t="shared" si="169"/>
        <v>0</v>
      </c>
      <c r="I569" s="54">
        <f t="shared" si="169"/>
        <v>0</v>
      </c>
      <c r="J569" s="54">
        <f t="shared" si="169"/>
        <v>0</v>
      </c>
      <c r="K569" s="54">
        <f t="shared" si="169"/>
        <v>0</v>
      </c>
      <c r="L569" s="54">
        <f t="shared" si="169"/>
        <v>0</v>
      </c>
      <c r="M569" s="54">
        <f>SUM(M570:M580)</f>
        <v>0</v>
      </c>
      <c r="N569" s="54">
        <f>SUM(N570:N580)</f>
        <v>0</v>
      </c>
      <c r="O569" s="64"/>
      <c r="P569" s="65"/>
      <c r="Y569" s="72"/>
      <c r="Z569" s="72"/>
      <c r="AA569" s="72"/>
      <c r="AB569" s="72"/>
      <c r="AC569" s="72"/>
      <c r="AD569" s="72"/>
      <c r="AF569" s="72"/>
      <c r="AG569" s="72"/>
      <c r="AH569" s="72"/>
      <c r="AI569" s="72"/>
    </row>
    <row r="570" spans="1:35" s="56" customFormat="1" ht="15">
      <c r="A570" s="142"/>
      <c r="B570" s="127"/>
      <c r="C570" s="93"/>
      <c r="D570" s="57" t="s">
        <v>11</v>
      </c>
      <c r="E570" s="54">
        <f aca="true" t="shared" si="170" ref="E570:F580">G570+I570+K570+M570</f>
        <v>0</v>
      </c>
      <c r="F570" s="54">
        <f t="shared" si="170"/>
        <v>0</v>
      </c>
      <c r="G570" s="54">
        <v>0</v>
      </c>
      <c r="H570" s="54">
        <v>0</v>
      </c>
      <c r="I570" s="54">
        <v>0</v>
      </c>
      <c r="J570" s="54">
        <v>0</v>
      </c>
      <c r="K570" s="54">
        <v>0</v>
      </c>
      <c r="L570" s="54">
        <v>0</v>
      </c>
      <c r="M570" s="54">
        <v>0</v>
      </c>
      <c r="N570" s="54">
        <v>0</v>
      </c>
      <c r="O570" s="96" t="s">
        <v>63</v>
      </c>
      <c r="P570" s="65"/>
      <c r="Y570" s="72"/>
      <c r="Z570" s="72"/>
      <c r="AA570" s="72"/>
      <c r="AB570" s="72"/>
      <c r="AC570" s="72"/>
      <c r="AD570" s="72"/>
      <c r="AF570" s="72"/>
      <c r="AG570" s="72"/>
      <c r="AH570" s="72"/>
      <c r="AI570" s="72"/>
    </row>
    <row r="571" spans="1:35" s="56" customFormat="1" ht="15">
      <c r="A571" s="142"/>
      <c r="B571" s="127"/>
      <c r="C571" s="93"/>
      <c r="D571" s="57" t="s">
        <v>12</v>
      </c>
      <c r="E571" s="54">
        <f t="shared" si="170"/>
        <v>0</v>
      </c>
      <c r="F571" s="54">
        <f t="shared" si="170"/>
        <v>0</v>
      </c>
      <c r="G571" s="54">
        <v>0</v>
      </c>
      <c r="H571" s="54">
        <v>0</v>
      </c>
      <c r="I571" s="54">
        <v>0</v>
      </c>
      <c r="J571" s="54">
        <v>0</v>
      </c>
      <c r="K571" s="54">
        <v>0</v>
      </c>
      <c r="L571" s="54">
        <v>0</v>
      </c>
      <c r="M571" s="54">
        <v>0</v>
      </c>
      <c r="N571" s="54">
        <v>0</v>
      </c>
      <c r="O571" s="97"/>
      <c r="P571" s="65"/>
      <c r="Y571" s="72"/>
      <c r="Z571" s="72"/>
      <c r="AA571" s="72"/>
      <c r="AB571" s="72"/>
      <c r="AC571" s="72"/>
      <c r="AD571" s="72"/>
      <c r="AF571" s="72"/>
      <c r="AG571" s="72"/>
      <c r="AH571" s="72"/>
      <c r="AI571" s="72"/>
    </row>
    <row r="572" spans="1:35" s="56" customFormat="1" ht="15">
      <c r="A572" s="142"/>
      <c r="B572" s="127"/>
      <c r="C572" s="93"/>
      <c r="D572" s="57" t="s">
        <v>13</v>
      </c>
      <c r="E572" s="54">
        <f t="shared" si="170"/>
        <v>0</v>
      </c>
      <c r="F572" s="54">
        <f t="shared" si="170"/>
        <v>0</v>
      </c>
      <c r="G572" s="54">
        <v>0</v>
      </c>
      <c r="H572" s="54">
        <v>0</v>
      </c>
      <c r="I572" s="54">
        <v>0</v>
      </c>
      <c r="J572" s="54">
        <v>0</v>
      </c>
      <c r="K572" s="54">
        <v>0</v>
      </c>
      <c r="L572" s="54">
        <v>0</v>
      </c>
      <c r="M572" s="54">
        <v>0</v>
      </c>
      <c r="N572" s="54">
        <v>0</v>
      </c>
      <c r="O572" s="97"/>
      <c r="P572" s="65"/>
      <c r="Y572" s="72"/>
      <c r="Z572" s="72"/>
      <c r="AA572" s="72"/>
      <c r="AB572" s="72"/>
      <c r="AC572" s="72"/>
      <c r="AD572" s="72"/>
      <c r="AF572" s="72"/>
      <c r="AG572" s="72"/>
      <c r="AH572" s="72"/>
      <c r="AI572" s="72"/>
    </row>
    <row r="573" spans="1:35" s="56" customFormat="1" ht="15">
      <c r="A573" s="142"/>
      <c r="B573" s="127"/>
      <c r="C573" s="93"/>
      <c r="D573" s="57" t="s">
        <v>14</v>
      </c>
      <c r="E573" s="54">
        <f t="shared" si="170"/>
        <v>0</v>
      </c>
      <c r="F573" s="54">
        <f t="shared" si="170"/>
        <v>0</v>
      </c>
      <c r="G573" s="54">
        <v>0</v>
      </c>
      <c r="H573" s="54">
        <v>0</v>
      </c>
      <c r="I573" s="54">
        <v>0</v>
      </c>
      <c r="J573" s="54">
        <v>0</v>
      </c>
      <c r="K573" s="54">
        <v>0</v>
      </c>
      <c r="L573" s="54">
        <v>0</v>
      </c>
      <c r="M573" s="54">
        <v>0</v>
      </c>
      <c r="N573" s="54">
        <v>0</v>
      </c>
      <c r="O573" s="97"/>
      <c r="P573" s="65"/>
      <c r="Y573" s="72"/>
      <c r="Z573" s="72"/>
      <c r="AA573" s="72"/>
      <c r="AB573" s="72"/>
      <c r="AC573" s="72"/>
      <c r="AD573" s="72"/>
      <c r="AF573" s="72"/>
      <c r="AG573" s="72"/>
      <c r="AH573" s="72"/>
      <c r="AI573" s="72"/>
    </row>
    <row r="574" spans="1:35" s="56" customFormat="1" ht="15">
      <c r="A574" s="142"/>
      <c r="B574" s="127"/>
      <c r="C574" s="93"/>
      <c r="D574" s="57" t="s">
        <v>15</v>
      </c>
      <c r="E574" s="54">
        <f t="shared" si="170"/>
        <v>0</v>
      </c>
      <c r="F574" s="54">
        <f t="shared" si="170"/>
        <v>0</v>
      </c>
      <c r="G574" s="54">
        <v>0</v>
      </c>
      <c r="H574" s="54">
        <v>0</v>
      </c>
      <c r="I574" s="54">
        <v>0</v>
      </c>
      <c r="J574" s="54">
        <v>0</v>
      </c>
      <c r="K574" s="54">
        <v>0</v>
      </c>
      <c r="L574" s="54">
        <v>0</v>
      </c>
      <c r="M574" s="54">
        <v>0</v>
      </c>
      <c r="N574" s="54">
        <v>0</v>
      </c>
      <c r="O574" s="97"/>
      <c r="P574" s="65"/>
      <c r="Y574" s="72"/>
      <c r="Z574" s="72"/>
      <c r="AA574" s="72"/>
      <c r="AB574" s="72"/>
      <c r="AC574" s="72"/>
      <c r="AD574" s="72"/>
      <c r="AF574" s="72"/>
      <c r="AG574" s="72"/>
      <c r="AH574" s="72"/>
      <c r="AI574" s="72"/>
    </row>
    <row r="575" spans="1:35" s="56" customFormat="1" ht="15">
      <c r="A575" s="142"/>
      <c r="B575" s="127"/>
      <c r="C575" s="93"/>
      <c r="D575" s="57" t="s">
        <v>16</v>
      </c>
      <c r="E575" s="54">
        <f t="shared" si="170"/>
        <v>0</v>
      </c>
      <c r="F575" s="54">
        <f t="shared" si="170"/>
        <v>0</v>
      </c>
      <c r="G575" s="54">
        <v>0</v>
      </c>
      <c r="H575" s="54">
        <v>0</v>
      </c>
      <c r="I575" s="54">
        <v>0</v>
      </c>
      <c r="J575" s="54">
        <v>0</v>
      </c>
      <c r="K575" s="54">
        <v>0</v>
      </c>
      <c r="L575" s="54">
        <v>0</v>
      </c>
      <c r="M575" s="54">
        <v>0</v>
      </c>
      <c r="N575" s="54">
        <v>0</v>
      </c>
      <c r="O575" s="97"/>
      <c r="P575" s="65"/>
      <c r="Y575" s="72"/>
      <c r="Z575" s="72"/>
      <c r="AA575" s="72"/>
      <c r="AB575" s="72"/>
      <c r="AC575" s="72"/>
      <c r="AD575" s="72"/>
      <c r="AF575" s="72"/>
      <c r="AG575" s="72"/>
      <c r="AH575" s="72"/>
      <c r="AI575" s="72"/>
    </row>
    <row r="576" spans="1:35" s="56" customFormat="1" ht="15">
      <c r="A576" s="142"/>
      <c r="B576" s="127"/>
      <c r="C576" s="93"/>
      <c r="D576" s="57" t="s">
        <v>66</v>
      </c>
      <c r="E576" s="61">
        <f t="shared" si="170"/>
        <v>1053.5</v>
      </c>
      <c r="F576" s="54">
        <f t="shared" si="170"/>
        <v>0</v>
      </c>
      <c r="G576" s="61">
        <v>1053.5</v>
      </c>
      <c r="H576" s="54">
        <v>0</v>
      </c>
      <c r="I576" s="54">
        <v>0</v>
      </c>
      <c r="J576" s="54">
        <v>0</v>
      </c>
      <c r="K576" s="54">
        <v>0</v>
      </c>
      <c r="L576" s="54">
        <v>0</v>
      </c>
      <c r="M576" s="54">
        <v>0</v>
      </c>
      <c r="N576" s="54">
        <v>0</v>
      </c>
      <c r="O576" s="97"/>
      <c r="P576" s="65"/>
      <c r="Y576" s="72">
        <v>1</v>
      </c>
      <c r="Z576" s="72"/>
      <c r="AA576" s="72"/>
      <c r="AB576" s="72"/>
      <c r="AC576" s="72"/>
      <c r="AD576" s="72"/>
      <c r="AF576" s="72"/>
      <c r="AG576" s="72"/>
      <c r="AH576" s="72"/>
      <c r="AI576" s="72"/>
    </row>
    <row r="577" spans="1:35" s="56" customFormat="1" ht="15">
      <c r="A577" s="142"/>
      <c r="B577" s="127"/>
      <c r="C577" s="93"/>
      <c r="D577" s="57" t="s">
        <v>67</v>
      </c>
      <c r="E577" s="54">
        <f t="shared" si="170"/>
        <v>0</v>
      </c>
      <c r="F577" s="54">
        <f t="shared" si="170"/>
        <v>0</v>
      </c>
      <c r="G577" s="54">
        <v>0</v>
      </c>
      <c r="H577" s="54">
        <v>0</v>
      </c>
      <c r="I577" s="54">
        <v>0</v>
      </c>
      <c r="J577" s="54">
        <v>0</v>
      </c>
      <c r="K577" s="54">
        <v>0</v>
      </c>
      <c r="L577" s="54">
        <v>0</v>
      </c>
      <c r="M577" s="54">
        <v>0</v>
      </c>
      <c r="N577" s="54">
        <v>0</v>
      </c>
      <c r="O577" s="97"/>
      <c r="P577" s="65"/>
      <c r="Y577" s="72"/>
      <c r="Z577" s="72"/>
      <c r="AA577" s="72"/>
      <c r="AB577" s="72"/>
      <c r="AC577" s="72"/>
      <c r="AD577" s="72"/>
      <c r="AF577" s="72"/>
      <c r="AG577" s="72"/>
      <c r="AH577" s="72"/>
      <c r="AI577" s="72"/>
    </row>
    <row r="578" spans="1:35" s="56" customFormat="1" ht="15">
      <c r="A578" s="142"/>
      <c r="B578" s="127"/>
      <c r="C578" s="93"/>
      <c r="D578" s="57" t="s">
        <v>68</v>
      </c>
      <c r="E578" s="54">
        <f t="shared" si="170"/>
        <v>0</v>
      </c>
      <c r="F578" s="54">
        <f t="shared" si="170"/>
        <v>0</v>
      </c>
      <c r="G578" s="54">
        <v>0</v>
      </c>
      <c r="H578" s="54">
        <v>0</v>
      </c>
      <c r="I578" s="54">
        <v>0</v>
      </c>
      <c r="J578" s="54">
        <v>0</v>
      </c>
      <c r="K578" s="54">
        <v>0</v>
      </c>
      <c r="L578" s="54">
        <v>0</v>
      </c>
      <c r="M578" s="54">
        <v>0</v>
      </c>
      <c r="N578" s="54">
        <v>0</v>
      </c>
      <c r="O578" s="97"/>
      <c r="P578" s="65"/>
      <c r="Y578" s="72"/>
      <c r="Z578" s="72"/>
      <c r="AA578" s="72"/>
      <c r="AB578" s="72"/>
      <c r="AC578" s="72"/>
      <c r="AD578" s="72"/>
      <c r="AF578" s="72"/>
      <c r="AG578" s="72"/>
      <c r="AH578" s="72"/>
      <c r="AI578" s="72"/>
    </row>
    <row r="579" spans="1:35" s="56" customFormat="1" ht="15">
      <c r="A579" s="142"/>
      <c r="B579" s="127"/>
      <c r="C579" s="93"/>
      <c r="D579" s="57" t="s">
        <v>69</v>
      </c>
      <c r="E579" s="54">
        <f t="shared" si="170"/>
        <v>0</v>
      </c>
      <c r="F579" s="54">
        <f t="shared" si="170"/>
        <v>0</v>
      </c>
      <c r="G579" s="54">
        <v>0</v>
      </c>
      <c r="H579" s="54">
        <v>0</v>
      </c>
      <c r="I579" s="54">
        <v>0</v>
      </c>
      <c r="J579" s="54">
        <v>0</v>
      </c>
      <c r="K579" s="54">
        <v>0</v>
      </c>
      <c r="L579" s="54">
        <v>0</v>
      </c>
      <c r="M579" s="54">
        <v>0</v>
      </c>
      <c r="N579" s="54">
        <v>0</v>
      </c>
      <c r="O579" s="97"/>
      <c r="P579" s="65"/>
      <c r="Y579" s="72"/>
      <c r="Z579" s="72"/>
      <c r="AA579" s="72"/>
      <c r="AB579" s="72"/>
      <c r="AC579" s="72"/>
      <c r="AD579" s="72"/>
      <c r="AF579" s="72"/>
      <c r="AG579" s="72"/>
      <c r="AH579" s="72"/>
      <c r="AI579" s="72"/>
    </row>
    <row r="580" spans="1:35" s="56" customFormat="1" ht="15">
      <c r="A580" s="142"/>
      <c r="B580" s="128"/>
      <c r="C580" s="94"/>
      <c r="D580" s="57" t="s">
        <v>70</v>
      </c>
      <c r="E580" s="54">
        <f t="shared" si="170"/>
        <v>0</v>
      </c>
      <c r="F580" s="54">
        <f t="shared" si="170"/>
        <v>0</v>
      </c>
      <c r="G580" s="54">
        <v>0</v>
      </c>
      <c r="H580" s="54">
        <v>0</v>
      </c>
      <c r="I580" s="54">
        <v>0</v>
      </c>
      <c r="J580" s="54">
        <v>0</v>
      </c>
      <c r="K580" s="54">
        <v>0</v>
      </c>
      <c r="L580" s="54">
        <v>0</v>
      </c>
      <c r="M580" s="54">
        <v>0</v>
      </c>
      <c r="N580" s="54">
        <v>0</v>
      </c>
      <c r="O580" s="98"/>
      <c r="P580" s="65"/>
      <c r="Y580" s="72"/>
      <c r="Z580" s="72"/>
      <c r="AA580" s="72"/>
      <c r="AB580" s="72"/>
      <c r="AC580" s="72"/>
      <c r="AD580" s="72"/>
      <c r="AF580" s="72"/>
      <c r="AG580" s="72"/>
      <c r="AH580" s="72"/>
      <c r="AI580" s="72"/>
    </row>
    <row r="581" spans="1:35" s="56" customFormat="1" ht="15.75" customHeight="1">
      <c r="A581" s="142"/>
      <c r="B581" s="89" t="s">
        <v>113</v>
      </c>
      <c r="C581" s="92"/>
      <c r="D581" s="57" t="s">
        <v>10</v>
      </c>
      <c r="E581" s="54">
        <f>SUM(E582:E592)</f>
        <v>570.2</v>
      </c>
      <c r="F581" s="54">
        <f>SUM(F582:F592)</f>
        <v>0</v>
      </c>
      <c r="G581" s="54">
        <f aca="true" t="shared" si="171" ref="G581:L581">SUM(G582:G592)</f>
        <v>570.2</v>
      </c>
      <c r="H581" s="54">
        <f t="shared" si="171"/>
        <v>0</v>
      </c>
      <c r="I581" s="54">
        <f t="shared" si="171"/>
        <v>0</v>
      </c>
      <c r="J581" s="54">
        <f t="shared" si="171"/>
        <v>0</v>
      </c>
      <c r="K581" s="54">
        <f t="shared" si="171"/>
        <v>0</v>
      </c>
      <c r="L581" s="54">
        <f t="shared" si="171"/>
        <v>0</v>
      </c>
      <c r="M581" s="54">
        <f>SUM(M582:M592)</f>
        <v>0</v>
      </c>
      <c r="N581" s="54">
        <f>SUM(N582:N592)</f>
        <v>0</v>
      </c>
      <c r="O581" s="64"/>
      <c r="P581" s="65"/>
      <c r="Y581" s="72"/>
      <c r="Z581" s="72"/>
      <c r="AA581" s="72"/>
      <c r="AB581" s="72"/>
      <c r="AC581" s="72"/>
      <c r="AD581" s="72"/>
      <c r="AF581" s="72"/>
      <c r="AG581" s="72"/>
      <c r="AH581" s="72"/>
      <c r="AI581" s="72"/>
    </row>
    <row r="582" spans="1:35" s="56" customFormat="1" ht="15">
      <c r="A582" s="142"/>
      <c r="B582" s="127"/>
      <c r="C582" s="93"/>
      <c r="D582" s="57" t="s">
        <v>11</v>
      </c>
      <c r="E582" s="54">
        <f aca="true" t="shared" si="172" ref="E582:F592">G582+I582+K582+M582</f>
        <v>0</v>
      </c>
      <c r="F582" s="54">
        <f t="shared" si="172"/>
        <v>0</v>
      </c>
      <c r="G582" s="54">
        <v>0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0</v>
      </c>
      <c r="N582" s="54">
        <v>0</v>
      </c>
      <c r="O582" s="96" t="s">
        <v>63</v>
      </c>
      <c r="P582" s="65"/>
      <c r="Y582" s="72"/>
      <c r="Z582" s="72"/>
      <c r="AA582" s="72"/>
      <c r="AB582" s="72"/>
      <c r="AC582" s="72"/>
      <c r="AD582" s="72"/>
      <c r="AF582" s="72"/>
      <c r="AG582" s="72"/>
      <c r="AH582" s="72"/>
      <c r="AI582" s="72"/>
    </row>
    <row r="583" spans="1:35" s="56" customFormat="1" ht="15">
      <c r="A583" s="142"/>
      <c r="B583" s="127"/>
      <c r="C583" s="93"/>
      <c r="D583" s="57" t="s">
        <v>12</v>
      </c>
      <c r="E583" s="54">
        <f t="shared" si="172"/>
        <v>0</v>
      </c>
      <c r="F583" s="54">
        <f t="shared" si="172"/>
        <v>0</v>
      </c>
      <c r="G583" s="54">
        <v>0</v>
      </c>
      <c r="H583" s="54">
        <v>0</v>
      </c>
      <c r="I583" s="54">
        <v>0</v>
      </c>
      <c r="J583" s="54">
        <v>0</v>
      </c>
      <c r="K583" s="54">
        <v>0</v>
      </c>
      <c r="L583" s="54">
        <v>0</v>
      </c>
      <c r="M583" s="54">
        <v>0</v>
      </c>
      <c r="N583" s="54">
        <v>0</v>
      </c>
      <c r="O583" s="97"/>
      <c r="P583" s="65"/>
      <c r="Y583" s="72"/>
      <c r="Z583" s="72"/>
      <c r="AA583" s="72"/>
      <c r="AB583" s="72"/>
      <c r="AC583" s="72"/>
      <c r="AD583" s="72"/>
      <c r="AF583" s="72"/>
      <c r="AG583" s="72"/>
      <c r="AH583" s="72"/>
      <c r="AI583" s="72"/>
    </row>
    <row r="584" spans="1:35" s="56" customFormat="1" ht="15">
      <c r="A584" s="142"/>
      <c r="B584" s="127"/>
      <c r="C584" s="93"/>
      <c r="D584" s="57" t="s">
        <v>13</v>
      </c>
      <c r="E584" s="54">
        <f t="shared" si="172"/>
        <v>0</v>
      </c>
      <c r="F584" s="54">
        <f t="shared" si="172"/>
        <v>0</v>
      </c>
      <c r="G584" s="54">
        <v>0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54">
        <v>0</v>
      </c>
      <c r="N584" s="54">
        <v>0</v>
      </c>
      <c r="O584" s="97"/>
      <c r="P584" s="65"/>
      <c r="Y584" s="72"/>
      <c r="Z584" s="72"/>
      <c r="AA584" s="72"/>
      <c r="AB584" s="72"/>
      <c r="AC584" s="72"/>
      <c r="AD584" s="72"/>
      <c r="AF584" s="72"/>
      <c r="AG584" s="72"/>
      <c r="AH584" s="72"/>
      <c r="AI584" s="72"/>
    </row>
    <row r="585" spans="1:35" s="56" customFormat="1" ht="15">
      <c r="A585" s="142"/>
      <c r="B585" s="127"/>
      <c r="C585" s="93"/>
      <c r="D585" s="57" t="s">
        <v>14</v>
      </c>
      <c r="E585" s="54">
        <f t="shared" si="172"/>
        <v>0</v>
      </c>
      <c r="F585" s="54">
        <f t="shared" si="172"/>
        <v>0</v>
      </c>
      <c r="G585" s="54">
        <v>0</v>
      </c>
      <c r="H585" s="54">
        <v>0</v>
      </c>
      <c r="I585" s="54">
        <v>0</v>
      </c>
      <c r="J585" s="54">
        <v>0</v>
      </c>
      <c r="K585" s="54">
        <v>0</v>
      </c>
      <c r="L585" s="54">
        <v>0</v>
      </c>
      <c r="M585" s="54">
        <v>0</v>
      </c>
      <c r="N585" s="54">
        <v>0</v>
      </c>
      <c r="O585" s="97"/>
      <c r="P585" s="65"/>
      <c r="Y585" s="72"/>
      <c r="Z585" s="72"/>
      <c r="AA585" s="72"/>
      <c r="AB585" s="72"/>
      <c r="AC585" s="72"/>
      <c r="AD585" s="72"/>
      <c r="AF585" s="72"/>
      <c r="AG585" s="72"/>
      <c r="AH585" s="72"/>
      <c r="AI585" s="72"/>
    </row>
    <row r="586" spans="1:35" s="56" customFormat="1" ht="15">
      <c r="A586" s="142"/>
      <c r="B586" s="127"/>
      <c r="C586" s="93"/>
      <c r="D586" s="57" t="s">
        <v>15</v>
      </c>
      <c r="E586" s="54">
        <f t="shared" si="172"/>
        <v>0</v>
      </c>
      <c r="F586" s="54">
        <f t="shared" si="172"/>
        <v>0</v>
      </c>
      <c r="G586" s="54">
        <v>0</v>
      </c>
      <c r="H586" s="54">
        <v>0</v>
      </c>
      <c r="I586" s="54">
        <v>0</v>
      </c>
      <c r="J586" s="54">
        <v>0</v>
      </c>
      <c r="K586" s="54">
        <v>0</v>
      </c>
      <c r="L586" s="54">
        <v>0</v>
      </c>
      <c r="M586" s="54">
        <v>0</v>
      </c>
      <c r="N586" s="54">
        <v>0</v>
      </c>
      <c r="O586" s="97"/>
      <c r="P586" s="65"/>
      <c r="Y586" s="72"/>
      <c r="Z586" s="72"/>
      <c r="AA586" s="72"/>
      <c r="AB586" s="72"/>
      <c r="AC586" s="72"/>
      <c r="AD586" s="72"/>
      <c r="AF586" s="72"/>
      <c r="AG586" s="72"/>
      <c r="AH586" s="72"/>
      <c r="AI586" s="72"/>
    </row>
    <row r="587" spans="1:35" s="56" customFormat="1" ht="15">
      <c r="A587" s="142"/>
      <c r="B587" s="127"/>
      <c r="C587" s="93"/>
      <c r="D587" s="57" t="s">
        <v>16</v>
      </c>
      <c r="E587" s="54">
        <f t="shared" si="172"/>
        <v>0</v>
      </c>
      <c r="F587" s="54">
        <f t="shared" si="172"/>
        <v>0</v>
      </c>
      <c r="G587" s="54">
        <v>0</v>
      </c>
      <c r="H587" s="54">
        <v>0</v>
      </c>
      <c r="I587" s="54">
        <v>0</v>
      </c>
      <c r="J587" s="54">
        <v>0</v>
      </c>
      <c r="K587" s="54">
        <v>0</v>
      </c>
      <c r="L587" s="54">
        <v>0</v>
      </c>
      <c r="M587" s="54">
        <v>0</v>
      </c>
      <c r="N587" s="54">
        <v>0</v>
      </c>
      <c r="O587" s="97"/>
      <c r="P587" s="65"/>
      <c r="Y587" s="72"/>
      <c r="Z587" s="72"/>
      <c r="AA587" s="72"/>
      <c r="AB587" s="72"/>
      <c r="AC587" s="72"/>
      <c r="AD587" s="72"/>
      <c r="AF587" s="72"/>
      <c r="AG587" s="72"/>
      <c r="AH587" s="72"/>
      <c r="AI587" s="72"/>
    </row>
    <row r="588" spans="1:35" s="56" customFormat="1" ht="15">
      <c r="A588" s="142"/>
      <c r="B588" s="127"/>
      <c r="C588" s="93"/>
      <c r="D588" s="57" t="s">
        <v>66</v>
      </c>
      <c r="E588" s="54">
        <f t="shared" si="172"/>
        <v>0</v>
      </c>
      <c r="F588" s="54">
        <f t="shared" si="172"/>
        <v>0</v>
      </c>
      <c r="G588" s="54">
        <v>0</v>
      </c>
      <c r="H588" s="54">
        <v>0</v>
      </c>
      <c r="I588" s="54">
        <v>0</v>
      </c>
      <c r="J588" s="54">
        <v>0</v>
      </c>
      <c r="K588" s="54">
        <v>0</v>
      </c>
      <c r="L588" s="54">
        <v>0</v>
      </c>
      <c r="M588" s="54">
        <v>0</v>
      </c>
      <c r="N588" s="54">
        <v>0</v>
      </c>
      <c r="O588" s="97"/>
      <c r="P588" s="65"/>
      <c r="Y588" s="72"/>
      <c r="Z588" s="72"/>
      <c r="AA588" s="72"/>
      <c r="AB588" s="72"/>
      <c r="AC588" s="72"/>
      <c r="AD588" s="72"/>
      <c r="AF588" s="72"/>
      <c r="AG588" s="72"/>
      <c r="AH588" s="72"/>
      <c r="AI588" s="72"/>
    </row>
    <row r="589" spans="1:35" s="56" customFormat="1" ht="15">
      <c r="A589" s="142"/>
      <c r="B589" s="127"/>
      <c r="C589" s="93"/>
      <c r="D589" s="57" t="s">
        <v>67</v>
      </c>
      <c r="E589" s="61">
        <f t="shared" si="172"/>
        <v>570.2</v>
      </c>
      <c r="F589" s="54">
        <f t="shared" si="172"/>
        <v>0</v>
      </c>
      <c r="G589" s="61">
        <v>570.2</v>
      </c>
      <c r="H589" s="54">
        <v>0</v>
      </c>
      <c r="I589" s="54">
        <v>0</v>
      </c>
      <c r="J589" s="54">
        <v>0</v>
      </c>
      <c r="K589" s="54">
        <v>0</v>
      </c>
      <c r="L589" s="54">
        <v>0</v>
      </c>
      <c r="M589" s="54">
        <v>0</v>
      </c>
      <c r="N589" s="54">
        <v>0</v>
      </c>
      <c r="O589" s="97"/>
      <c r="P589" s="65"/>
      <c r="Y589" s="72"/>
      <c r="Z589" s="72"/>
      <c r="AA589" s="72">
        <v>1</v>
      </c>
      <c r="AB589" s="72"/>
      <c r="AC589" s="72"/>
      <c r="AD589" s="72"/>
      <c r="AF589" s="72"/>
      <c r="AG589" s="72"/>
      <c r="AH589" s="72"/>
      <c r="AI589" s="72"/>
    </row>
    <row r="590" spans="1:35" s="56" customFormat="1" ht="15">
      <c r="A590" s="142"/>
      <c r="B590" s="127"/>
      <c r="C590" s="93"/>
      <c r="D590" s="57" t="s">
        <v>68</v>
      </c>
      <c r="E590" s="54">
        <f t="shared" si="172"/>
        <v>0</v>
      </c>
      <c r="F590" s="54">
        <f t="shared" si="172"/>
        <v>0</v>
      </c>
      <c r="G590" s="54">
        <v>0</v>
      </c>
      <c r="H590" s="54">
        <v>0</v>
      </c>
      <c r="I590" s="54">
        <v>0</v>
      </c>
      <c r="J590" s="54">
        <v>0</v>
      </c>
      <c r="K590" s="54">
        <v>0</v>
      </c>
      <c r="L590" s="54">
        <v>0</v>
      </c>
      <c r="M590" s="54">
        <v>0</v>
      </c>
      <c r="N590" s="54">
        <v>0</v>
      </c>
      <c r="O590" s="97"/>
      <c r="P590" s="65"/>
      <c r="Y590" s="72"/>
      <c r="Z590" s="72"/>
      <c r="AA590" s="72"/>
      <c r="AB590" s="72"/>
      <c r="AC590" s="72"/>
      <c r="AD590" s="72"/>
      <c r="AF590" s="72"/>
      <c r="AG590" s="72"/>
      <c r="AH590" s="72"/>
      <c r="AI590" s="72"/>
    </row>
    <row r="591" spans="1:35" s="56" customFormat="1" ht="15">
      <c r="A591" s="142"/>
      <c r="B591" s="127"/>
      <c r="C591" s="93"/>
      <c r="D591" s="57" t="s">
        <v>69</v>
      </c>
      <c r="E591" s="54">
        <f t="shared" si="172"/>
        <v>0</v>
      </c>
      <c r="F591" s="54">
        <f t="shared" si="172"/>
        <v>0</v>
      </c>
      <c r="G591" s="54">
        <v>0</v>
      </c>
      <c r="H591" s="54">
        <v>0</v>
      </c>
      <c r="I591" s="54">
        <v>0</v>
      </c>
      <c r="J591" s="54">
        <v>0</v>
      </c>
      <c r="K591" s="54">
        <v>0</v>
      </c>
      <c r="L591" s="54">
        <v>0</v>
      </c>
      <c r="M591" s="54">
        <v>0</v>
      </c>
      <c r="N591" s="54">
        <v>0</v>
      </c>
      <c r="O591" s="97"/>
      <c r="P591" s="65"/>
      <c r="Y591" s="72"/>
      <c r="Z591" s="72"/>
      <c r="AA591" s="72"/>
      <c r="AB591" s="72"/>
      <c r="AC591" s="72"/>
      <c r="AD591" s="72"/>
      <c r="AF591" s="72"/>
      <c r="AG591" s="72"/>
      <c r="AH591" s="72"/>
      <c r="AI591" s="72"/>
    </row>
    <row r="592" spans="1:35" s="56" customFormat="1" ht="15">
      <c r="A592" s="142"/>
      <c r="B592" s="128"/>
      <c r="C592" s="94"/>
      <c r="D592" s="57" t="s">
        <v>70</v>
      </c>
      <c r="E592" s="54">
        <f t="shared" si="172"/>
        <v>0</v>
      </c>
      <c r="F592" s="54">
        <f t="shared" si="172"/>
        <v>0</v>
      </c>
      <c r="G592" s="54">
        <v>0</v>
      </c>
      <c r="H592" s="54">
        <v>0</v>
      </c>
      <c r="I592" s="54">
        <v>0</v>
      </c>
      <c r="J592" s="54">
        <v>0</v>
      </c>
      <c r="K592" s="54">
        <v>0</v>
      </c>
      <c r="L592" s="54">
        <v>0</v>
      </c>
      <c r="M592" s="54">
        <v>0</v>
      </c>
      <c r="N592" s="54">
        <v>0</v>
      </c>
      <c r="O592" s="98"/>
      <c r="P592" s="65"/>
      <c r="Y592" s="72"/>
      <c r="Z592" s="72"/>
      <c r="AA592" s="72"/>
      <c r="AB592" s="72"/>
      <c r="AC592" s="72"/>
      <c r="AD592" s="72"/>
      <c r="AF592" s="72"/>
      <c r="AG592" s="72"/>
      <c r="AH592" s="72"/>
      <c r="AI592" s="72"/>
    </row>
    <row r="593" spans="1:35" s="56" customFormat="1" ht="15.75" customHeight="1">
      <c r="A593" s="142"/>
      <c r="B593" s="89" t="s">
        <v>114</v>
      </c>
      <c r="C593" s="92"/>
      <c r="D593" s="57" t="s">
        <v>10</v>
      </c>
      <c r="E593" s="54">
        <f>SUM(E594:E604)</f>
        <v>167.6</v>
      </c>
      <c r="F593" s="54">
        <f>SUM(F594:F604)</f>
        <v>0</v>
      </c>
      <c r="G593" s="54">
        <f aca="true" t="shared" si="173" ref="G593:L593">SUM(G594:G604)</f>
        <v>167.6</v>
      </c>
      <c r="H593" s="54">
        <f t="shared" si="173"/>
        <v>0</v>
      </c>
      <c r="I593" s="54">
        <f t="shared" si="173"/>
        <v>0</v>
      </c>
      <c r="J593" s="54">
        <f t="shared" si="173"/>
        <v>0</v>
      </c>
      <c r="K593" s="54">
        <f t="shared" si="173"/>
        <v>0</v>
      </c>
      <c r="L593" s="54">
        <f t="shared" si="173"/>
        <v>0</v>
      </c>
      <c r="M593" s="54">
        <f>SUM(M594:M604)</f>
        <v>0</v>
      </c>
      <c r="N593" s="54">
        <f>SUM(N594:N604)</f>
        <v>0</v>
      </c>
      <c r="O593" s="64"/>
      <c r="P593" s="65"/>
      <c r="Y593" s="72"/>
      <c r="Z593" s="72"/>
      <c r="AA593" s="72"/>
      <c r="AB593" s="72"/>
      <c r="AC593" s="72"/>
      <c r="AD593" s="72"/>
      <c r="AF593" s="72"/>
      <c r="AG593" s="72"/>
      <c r="AH593" s="72"/>
      <c r="AI593" s="72"/>
    </row>
    <row r="594" spans="1:35" s="56" customFormat="1" ht="15">
      <c r="A594" s="142"/>
      <c r="B594" s="127"/>
      <c r="C594" s="93"/>
      <c r="D594" s="57" t="s">
        <v>11</v>
      </c>
      <c r="E594" s="54">
        <f aca="true" t="shared" si="174" ref="E594:F604">G594+I594+K594+M594</f>
        <v>0</v>
      </c>
      <c r="F594" s="54">
        <f t="shared" si="174"/>
        <v>0</v>
      </c>
      <c r="G594" s="54">
        <v>0</v>
      </c>
      <c r="H594" s="54">
        <v>0</v>
      </c>
      <c r="I594" s="54">
        <v>0</v>
      </c>
      <c r="J594" s="54">
        <v>0</v>
      </c>
      <c r="K594" s="54">
        <v>0</v>
      </c>
      <c r="L594" s="54">
        <v>0</v>
      </c>
      <c r="M594" s="54">
        <v>0</v>
      </c>
      <c r="N594" s="54">
        <v>0</v>
      </c>
      <c r="O594" s="96" t="s">
        <v>63</v>
      </c>
      <c r="P594" s="65"/>
      <c r="Y594" s="72"/>
      <c r="Z594" s="72"/>
      <c r="AA594" s="72"/>
      <c r="AB594" s="72"/>
      <c r="AC594" s="72"/>
      <c r="AD594" s="72"/>
      <c r="AF594" s="72"/>
      <c r="AG594" s="72"/>
      <c r="AH594" s="72"/>
      <c r="AI594" s="72"/>
    </row>
    <row r="595" spans="1:35" s="56" customFormat="1" ht="15">
      <c r="A595" s="142"/>
      <c r="B595" s="127"/>
      <c r="C595" s="93"/>
      <c r="D595" s="57" t="s">
        <v>12</v>
      </c>
      <c r="E595" s="54">
        <f t="shared" si="174"/>
        <v>0</v>
      </c>
      <c r="F595" s="54">
        <f t="shared" si="174"/>
        <v>0</v>
      </c>
      <c r="G595" s="54">
        <v>0</v>
      </c>
      <c r="H595" s="54">
        <v>0</v>
      </c>
      <c r="I595" s="54">
        <v>0</v>
      </c>
      <c r="J595" s="54">
        <v>0</v>
      </c>
      <c r="K595" s="54">
        <v>0</v>
      </c>
      <c r="L595" s="54">
        <v>0</v>
      </c>
      <c r="M595" s="54">
        <v>0</v>
      </c>
      <c r="N595" s="54">
        <v>0</v>
      </c>
      <c r="O595" s="97"/>
      <c r="P595" s="65"/>
      <c r="Y595" s="72"/>
      <c r="Z595" s="72"/>
      <c r="AA595" s="72"/>
      <c r="AB595" s="72"/>
      <c r="AC595" s="72"/>
      <c r="AD595" s="72"/>
      <c r="AF595" s="72"/>
      <c r="AG595" s="72"/>
      <c r="AH595" s="72"/>
      <c r="AI595" s="72"/>
    </row>
    <row r="596" spans="1:35" s="56" customFormat="1" ht="15">
      <c r="A596" s="142"/>
      <c r="B596" s="127"/>
      <c r="C596" s="93"/>
      <c r="D596" s="57" t="s">
        <v>13</v>
      </c>
      <c r="E596" s="54">
        <f t="shared" si="174"/>
        <v>0</v>
      </c>
      <c r="F596" s="54">
        <f t="shared" si="174"/>
        <v>0</v>
      </c>
      <c r="G596" s="54">
        <v>0</v>
      </c>
      <c r="H596" s="54">
        <v>0</v>
      </c>
      <c r="I596" s="54">
        <v>0</v>
      </c>
      <c r="J596" s="54">
        <v>0</v>
      </c>
      <c r="K596" s="54">
        <v>0</v>
      </c>
      <c r="L596" s="54">
        <v>0</v>
      </c>
      <c r="M596" s="54">
        <v>0</v>
      </c>
      <c r="N596" s="54">
        <v>0</v>
      </c>
      <c r="O596" s="97"/>
      <c r="P596" s="65"/>
      <c r="Y596" s="72"/>
      <c r="Z596" s="72"/>
      <c r="AA596" s="72"/>
      <c r="AB596" s="72"/>
      <c r="AC596" s="72"/>
      <c r="AD596" s="72"/>
      <c r="AF596" s="72"/>
      <c r="AG596" s="72"/>
      <c r="AH596" s="72"/>
      <c r="AI596" s="72"/>
    </row>
    <row r="597" spans="1:35" s="56" customFormat="1" ht="15">
      <c r="A597" s="142"/>
      <c r="B597" s="127"/>
      <c r="C597" s="93"/>
      <c r="D597" s="57" t="s">
        <v>14</v>
      </c>
      <c r="E597" s="54">
        <f t="shared" si="174"/>
        <v>0</v>
      </c>
      <c r="F597" s="54">
        <f t="shared" si="174"/>
        <v>0</v>
      </c>
      <c r="G597" s="54">
        <v>0</v>
      </c>
      <c r="H597" s="54">
        <v>0</v>
      </c>
      <c r="I597" s="54">
        <v>0</v>
      </c>
      <c r="J597" s="54">
        <v>0</v>
      </c>
      <c r="K597" s="54">
        <v>0</v>
      </c>
      <c r="L597" s="54">
        <v>0</v>
      </c>
      <c r="M597" s="54">
        <v>0</v>
      </c>
      <c r="N597" s="54">
        <v>0</v>
      </c>
      <c r="O597" s="97"/>
      <c r="P597" s="65"/>
      <c r="Y597" s="72"/>
      <c r="Z597" s="72"/>
      <c r="AA597" s="72"/>
      <c r="AB597" s="72"/>
      <c r="AC597" s="72"/>
      <c r="AD597" s="72"/>
      <c r="AF597" s="72"/>
      <c r="AG597" s="72"/>
      <c r="AH597" s="72"/>
      <c r="AI597" s="72"/>
    </row>
    <row r="598" spans="1:35" s="56" customFormat="1" ht="15">
      <c r="A598" s="142"/>
      <c r="B598" s="127"/>
      <c r="C598" s="93"/>
      <c r="D598" s="57" t="s">
        <v>15</v>
      </c>
      <c r="E598" s="54">
        <f t="shared" si="174"/>
        <v>0</v>
      </c>
      <c r="F598" s="54">
        <f t="shared" si="174"/>
        <v>0</v>
      </c>
      <c r="G598" s="54">
        <v>0</v>
      </c>
      <c r="H598" s="54">
        <v>0</v>
      </c>
      <c r="I598" s="54">
        <v>0</v>
      </c>
      <c r="J598" s="54">
        <v>0</v>
      </c>
      <c r="K598" s="54">
        <v>0</v>
      </c>
      <c r="L598" s="54">
        <v>0</v>
      </c>
      <c r="M598" s="54">
        <v>0</v>
      </c>
      <c r="N598" s="54">
        <v>0</v>
      </c>
      <c r="O598" s="97"/>
      <c r="P598" s="65"/>
      <c r="Y598" s="72"/>
      <c r="Z598" s="72"/>
      <c r="AA598" s="72"/>
      <c r="AB598" s="72"/>
      <c r="AC598" s="72"/>
      <c r="AD598" s="72"/>
      <c r="AF598" s="72"/>
      <c r="AG598" s="72"/>
      <c r="AH598" s="72"/>
      <c r="AI598" s="72"/>
    </row>
    <row r="599" spans="1:35" s="56" customFormat="1" ht="15">
      <c r="A599" s="142"/>
      <c r="B599" s="127"/>
      <c r="C599" s="93"/>
      <c r="D599" s="57" t="s">
        <v>16</v>
      </c>
      <c r="E599" s="54">
        <f t="shared" si="174"/>
        <v>0</v>
      </c>
      <c r="F599" s="54">
        <f t="shared" si="174"/>
        <v>0</v>
      </c>
      <c r="G599" s="54">
        <v>0</v>
      </c>
      <c r="H599" s="54">
        <v>0</v>
      </c>
      <c r="I599" s="54">
        <v>0</v>
      </c>
      <c r="J599" s="54">
        <v>0</v>
      </c>
      <c r="K599" s="54">
        <v>0</v>
      </c>
      <c r="L599" s="54">
        <v>0</v>
      </c>
      <c r="M599" s="54">
        <v>0</v>
      </c>
      <c r="N599" s="54">
        <v>0</v>
      </c>
      <c r="O599" s="97"/>
      <c r="P599" s="65"/>
      <c r="Y599" s="72"/>
      <c r="Z599" s="72"/>
      <c r="AA599" s="72"/>
      <c r="AB599" s="72"/>
      <c r="AC599" s="72"/>
      <c r="AD599" s="72"/>
      <c r="AF599" s="72"/>
      <c r="AG599" s="72"/>
      <c r="AH599" s="72"/>
      <c r="AI599" s="72"/>
    </row>
    <row r="600" spans="1:35" s="56" customFormat="1" ht="15">
      <c r="A600" s="142"/>
      <c r="B600" s="127"/>
      <c r="C600" s="93"/>
      <c r="D600" s="57" t="s">
        <v>66</v>
      </c>
      <c r="E600" s="54">
        <f t="shared" si="174"/>
        <v>0</v>
      </c>
      <c r="F600" s="54">
        <f t="shared" si="174"/>
        <v>0</v>
      </c>
      <c r="G600" s="54">
        <v>0</v>
      </c>
      <c r="H600" s="54">
        <v>0</v>
      </c>
      <c r="I600" s="54">
        <v>0</v>
      </c>
      <c r="J600" s="54">
        <v>0</v>
      </c>
      <c r="K600" s="54">
        <v>0</v>
      </c>
      <c r="L600" s="54">
        <v>0</v>
      </c>
      <c r="M600" s="54">
        <v>0</v>
      </c>
      <c r="N600" s="54">
        <v>0</v>
      </c>
      <c r="O600" s="97"/>
      <c r="P600" s="65"/>
      <c r="Y600" s="72"/>
      <c r="Z600" s="72"/>
      <c r="AA600" s="72"/>
      <c r="AB600" s="72"/>
      <c r="AC600" s="72"/>
      <c r="AD600" s="72"/>
      <c r="AF600" s="72"/>
      <c r="AG600" s="72"/>
      <c r="AH600" s="72"/>
      <c r="AI600" s="72"/>
    </row>
    <row r="601" spans="1:35" s="56" customFormat="1" ht="15">
      <c r="A601" s="142"/>
      <c r="B601" s="127"/>
      <c r="C601" s="93"/>
      <c r="D601" s="57" t="s">
        <v>67</v>
      </c>
      <c r="E601" s="61">
        <f t="shared" si="174"/>
        <v>167.6</v>
      </c>
      <c r="F601" s="54">
        <f t="shared" si="174"/>
        <v>0</v>
      </c>
      <c r="G601" s="61">
        <v>167.6</v>
      </c>
      <c r="H601" s="54">
        <v>0</v>
      </c>
      <c r="I601" s="54">
        <v>0</v>
      </c>
      <c r="J601" s="54">
        <v>0</v>
      </c>
      <c r="K601" s="54">
        <v>0</v>
      </c>
      <c r="L601" s="54">
        <v>0</v>
      </c>
      <c r="M601" s="54">
        <v>0</v>
      </c>
      <c r="N601" s="54">
        <v>0</v>
      </c>
      <c r="O601" s="97"/>
      <c r="P601" s="65"/>
      <c r="Y601" s="72"/>
      <c r="Z601" s="72"/>
      <c r="AA601" s="72">
        <v>1</v>
      </c>
      <c r="AB601" s="72"/>
      <c r="AC601" s="72"/>
      <c r="AD601" s="72"/>
      <c r="AF601" s="72"/>
      <c r="AG601" s="72"/>
      <c r="AH601" s="72"/>
      <c r="AI601" s="72"/>
    </row>
    <row r="602" spans="1:35" s="56" customFormat="1" ht="15">
      <c r="A602" s="142"/>
      <c r="B602" s="127"/>
      <c r="C602" s="93"/>
      <c r="D602" s="57" t="s">
        <v>68</v>
      </c>
      <c r="E602" s="54">
        <f t="shared" si="174"/>
        <v>0</v>
      </c>
      <c r="F602" s="54">
        <f t="shared" si="174"/>
        <v>0</v>
      </c>
      <c r="G602" s="54">
        <v>0</v>
      </c>
      <c r="H602" s="54">
        <v>0</v>
      </c>
      <c r="I602" s="54">
        <v>0</v>
      </c>
      <c r="J602" s="54">
        <v>0</v>
      </c>
      <c r="K602" s="54">
        <v>0</v>
      </c>
      <c r="L602" s="54">
        <v>0</v>
      </c>
      <c r="M602" s="54">
        <v>0</v>
      </c>
      <c r="N602" s="54">
        <v>0</v>
      </c>
      <c r="O602" s="97"/>
      <c r="P602" s="65"/>
      <c r="Y602" s="72"/>
      <c r="Z602" s="72"/>
      <c r="AA602" s="72"/>
      <c r="AB602" s="72"/>
      <c r="AC602" s="72"/>
      <c r="AD602" s="72"/>
      <c r="AF602" s="72"/>
      <c r="AG602" s="72"/>
      <c r="AH602" s="72"/>
      <c r="AI602" s="72"/>
    </row>
    <row r="603" spans="1:35" s="56" customFormat="1" ht="15">
      <c r="A603" s="142"/>
      <c r="B603" s="127"/>
      <c r="C603" s="93"/>
      <c r="D603" s="57" t="s">
        <v>69</v>
      </c>
      <c r="E603" s="54">
        <f t="shared" si="174"/>
        <v>0</v>
      </c>
      <c r="F603" s="54">
        <f t="shared" si="174"/>
        <v>0</v>
      </c>
      <c r="G603" s="54">
        <v>0</v>
      </c>
      <c r="H603" s="54">
        <v>0</v>
      </c>
      <c r="I603" s="54">
        <v>0</v>
      </c>
      <c r="J603" s="54">
        <v>0</v>
      </c>
      <c r="K603" s="54">
        <v>0</v>
      </c>
      <c r="L603" s="54">
        <v>0</v>
      </c>
      <c r="M603" s="54">
        <v>0</v>
      </c>
      <c r="N603" s="54">
        <v>0</v>
      </c>
      <c r="O603" s="97"/>
      <c r="P603" s="65"/>
      <c r="Y603" s="72"/>
      <c r="Z603" s="72"/>
      <c r="AA603" s="72"/>
      <c r="AB603" s="72"/>
      <c r="AC603" s="72"/>
      <c r="AD603" s="72"/>
      <c r="AF603" s="72"/>
      <c r="AG603" s="72"/>
      <c r="AH603" s="72"/>
      <c r="AI603" s="72"/>
    </row>
    <row r="604" spans="1:35" s="56" customFormat="1" ht="15">
      <c r="A604" s="142"/>
      <c r="B604" s="128"/>
      <c r="C604" s="94"/>
      <c r="D604" s="57" t="s">
        <v>70</v>
      </c>
      <c r="E604" s="54">
        <f t="shared" si="174"/>
        <v>0</v>
      </c>
      <c r="F604" s="54">
        <f t="shared" si="174"/>
        <v>0</v>
      </c>
      <c r="G604" s="54">
        <v>0</v>
      </c>
      <c r="H604" s="54">
        <v>0</v>
      </c>
      <c r="I604" s="54">
        <v>0</v>
      </c>
      <c r="J604" s="54">
        <v>0</v>
      </c>
      <c r="K604" s="54">
        <v>0</v>
      </c>
      <c r="L604" s="54">
        <v>0</v>
      </c>
      <c r="M604" s="54">
        <v>0</v>
      </c>
      <c r="N604" s="54">
        <v>0</v>
      </c>
      <c r="O604" s="98"/>
      <c r="P604" s="65"/>
      <c r="Y604" s="72"/>
      <c r="Z604" s="72"/>
      <c r="AA604" s="72"/>
      <c r="AB604" s="72"/>
      <c r="AC604" s="72"/>
      <c r="AD604" s="72"/>
      <c r="AF604" s="72"/>
      <c r="AG604" s="72"/>
      <c r="AH604" s="72"/>
      <c r="AI604" s="72"/>
    </row>
    <row r="605" spans="1:35" s="56" customFormat="1" ht="15.75" customHeight="1">
      <c r="A605" s="142"/>
      <c r="B605" s="89" t="s">
        <v>115</v>
      </c>
      <c r="C605" s="92"/>
      <c r="D605" s="57" t="s">
        <v>10</v>
      </c>
      <c r="E605" s="54">
        <f>SUM(E606:E616)</f>
        <v>532.7</v>
      </c>
      <c r="F605" s="54">
        <f>SUM(F606:F616)</f>
        <v>0</v>
      </c>
      <c r="G605" s="54">
        <f aca="true" t="shared" si="175" ref="G605:L605">SUM(G606:G616)</f>
        <v>532.7</v>
      </c>
      <c r="H605" s="54">
        <f t="shared" si="175"/>
        <v>0</v>
      </c>
      <c r="I605" s="54">
        <f t="shared" si="175"/>
        <v>0</v>
      </c>
      <c r="J605" s="54">
        <f t="shared" si="175"/>
        <v>0</v>
      </c>
      <c r="K605" s="54">
        <f t="shared" si="175"/>
        <v>0</v>
      </c>
      <c r="L605" s="54">
        <f t="shared" si="175"/>
        <v>0</v>
      </c>
      <c r="M605" s="54">
        <f>SUM(M606:M616)</f>
        <v>0</v>
      </c>
      <c r="N605" s="54">
        <f>SUM(N606:N616)</f>
        <v>0</v>
      </c>
      <c r="O605" s="64"/>
      <c r="P605" s="65"/>
      <c r="Y605" s="72"/>
      <c r="Z605" s="72"/>
      <c r="AA605" s="72"/>
      <c r="AB605" s="72"/>
      <c r="AC605" s="72"/>
      <c r="AD605" s="72"/>
      <c r="AF605" s="72"/>
      <c r="AG605" s="72"/>
      <c r="AH605" s="72"/>
      <c r="AI605" s="72"/>
    </row>
    <row r="606" spans="1:35" s="56" customFormat="1" ht="15">
      <c r="A606" s="142"/>
      <c r="B606" s="127"/>
      <c r="C606" s="93"/>
      <c r="D606" s="57" t="s">
        <v>11</v>
      </c>
      <c r="E606" s="54">
        <f aca="true" t="shared" si="176" ref="E606:F616">G606+I606+K606+M606</f>
        <v>0</v>
      </c>
      <c r="F606" s="54">
        <f t="shared" si="176"/>
        <v>0</v>
      </c>
      <c r="G606" s="54">
        <v>0</v>
      </c>
      <c r="H606" s="54">
        <v>0</v>
      </c>
      <c r="I606" s="54">
        <v>0</v>
      </c>
      <c r="J606" s="54">
        <v>0</v>
      </c>
      <c r="K606" s="54">
        <v>0</v>
      </c>
      <c r="L606" s="54">
        <v>0</v>
      </c>
      <c r="M606" s="54">
        <v>0</v>
      </c>
      <c r="N606" s="54">
        <v>0</v>
      </c>
      <c r="O606" s="96" t="s">
        <v>63</v>
      </c>
      <c r="P606" s="65"/>
      <c r="Y606" s="72"/>
      <c r="Z606" s="72"/>
      <c r="AA606" s="72"/>
      <c r="AB606" s="72"/>
      <c r="AC606" s="72"/>
      <c r="AD606" s="72"/>
      <c r="AF606" s="72"/>
      <c r="AG606" s="72"/>
      <c r="AH606" s="72"/>
      <c r="AI606" s="72"/>
    </row>
    <row r="607" spans="1:35" s="56" customFormat="1" ht="15">
      <c r="A607" s="142"/>
      <c r="B607" s="127"/>
      <c r="C607" s="93"/>
      <c r="D607" s="57" t="s">
        <v>12</v>
      </c>
      <c r="E607" s="54">
        <f t="shared" si="176"/>
        <v>0</v>
      </c>
      <c r="F607" s="54">
        <f t="shared" si="176"/>
        <v>0</v>
      </c>
      <c r="G607" s="54">
        <v>0</v>
      </c>
      <c r="H607" s="54">
        <v>0</v>
      </c>
      <c r="I607" s="54">
        <v>0</v>
      </c>
      <c r="J607" s="54">
        <v>0</v>
      </c>
      <c r="K607" s="54">
        <v>0</v>
      </c>
      <c r="L607" s="54">
        <v>0</v>
      </c>
      <c r="M607" s="54">
        <v>0</v>
      </c>
      <c r="N607" s="54">
        <v>0</v>
      </c>
      <c r="O607" s="97"/>
      <c r="P607" s="65"/>
      <c r="Y607" s="72"/>
      <c r="Z607" s="72"/>
      <c r="AA607" s="72"/>
      <c r="AB607" s="72"/>
      <c r="AC607" s="72"/>
      <c r="AD607" s="72"/>
      <c r="AF607" s="72"/>
      <c r="AG607" s="72"/>
      <c r="AH607" s="72"/>
      <c r="AI607" s="72"/>
    </row>
    <row r="608" spans="1:35" s="56" customFormat="1" ht="15">
      <c r="A608" s="142"/>
      <c r="B608" s="127"/>
      <c r="C608" s="93"/>
      <c r="D608" s="57" t="s">
        <v>13</v>
      </c>
      <c r="E608" s="54">
        <f t="shared" si="176"/>
        <v>0</v>
      </c>
      <c r="F608" s="54">
        <f t="shared" si="176"/>
        <v>0</v>
      </c>
      <c r="G608" s="54">
        <v>0</v>
      </c>
      <c r="H608" s="54">
        <v>0</v>
      </c>
      <c r="I608" s="54">
        <v>0</v>
      </c>
      <c r="J608" s="54">
        <v>0</v>
      </c>
      <c r="K608" s="54">
        <v>0</v>
      </c>
      <c r="L608" s="54">
        <v>0</v>
      </c>
      <c r="M608" s="54">
        <v>0</v>
      </c>
      <c r="N608" s="54">
        <v>0</v>
      </c>
      <c r="O608" s="97"/>
      <c r="P608" s="65"/>
      <c r="Y608" s="72"/>
      <c r="Z608" s="72"/>
      <c r="AA608" s="72"/>
      <c r="AB608" s="72"/>
      <c r="AC608" s="72"/>
      <c r="AD608" s="72"/>
      <c r="AF608" s="72"/>
      <c r="AG608" s="72"/>
      <c r="AH608" s="72"/>
      <c r="AI608" s="72"/>
    </row>
    <row r="609" spans="1:35" s="56" customFormat="1" ht="15">
      <c r="A609" s="142"/>
      <c r="B609" s="127"/>
      <c r="C609" s="93"/>
      <c r="D609" s="57" t="s">
        <v>14</v>
      </c>
      <c r="E609" s="54">
        <f t="shared" si="176"/>
        <v>0</v>
      </c>
      <c r="F609" s="54">
        <f t="shared" si="176"/>
        <v>0</v>
      </c>
      <c r="G609" s="54">
        <v>0</v>
      </c>
      <c r="H609" s="54">
        <v>0</v>
      </c>
      <c r="I609" s="54">
        <v>0</v>
      </c>
      <c r="J609" s="54">
        <v>0</v>
      </c>
      <c r="K609" s="54">
        <v>0</v>
      </c>
      <c r="L609" s="54">
        <v>0</v>
      </c>
      <c r="M609" s="54">
        <v>0</v>
      </c>
      <c r="N609" s="54">
        <v>0</v>
      </c>
      <c r="O609" s="97"/>
      <c r="P609" s="65"/>
      <c r="Y609" s="72"/>
      <c r="Z609" s="72"/>
      <c r="AA609" s="72"/>
      <c r="AB609" s="72"/>
      <c r="AC609" s="72"/>
      <c r="AD609" s="72"/>
      <c r="AF609" s="72"/>
      <c r="AG609" s="72"/>
      <c r="AH609" s="72"/>
      <c r="AI609" s="72"/>
    </row>
    <row r="610" spans="1:35" s="56" customFormat="1" ht="15">
      <c r="A610" s="142"/>
      <c r="B610" s="127"/>
      <c r="C610" s="93"/>
      <c r="D610" s="57" t="s">
        <v>15</v>
      </c>
      <c r="E610" s="54">
        <f t="shared" si="176"/>
        <v>0</v>
      </c>
      <c r="F610" s="54">
        <f t="shared" si="176"/>
        <v>0</v>
      </c>
      <c r="G610" s="54">
        <v>0</v>
      </c>
      <c r="H610" s="54">
        <v>0</v>
      </c>
      <c r="I610" s="54">
        <v>0</v>
      </c>
      <c r="J610" s="54">
        <v>0</v>
      </c>
      <c r="K610" s="54">
        <v>0</v>
      </c>
      <c r="L610" s="54">
        <v>0</v>
      </c>
      <c r="M610" s="54">
        <v>0</v>
      </c>
      <c r="N610" s="54">
        <v>0</v>
      </c>
      <c r="O610" s="97"/>
      <c r="P610" s="65"/>
      <c r="Y610" s="72"/>
      <c r="Z610" s="72"/>
      <c r="AA610" s="72"/>
      <c r="AB610" s="72"/>
      <c r="AC610" s="72"/>
      <c r="AD610" s="72"/>
      <c r="AF610" s="72"/>
      <c r="AG610" s="72"/>
      <c r="AH610" s="72"/>
      <c r="AI610" s="72"/>
    </row>
    <row r="611" spans="1:35" s="56" customFormat="1" ht="15">
      <c r="A611" s="142"/>
      <c r="B611" s="127"/>
      <c r="C611" s="93"/>
      <c r="D611" s="57" t="s">
        <v>16</v>
      </c>
      <c r="E611" s="54">
        <f t="shared" si="176"/>
        <v>0</v>
      </c>
      <c r="F611" s="54">
        <f t="shared" si="176"/>
        <v>0</v>
      </c>
      <c r="G611" s="54">
        <v>0</v>
      </c>
      <c r="H611" s="54">
        <v>0</v>
      </c>
      <c r="I611" s="54">
        <v>0</v>
      </c>
      <c r="J611" s="54">
        <v>0</v>
      </c>
      <c r="K611" s="54">
        <v>0</v>
      </c>
      <c r="L611" s="54">
        <v>0</v>
      </c>
      <c r="M611" s="54">
        <v>0</v>
      </c>
      <c r="N611" s="54">
        <v>0</v>
      </c>
      <c r="O611" s="97"/>
      <c r="P611" s="65"/>
      <c r="Y611" s="72"/>
      <c r="Z611" s="72"/>
      <c r="AA611" s="72"/>
      <c r="AB611" s="72"/>
      <c r="AC611" s="72"/>
      <c r="AD611" s="72"/>
      <c r="AF611" s="72"/>
      <c r="AG611" s="72"/>
      <c r="AH611" s="72"/>
      <c r="AI611" s="72"/>
    </row>
    <row r="612" spans="1:35" s="56" customFormat="1" ht="15">
      <c r="A612" s="142"/>
      <c r="B612" s="127"/>
      <c r="C612" s="93"/>
      <c r="D612" s="57" t="s">
        <v>66</v>
      </c>
      <c r="E612" s="54">
        <f t="shared" si="176"/>
        <v>0</v>
      </c>
      <c r="F612" s="54">
        <f t="shared" si="176"/>
        <v>0</v>
      </c>
      <c r="G612" s="54">
        <v>0</v>
      </c>
      <c r="H612" s="54">
        <v>0</v>
      </c>
      <c r="I612" s="54">
        <v>0</v>
      </c>
      <c r="J612" s="54">
        <v>0</v>
      </c>
      <c r="K612" s="54">
        <v>0</v>
      </c>
      <c r="L612" s="54">
        <v>0</v>
      </c>
      <c r="M612" s="54">
        <v>0</v>
      </c>
      <c r="N612" s="54">
        <v>0</v>
      </c>
      <c r="O612" s="97"/>
      <c r="P612" s="65"/>
      <c r="Y612" s="72"/>
      <c r="Z612" s="72"/>
      <c r="AA612" s="72"/>
      <c r="AB612" s="72"/>
      <c r="AC612" s="72"/>
      <c r="AD612" s="72"/>
      <c r="AF612" s="72"/>
      <c r="AG612" s="72"/>
      <c r="AH612" s="72"/>
      <c r="AI612" s="72"/>
    </row>
    <row r="613" spans="1:35" s="56" customFormat="1" ht="15">
      <c r="A613" s="142"/>
      <c r="B613" s="127"/>
      <c r="C613" s="93"/>
      <c r="D613" s="57" t="s">
        <v>67</v>
      </c>
      <c r="E613" s="61">
        <f t="shared" si="176"/>
        <v>532.7</v>
      </c>
      <c r="F613" s="54">
        <f t="shared" si="176"/>
        <v>0</v>
      </c>
      <c r="G613" s="61">
        <v>532.7</v>
      </c>
      <c r="H613" s="54">
        <v>0</v>
      </c>
      <c r="I613" s="54">
        <v>0</v>
      </c>
      <c r="J613" s="54">
        <v>0</v>
      </c>
      <c r="K613" s="54">
        <v>0</v>
      </c>
      <c r="L613" s="54">
        <v>0</v>
      </c>
      <c r="M613" s="54">
        <v>0</v>
      </c>
      <c r="N613" s="54">
        <v>0</v>
      </c>
      <c r="O613" s="97"/>
      <c r="P613" s="65"/>
      <c r="Y613" s="72"/>
      <c r="Z613" s="72"/>
      <c r="AA613" s="72">
        <v>1</v>
      </c>
      <c r="AB613" s="72"/>
      <c r="AC613" s="72"/>
      <c r="AD613" s="72"/>
      <c r="AF613" s="72"/>
      <c r="AG613" s="72"/>
      <c r="AH613" s="72"/>
      <c r="AI613" s="72"/>
    </row>
    <row r="614" spans="1:35" s="56" customFormat="1" ht="15">
      <c r="A614" s="142"/>
      <c r="B614" s="127"/>
      <c r="C614" s="93"/>
      <c r="D614" s="57" t="s">
        <v>68</v>
      </c>
      <c r="E614" s="54">
        <f t="shared" si="176"/>
        <v>0</v>
      </c>
      <c r="F614" s="54">
        <f t="shared" si="176"/>
        <v>0</v>
      </c>
      <c r="G614" s="54">
        <v>0</v>
      </c>
      <c r="H614" s="54">
        <v>0</v>
      </c>
      <c r="I614" s="54">
        <v>0</v>
      </c>
      <c r="J614" s="54">
        <v>0</v>
      </c>
      <c r="K614" s="54">
        <v>0</v>
      </c>
      <c r="L614" s="54">
        <v>0</v>
      </c>
      <c r="M614" s="54">
        <v>0</v>
      </c>
      <c r="N614" s="54">
        <v>0</v>
      </c>
      <c r="O614" s="97"/>
      <c r="P614" s="65"/>
      <c r="Y614" s="72"/>
      <c r="Z614" s="72"/>
      <c r="AA614" s="72"/>
      <c r="AB614" s="72"/>
      <c r="AC614" s="72"/>
      <c r="AD614" s="72"/>
      <c r="AF614" s="72"/>
      <c r="AG614" s="72"/>
      <c r="AH614" s="72"/>
      <c r="AI614" s="72"/>
    </row>
    <row r="615" spans="1:35" s="56" customFormat="1" ht="15">
      <c r="A615" s="142"/>
      <c r="B615" s="127"/>
      <c r="C615" s="93"/>
      <c r="D615" s="57" t="s">
        <v>69</v>
      </c>
      <c r="E615" s="54">
        <f t="shared" si="176"/>
        <v>0</v>
      </c>
      <c r="F615" s="54">
        <f t="shared" si="176"/>
        <v>0</v>
      </c>
      <c r="G615" s="54">
        <v>0</v>
      </c>
      <c r="H615" s="54">
        <v>0</v>
      </c>
      <c r="I615" s="54">
        <v>0</v>
      </c>
      <c r="J615" s="54">
        <v>0</v>
      </c>
      <c r="K615" s="54">
        <v>0</v>
      </c>
      <c r="L615" s="54">
        <v>0</v>
      </c>
      <c r="M615" s="54">
        <v>0</v>
      </c>
      <c r="N615" s="54">
        <v>0</v>
      </c>
      <c r="O615" s="97"/>
      <c r="P615" s="65"/>
      <c r="Y615" s="72"/>
      <c r="Z615" s="72"/>
      <c r="AA615" s="72"/>
      <c r="AB615" s="72"/>
      <c r="AC615" s="72"/>
      <c r="AD615" s="72"/>
      <c r="AF615" s="72"/>
      <c r="AG615" s="72"/>
      <c r="AH615" s="72"/>
      <c r="AI615" s="72"/>
    </row>
    <row r="616" spans="1:35" s="56" customFormat="1" ht="15">
      <c r="A616" s="142"/>
      <c r="B616" s="128"/>
      <c r="C616" s="94"/>
      <c r="D616" s="57" t="s">
        <v>70</v>
      </c>
      <c r="E616" s="54">
        <f t="shared" si="176"/>
        <v>0</v>
      </c>
      <c r="F616" s="54">
        <f t="shared" si="176"/>
        <v>0</v>
      </c>
      <c r="G616" s="54">
        <v>0</v>
      </c>
      <c r="H616" s="54">
        <v>0</v>
      </c>
      <c r="I616" s="54">
        <v>0</v>
      </c>
      <c r="J616" s="54">
        <v>0</v>
      </c>
      <c r="K616" s="54">
        <v>0</v>
      </c>
      <c r="L616" s="54">
        <v>0</v>
      </c>
      <c r="M616" s="54">
        <v>0</v>
      </c>
      <c r="N616" s="54">
        <v>0</v>
      </c>
      <c r="O616" s="98"/>
      <c r="P616" s="65"/>
      <c r="Y616" s="72"/>
      <c r="Z616" s="72"/>
      <c r="AA616" s="72"/>
      <c r="AB616" s="72"/>
      <c r="AC616" s="72"/>
      <c r="AD616" s="72"/>
      <c r="AF616" s="72"/>
      <c r="AG616" s="72"/>
      <c r="AH616" s="72"/>
      <c r="AI616" s="72"/>
    </row>
    <row r="617" spans="1:35" s="56" customFormat="1" ht="15.75" customHeight="1">
      <c r="A617" s="142"/>
      <c r="B617" s="89" t="s">
        <v>116</v>
      </c>
      <c r="C617" s="92"/>
      <c r="D617" s="57" t="s">
        <v>10</v>
      </c>
      <c r="E617" s="54">
        <f>SUM(E618:E628)</f>
        <v>579.7</v>
      </c>
      <c r="F617" s="54">
        <f>SUM(F618:F628)</f>
        <v>0</v>
      </c>
      <c r="G617" s="54">
        <f aca="true" t="shared" si="177" ref="G617:L617">SUM(G618:G628)</f>
        <v>579.7</v>
      </c>
      <c r="H617" s="54">
        <f t="shared" si="177"/>
        <v>0</v>
      </c>
      <c r="I617" s="54">
        <f t="shared" si="177"/>
        <v>0</v>
      </c>
      <c r="J617" s="54">
        <f t="shared" si="177"/>
        <v>0</v>
      </c>
      <c r="K617" s="54">
        <f t="shared" si="177"/>
        <v>0</v>
      </c>
      <c r="L617" s="54">
        <f t="shared" si="177"/>
        <v>0</v>
      </c>
      <c r="M617" s="54">
        <f>SUM(M618:M628)</f>
        <v>0</v>
      </c>
      <c r="N617" s="54">
        <f>SUM(N618:N628)</f>
        <v>0</v>
      </c>
      <c r="O617" s="64"/>
      <c r="P617" s="65"/>
      <c r="Y617" s="72"/>
      <c r="Z617" s="72"/>
      <c r="AA617" s="72"/>
      <c r="AB617" s="72"/>
      <c r="AC617" s="72"/>
      <c r="AD617" s="72"/>
      <c r="AF617" s="72"/>
      <c r="AG617" s="72"/>
      <c r="AH617" s="72"/>
      <c r="AI617" s="72"/>
    </row>
    <row r="618" spans="1:35" s="56" customFormat="1" ht="15">
      <c r="A618" s="142"/>
      <c r="B618" s="127"/>
      <c r="C618" s="93"/>
      <c r="D618" s="57" t="s">
        <v>11</v>
      </c>
      <c r="E618" s="54">
        <f aca="true" t="shared" si="178" ref="E618:F628">G618+I618+K618+M618</f>
        <v>0</v>
      </c>
      <c r="F618" s="54">
        <f t="shared" si="178"/>
        <v>0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96" t="s">
        <v>63</v>
      </c>
      <c r="P618" s="65"/>
      <c r="Y618" s="72"/>
      <c r="Z618" s="72"/>
      <c r="AA618" s="72"/>
      <c r="AB618" s="72"/>
      <c r="AC618" s="72"/>
      <c r="AD618" s="72"/>
      <c r="AF618" s="72"/>
      <c r="AG618" s="72"/>
      <c r="AH618" s="72"/>
      <c r="AI618" s="72"/>
    </row>
    <row r="619" spans="1:35" s="56" customFormat="1" ht="15">
      <c r="A619" s="142"/>
      <c r="B619" s="127"/>
      <c r="C619" s="93"/>
      <c r="D619" s="57" t="s">
        <v>12</v>
      </c>
      <c r="E619" s="54">
        <f t="shared" si="178"/>
        <v>0</v>
      </c>
      <c r="F619" s="54">
        <f t="shared" si="178"/>
        <v>0</v>
      </c>
      <c r="G619" s="54">
        <v>0</v>
      </c>
      <c r="H619" s="54">
        <v>0</v>
      </c>
      <c r="I619" s="54">
        <v>0</v>
      </c>
      <c r="J619" s="54">
        <v>0</v>
      </c>
      <c r="K619" s="54">
        <v>0</v>
      </c>
      <c r="L619" s="54">
        <v>0</v>
      </c>
      <c r="M619" s="54">
        <v>0</v>
      </c>
      <c r="N619" s="54">
        <v>0</v>
      </c>
      <c r="O619" s="97"/>
      <c r="P619" s="65"/>
      <c r="Y619" s="72"/>
      <c r="Z619" s="72"/>
      <c r="AA619" s="72"/>
      <c r="AB619" s="72"/>
      <c r="AC619" s="72"/>
      <c r="AD619" s="72"/>
      <c r="AF619" s="72"/>
      <c r="AG619" s="72"/>
      <c r="AH619" s="72"/>
      <c r="AI619" s="72"/>
    </row>
    <row r="620" spans="1:35" s="56" customFormat="1" ht="15">
      <c r="A620" s="142"/>
      <c r="B620" s="127"/>
      <c r="C620" s="93"/>
      <c r="D620" s="57" t="s">
        <v>13</v>
      </c>
      <c r="E620" s="54">
        <f t="shared" si="178"/>
        <v>0</v>
      </c>
      <c r="F620" s="54">
        <f t="shared" si="178"/>
        <v>0</v>
      </c>
      <c r="G620" s="54">
        <v>0</v>
      </c>
      <c r="H620" s="54">
        <v>0</v>
      </c>
      <c r="I620" s="54">
        <v>0</v>
      </c>
      <c r="J620" s="54">
        <v>0</v>
      </c>
      <c r="K620" s="54">
        <v>0</v>
      </c>
      <c r="L620" s="54">
        <v>0</v>
      </c>
      <c r="M620" s="54">
        <v>0</v>
      </c>
      <c r="N620" s="54">
        <v>0</v>
      </c>
      <c r="O620" s="97"/>
      <c r="P620" s="65"/>
      <c r="Y620" s="72"/>
      <c r="Z620" s="72"/>
      <c r="AA620" s="72"/>
      <c r="AB620" s="72"/>
      <c r="AC620" s="72"/>
      <c r="AD620" s="72"/>
      <c r="AF620" s="72"/>
      <c r="AG620" s="72"/>
      <c r="AH620" s="72"/>
      <c r="AI620" s="72"/>
    </row>
    <row r="621" spans="1:35" s="56" customFormat="1" ht="15">
      <c r="A621" s="142"/>
      <c r="B621" s="127"/>
      <c r="C621" s="93"/>
      <c r="D621" s="57" t="s">
        <v>14</v>
      </c>
      <c r="E621" s="54">
        <f t="shared" si="178"/>
        <v>0</v>
      </c>
      <c r="F621" s="54">
        <f t="shared" si="178"/>
        <v>0</v>
      </c>
      <c r="G621" s="54">
        <v>0</v>
      </c>
      <c r="H621" s="54">
        <v>0</v>
      </c>
      <c r="I621" s="54">
        <v>0</v>
      </c>
      <c r="J621" s="54">
        <v>0</v>
      </c>
      <c r="K621" s="54">
        <v>0</v>
      </c>
      <c r="L621" s="54">
        <v>0</v>
      </c>
      <c r="M621" s="54">
        <v>0</v>
      </c>
      <c r="N621" s="54">
        <v>0</v>
      </c>
      <c r="O621" s="97"/>
      <c r="P621" s="65"/>
      <c r="Y621" s="72"/>
      <c r="Z621" s="72"/>
      <c r="AA621" s="72"/>
      <c r="AB621" s="72"/>
      <c r="AC621" s="72"/>
      <c r="AD621" s="72"/>
      <c r="AF621" s="72"/>
      <c r="AG621" s="72"/>
      <c r="AH621" s="72"/>
      <c r="AI621" s="72"/>
    </row>
    <row r="622" spans="1:35" s="56" customFormat="1" ht="15">
      <c r="A622" s="142"/>
      <c r="B622" s="127"/>
      <c r="C622" s="93"/>
      <c r="D622" s="57" t="s">
        <v>15</v>
      </c>
      <c r="E622" s="54">
        <f t="shared" si="178"/>
        <v>0</v>
      </c>
      <c r="F622" s="54">
        <f t="shared" si="178"/>
        <v>0</v>
      </c>
      <c r="G622" s="54">
        <v>0</v>
      </c>
      <c r="H622" s="54">
        <v>0</v>
      </c>
      <c r="I622" s="54">
        <v>0</v>
      </c>
      <c r="J622" s="54">
        <v>0</v>
      </c>
      <c r="K622" s="54">
        <v>0</v>
      </c>
      <c r="L622" s="54">
        <v>0</v>
      </c>
      <c r="M622" s="54">
        <v>0</v>
      </c>
      <c r="N622" s="54">
        <v>0</v>
      </c>
      <c r="O622" s="97"/>
      <c r="P622" s="65"/>
      <c r="Y622" s="72"/>
      <c r="Z622" s="72"/>
      <c r="AA622" s="72"/>
      <c r="AB622" s="72"/>
      <c r="AC622" s="72"/>
      <c r="AD622" s="72"/>
      <c r="AF622" s="72"/>
      <c r="AG622" s="72"/>
      <c r="AH622" s="72"/>
      <c r="AI622" s="72"/>
    </row>
    <row r="623" spans="1:35" s="56" customFormat="1" ht="15">
      <c r="A623" s="142"/>
      <c r="B623" s="127"/>
      <c r="C623" s="93"/>
      <c r="D623" s="57" t="s">
        <v>16</v>
      </c>
      <c r="E623" s="54">
        <f t="shared" si="178"/>
        <v>0</v>
      </c>
      <c r="F623" s="54">
        <f t="shared" si="178"/>
        <v>0</v>
      </c>
      <c r="G623" s="54">
        <v>0</v>
      </c>
      <c r="H623" s="54">
        <v>0</v>
      </c>
      <c r="I623" s="54">
        <v>0</v>
      </c>
      <c r="J623" s="54">
        <v>0</v>
      </c>
      <c r="K623" s="54">
        <v>0</v>
      </c>
      <c r="L623" s="54">
        <v>0</v>
      </c>
      <c r="M623" s="54">
        <v>0</v>
      </c>
      <c r="N623" s="54">
        <v>0</v>
      </c>
      <c r="O623" s="97"/>
      <c r="P623" s="65"/>
      <c r="Y623" s="72"/>
      <c r="Z623" s="72"/>
      <c r="AA623" s="72"/>
      <c r="AB623" s="72"/>
      <c r="AC623" s="72"/>
      <c r="AD623" s="72"/>
      <c r="AF623" s="72"/>
      <c r="AG623" s="72"/>
      <c r="AH623" s="72"/>
      <c r="AI623" s="72"/>
    </row>
    <row r="624" spans="1:35" s="56" customFormat="1" ht="15">
      <c r="A624" s="142"/>
      <c r="B624" s="127"/>
      <c r="C624" s="93"/>
      <c r="D624" s="57" t="s">
        <v>66</v>
      </c>
      <c r="E624" s="54">
        <f t="shared" si="178"/>
        <v>0</v>
      </c>
      <c r="F624" s="54">
        <f t="shared" si="178"/>
        <v>0</v>
      </c>
      <c r="G624" s="54">
        <v>0</v>
      </c>
      <c r="H624" s="54">
        <v>0</v>
      </c>
      <c r="I624" s="54">
        <v>0</v>
      </c>
      <c r="J624" s="54">
        <v>0</v>
      </c>
      <c r="K624" s="54">
        <v>0</v>
      </c>
      <c r="L624" s="54">
        <v>0</v>
      </c>
      <c r="M624" s="54">
        <v>0</v>
      </c>
      <c r="N624" s="54">
        <v>0</v>
      </c>
      <c r="O624" s="97"/>
      <c r="P624" s="65"/>
      <c r="Y624" s="72"/>
      <c r="Z624" s="72"/>
      <c r="AA624" s="72"/>
      <c r="AB624" s="72"/>
      <c r="AC624" s="72"/>
      <c r="AD624" s="72"/>
      <c r="AF624" s="72"/>
      <c r="AG624" s="72"/>
      <c r="AH624" s="72"/>
      <c r="AI624" s="72"/>
    </row>
    <row r="625" spans="1:35" s="56" customFormat="1" ht="15">
      <c r="A625" s="142"/>
      <c r="B625" s="127"/>
      <c r="C625" s="93"/>
      <c r="D625" s="57" t="s">
        <v>67</v>
      </c>
      <c r="E625" s="61">
        <f t="shared" si="178"/>
        <v>579.7</v>
      </c>
      <c r="F625" s="54">
        <f t="shared" si="178"/>
        <v>0</v>
      </c>
      <c r="G625" s="61">
        <v>579.7</v>
      </c>
      <c r="H625" s="54">
        <v>0</v>
      </c>
      <c r="I625" s="54">
        <v>0</v>
      </c>
      <c r="J625" s="54">
        <v>0</v>
      </c>
      <c r="K625" s="54">
        <v>0</v>
      </c>
      <c r="L625" s="54">
        <v>0</v>
      </c>
      <c r="M625" s="54">
        <v>0</v>
      </c>
      <c r="N625" s="54">
        <v>0</v>
      </c>
      <c r="O625" s="97"/>
      <c r="P625" s="65"/>
      <c r="Y625" s="72"/>
      <c r="Z625" s="72"/>
      <c r="AA625" s="72">
        <v>1</v>
      </c>
      <c r="AB625" s="72"/>
      <c r="AC625" s="72"/>
      <c r="AD625" s="72"/>
      <c r="AF625" s="72"/>
      <c r="AG625" s="72"/>
      <c r="AH625" s="72"/>
      <c r="AI625" s="72"/>
    </row>
    <row r="626" spans="1:35" s="56" customFormat="1" ht="15">
      <c r="A626" s="142"/>
      <c r="B626" s="127"/>
      <c r="C626" s="93"/>
      <c r="D626" s="57" t="s">
        <v>68</v>
      </c>
      <c r="E626" s="54">
        <f t="shared" si="178"/>
        <v>0</v>
      </c>
      <c r="F626" s="54">
        <f t="shared" si="178"/>
        <v>0</v>
      </c>
      <c r="G626" s="54">
        <v>0</v>
      </c>
      <c r="H626" s="54">
        <v>0</v>
      </c>
      <c r="I626" s="54">
        <v>0</v>
      </c>
      <c r="J626" s="54">
        <v>0</v>
      </c>
      <c r="K626" s="54">
        <v>0</v>
      </c>
      <c r="L626" s="54">
        <v>0</v>
      </c>
      <c r="M626" s="54">
        <v>0</v>
      </c>
      <c r="N626" s="54">
        <v>0</v>
      </c>
      <c r="O626" s="97"/>
      <c r="P626" s="65"/>
      <c r="Y626" s="72"/>
      <c r="Z626" s="72"/>
      <c r="AA626" s="72"/>
      <c r="AB626" s="72"/>
      <c r="AC626" s="72"/>
      <c r="AD626" s="72"/>
      <c r="AF626" s="72"/>
      <c r="AG626" s="72"/>
      <c r="AH626" s="72"/>
      <c r="AI626" s="72"/>
    </row>
    <row r="627" spans="1:35" s="56" customFormat="1" ht="15">
      <c r="A627" s="142"/>
      <c r="B627" s="127"/>
      <c r="C627" s="93"/>
      <c r="D627" s="57" t="s">
        <v>69</v>
      </c>
      <c r="E627" s="54">
        <f t="shared" si="178"/>
        <v>0</v>
      </c>
      <c r="F627" s="54">
        <f t="shared" si="178"/>
        <v>0</v>
      </c>
      <c r="G627" s="54">
        <v>0</v>
      </c>
      <c r="H627" s="54">
        <v>0</v>
      </c>
      <c r="I627" s="54">
        <v>0</v>
      </c>
      <c r="J627" s="54">
        <v>0</v>
      </c>
      <c r="K627" s="54">
        <v>0</v>
      </c>
      <c r="L627" s="54">
        <v>0</v>
      </c>
      <c r="M627" s="54">
        <v>0</v>
      </c>
      <c r="N627" s="54">
        <v>0</v>
      </c>
      <c r="O627" s="97"/>
      <c r="P627" s="65"/>
      <c r="Y627" s="72"/>
      <c r="Z627" s="72"/>
      <c r="AA627" s="72"/>
      <c r="AB627" s="72"/>
      <c r="AC627" s="72"/>
      <c r="AD627" s="72"/>
      <c r="AF627" s="72"/>
      <c r="AG627" s="72"/>
      <c r="AH627" s="72"/>
      <c r="AI627" s="72"/>
    </row>
    <row r="628" spans="1:35" s="56" customFormat="1" ht="15">
      <c r="A628" s="142"/>
      <c r="B628" s="128"/>
      <c r="C628" s="94"/>
      <c r="D628" s="57" t="s">
        <v>70</v>
      </c>
      <c r="E628" s="54">
        <f t="shared" si="178"/>
        <v>0</v>
      </c>
      <c r="F628" s="54">
        <f t="shared" si="178"/>
        <v>0</v>
      </c>
      <c r="G628" s="54">
        <v>0</v>
      </c>
      <c r="H628" s="54">
        <v>0</v>
      </c>
      <c r="I628" s="54">
        <v>0</v>
      </c>
      <c r="J628" s="54">
        <v>0</v>
      </c>
      <c r="K628" s="54">
        <v>0</v>
      </c>
      <c r="L628" s="54">
        <v>0</v>
      </c>
      <c r="M628" s="54">
        <v>0</v>
      </c>
      <c r="N628" s="54">
        <v>0</v>
      </c>
      <c r="O628" s="98"/>
      <c r="P628" s="65"/>
      <c r="Y628" s="72"/>
      <c r="Z628" s="72"/>
      <c r="AA628" s="72"/>
      <c r="AB628" s="72"/>
      <c r="AC628" s="72"/>
      <c r="AD628" s="72"/>
      <c r="AF628" s="72"/>
      <c r="AG628" s="72"/>
      <c r="AH628" s="72"/>
      <c r="AI628" s="72"/>
    </row>
    <row r="629" spans="1:35" s="56" customFormat="1" ht="15.75" customHeight="1">
      <c r="A629" s="142"/>
      <c r="B629" s="89" t="s">
        <v>117</v>
      </c>
      <c r="C629" s="92"/>
      <c r="D629" s="57" t="s">
        <v>10</v>
      </c>
      <c r="E629" s="54">
        <f>SUM(E630:E640)</f>
        <v>1074.2</v>
      </c>
      <c r="F629" s="54">
        <f>SUM(F630:F640)</f>
        <v>0</v>
      </c>
      <c r="G629" s="54">
        <f aca="true" t="shared" si="179" ref="G629:L629">SUM(G630:G640)</f>
        <v>1074.2</v>
      </c>
      <c r="H629" s="54">
        <f t="shared" si="179"/>
        <v>0</v>
      </c>
      <c r="I629" s="54">
        <f t="shared" si="179"/>
        <v>0</v>
      </c>
      <c r="J629" s="54">
        <f t="shared" si="179"/>
        <v>0</v>
      </c>
      <c r="K629" s="54">
        <f t="shared" si="179"/>
        <v>0</v>
      </c>
      <c r="L629" s="54">
        <f t="shared" si="179"/>
        <v>0</v>
      </c>
      <c r="M629" s="54">
        <f>SUM(M630:M640)</f>
        <v>0</v>
      </c>
      <c r="N629" s="54">
        <f>SUM(N630:N640)</f>
        <v>0</v>
      </c>
      <c r="O629" s="64"/>
      <c r="P629" s="65"/>
      <c r="Y629" s="72"/>
      <c r="Z629" s="72"/>
      <c r="AA629" s="72"/>
      <c r="AB629" s="72"/>
      <c r="AC629" s="72"/>
      <c r="AD629" s="72"/>
      <c r="AF629" s="72"/>
      <c r="AG629" s="72"/>
      <c r="AH629" s="72"/>
      <c r="AI629" s="72"/>
    </row>
    <row r="630" spans="1:35" s="56" customFormat="1" ht="15">
      <c r="A630" s="142"/>
      <c r="B630" s="127"/>
      <c r="C630" s="93"/>
      <c r="D630" s="57" t="s">
        <v>11</v>
      </c>
      <c r="E630" s="54">
        <f aca="true" t="shared" si="180" ref="E630:F640">G630+I630+K630+M630</f>
        <v>0</v>
      </c>
      <c r="F630" s="54">
        <f t="shared" si="180"/>
        <v>0</v>
      </c>
      <c r="G630" s="54">
        <v>0</v>
      </c>
      <c r="H630" s="54">
        <v>0</v>
      </c>
      <c r="I630" s="54">
        <v>0</v>
      </c>
      <c r="J630" s="54">
        <v>0</v>
      </c>
      <c r="K630" s="54">
        <v>0</v>
      </c>
      <c r="L630" s="54">
        <v>0</v>
      </c>
      <c r="M630" s="54">
        <v>0</v>
      </c>
      <c r="N630" s="54">
        <v>0</v>
      </c>
      <c r="O630" s="96" t="s">
        <v>63</v>
      </c>
      <c r="P630" s="65"/>
      <c r="Y630" s="72"/>
      <c r="Z630" s="72"/>
      <c r="AA630" s="72"/>
      <c r="AB630" s="72"/>
      <c r="AC630" s="72"/>
      <c r="AD630" s="72"/>
      <c r="AF630" s="72"/>
      <c r="AG630" s="72"/>
      <c r="AH630" s="72"/>
      <c r="AI630" s="72"/>
    </row>
    <row r="631" spans="1:35" s="56" customFormat="1" ht="15">
      <c r="A631" s="142"/>
      <c r="B631" s="127"/>
      <c r="C631" s="93"/>
      <c r="D631" s="57" t="s">
        <v>12</v>
      </c>
      <c r="E631" s="54">
        <f t="shared" si="180"/>
        <v>0</v>
      </c>
      <c r="F631" s="54">
        <f t="shared" si="180"/>
        <v>0</v>
      </c>
      <c r="G631" s="54">
        <v>0</v>
      </c>
      <c r="H631" s="54">
        <v>0</v>
      </c>
      <c r="I631" s="54">
        <v>0</v>
      </c>
      <c r="J631" s="54">
        <v>0</v>
      </c>
      <c r="K631" s="54">
        <v>0</v>
      </c>
      <c r="L631" s="54">
        <v>0</v>
      </c>
      <c r="M631" s="54">
        <v>0</v>
      </c>
      <c r="N631" s="54">
        <v>0</v>
      </c>
      <c r="O631" s="97"/>
      <c r="P631" s="65"/>
      <c r="Y631" s="72"/>
      <c r="Z631" s="72"/>
      <c r="AA631" s="72"/>
      <c r="AB631" s="72"/>
      <c r="AC631" s="72"/>
      <c r="AD631" s="72"/>
      <c r="AF631" s="72"/>
      <c r="AG631" s="72"/>
      <c r="AH631" s="72"/>
      <c r="AI631" s="72"/>
    </row>
    <row r="632" spans="1:35" s="56" customFormat="1" ht="15">
      <c r="A632" s="142"/>
      <c r="B632" s="127"/>
      <c r="C632" s="93"/>
      <c r="D632" s="57" t="s">
        <v>13</v>
      </c>
      <c r="E632" s="54">
        <f t="shared" si="180"/>
        <v>0</v>
      </c>
      <c r="F632" s="54">
        <f t="shared" si="180"/>
        <v>0</v>
      </c>
      <c r="G632" s="54">
        <v>0</v>
      </c>
      <c r="H632" s="54">
        <v>0</v>
      </c>
      <c r="I632" s="54">
        <v>0</v>
      </c>
      <c r="J632" s="54">
        <v>0</v>
      </c>
      <c r="K632" s="54">
        <v>0</v>
      </c>
      <c r="L632" s="54">
        <v>0</v>
      </c>
      <c r="M632" s="54">
        <v>0</v>
      </c>
      <c r="N632" s="54">
        <v>0</v>
      </c>
      <c r="O632" s="97"/>
      <c r="P632" s="65"/>
      <c r="Y632" s="72"/>
      <c r="Z632" s="72"/>
      <c r="AA632" s="72"/>
      <c r="AB632" s="72"/>
      <c r="AC632" s="72"/>
      <c r="AD632" s="72"/>
      <c r="AF632" s="72"/>
      <c r="AG632" s="72"/>
      <c r="AH632" s="72"/>
      <c r="AI632" s="72"/>
    </row>
    <row r="633" spans="1:35" s="56" customFormat="1" ht="15">
      <c r="A633" s="142"/>
      <c r="B633" s="127"/>
      <c r="C633" s="93"/>
      <c r="D633" s="57" t="s">
        <v>14</v>
      </c>
      <c r="E633" s="54">
        <f t="shared" si="180"/>
        <v>0</v>
      </c>
      <c r="F633" s="54">
        <f t="shared" si="180"/>
        <v>0</v>
      </c>
      <c r="G633" s="54">
        <v>0</v>
      </c>
      <c r="H633" s="54">
        <v>0</v>
      </c>
      <c r="I633" s="54">
        <v>0</v>
      </c>
      <c r="J633" s="54">
        <v>0</v>
      </c>
      <c r="K633" s="54">
        <v>0</v>
      </c>
      <c r="L633" s="54">
        <v>0</v>
      </c>
      <c r="M633" s="54">
        <v>0</v>
      </c>
      <c r="N633" s="54">
        <v>0</v>
      </c>
      <c r="O633" s="97"/>
      <c r="P633" s="65"/>
      <c r="Y633" s="72"/>
      <c r="Z633" s="72"/>
      <c r="AA633" s="72"/>
      <c r="AB633" s="72"/>
      <c r="AC633" s="72"/>
      <c r="AD633" s="72"/>
      <c r="AF633" s="72"/>
      <c r="AG633" s="72"/>
      <c r="AH633" s="72"/>
      <c r="AI633" s="72"/>
    </row>
    <row r="634" spans="1:35" s="56" customFormat="1" ht="15">
      <c r="A634" s="142"/>
      <c r="B634" s="127"/>
      <c r="C634" s="93"/>
      <c r="D634" s="57" t="s">
        <v>15</v>
      </c>
      <c r="E634" s="54">
        <f t="shared" si="180"/>
        <v>0</v>
      </c>
      <c r="F634" s="54">
        <f t="shared" si="180"/>
        <v>0</v>
      </c>
      <c r="G634" s="54">
        <v>0</v>
      </c>
      <c r="H634" s="54">
        <v>0</v>
      </c>
      <c r="I634" s="54">
        <v>0</v>
      </c>
      <c r="J634" s="54">
        <v>0</v>
      </c>
      <c r="K634" s="54">
        <v>0</v>
      </c>
      <c r="L634" s="54">
        <v>0</v>
      </c>
      <c r="M634" s="54">
        <v>0</v>
      </c>
      <c r="N634" s="54">
        <v>0</v>
      </c>
      <c r="O634" s="97"/>
      <c r="P634" s="65"/>
      <c r="Y634" s="72"/>
      <c r="Z634" s="72"/>
      <c r="AA634" s="72"/>
      <c r="AB634" s="72"/>
      <c r="AC634" s="72"/>
      <c r="AD634" s="72"/>
      <c r="AF634" s="72"/>
      <c r="AG634" s="72"/>
      <c r="AH634" s="72"/>
      <c r="AI634" s="72"/>
    </row>
    <row r="635" spans="1:35" s="56" customFormat="1" ht="15">
      <c r="A635" s="142"/>
      <c r="B635" s="127"/>
      <c r="C635" s="93"/>
      <c r="D635" s="57" t="s">
        <v>16</v>
      </c>
      <c r="E635" s="54">
        <f t="shared" si="180"/>
        <v>0</v>
      </c>
      <c r="F635" s="54">
        <f t="shared" si="180"/>
        <v>0</v>
      </c>
      <c r="G635" s="54">
        <v>0</v>
      </c>
      <c r="H635" s="54">
        <v>0</v>
      </c>
      <c r="I635" s="54">
        <v>0</v>
      </c>
      <c r="J635" s="54">
        <v>0</v>
      </c>
      <c r="K635" s="54">
        <v>0</v>
      </c>
      <c r="L635" s="54">
        <v>0</v>
      </c>
      <c r="M635" s="54">
        <v>0</v>
      </c>
      <c r="N635" s="54">
        <v>0</v>
      </c>
      <c r="O635" s="97"/>
      <c r="P635" s="65"/>
      <c r="Y635" s="72"/>
      <c r="Z635" s="72"/>
      <c r="AA635" s="72"/>
      <c r="AB635" s="72"/>
      <c r="AC635" s="72"/>
      <c r="AD635" s="72"/>
      <c r="AF635" s="72"/>
      <c r="AG635" s="72"/>
      <c r="AH635" s="72"/>
      <c r="AI635" s="72"/>
    </row>
    <row r="636" spans="1:35" s="56" customFormat="1" ht="15">
      <c r="A636" s="142"/>
      <c r="B636" s="127"/>
      <c r="C636" s="93"/>
      <c r="D636" s="57" t="s">
        <v>66</v>
      </c>
      <c r="E636" s="54">
        <f t="shared" si="180"/>
        <v>0</v>
      </c>
      <c r="F636" s="54">
        <f t="shared" si="180"/>
        <v>0</v>
      </c>
      <c r="G636" s="54">
        <v>0</v>
      </c>
      <c r="H636" s="54">
        <v>0</v>
      </c>
      <c r="I636" s="54">
        <v>0</v>
      </c>
      <c r="J636" s="54">
        <v>0</v>
      </c>
      <c r="K636" s="54">
        <v>0</v>
      </c>
      <c r="L636" s="54">
        <v>0</v>
      </c>
      <c r="M636" s="54">
        <v>0</v>
      </c>
      <c r="N636" s="54">
        <v>0</v>
      </c>
      <c r="O636" s="97"/>
      <c r="P636" s="65"/>
      <c r="Y636" s="72"/>
      <c r="Z636" s="72"/>
      <c r="AA636" s="72"/>
      <c r="AB636" s="72"/>
      <c r="AC636" s="72"/>
      <c r="AD636" s="72"/>
      <c r="AF636" s="72"/>
      <c r="AG636" s="72"/>
      <c r="AH636" s="72"/>
      <c r="AI636" s="72"/>
    </row>
    <row r="637" spans="1:35" s="56" customFormat="1" ht="15">
      <c r="A637" s="142"/>
      <c r="B637" s="127"/>
      <c r="C637" s="93"/>
      <c r="D637" s="57" t="s">
        <v>67</v>
      </c>
      <c r="E637" s="61">
        <f t="shared" si="180"/>
        <v>1074.2</v>
      </c>
      <c r="F637" s="54">
        <f t="shared" si="180"/>
        <v>0</v>
      </c>
      <c r="G637" s="61">
        <v>1074.2</v>
      </c>
      <c r="H637" s="54">
        <v>0</v>
      </c>
      <c r="I637" s="54">
        <v>0</v>
      </c>
      <c r="J637" s="54">
        <v>0</v>
      </c>
      <c r="K637" s="54">
        <v>0</v>
      </c>
      <c r="L637" s="54">
        <v>0</v>
      </c>
      <c r="M637" s="54">
        <v>0</v>
      </c>
      <c r="N637" s="54">
        <v>0</v>
      </c>
      <c r="O637" s="97"/>
      <c r="P637" s="65"/>
      <c r="Y637" s="72"/>
      <c r="Z637" s="72"/>
      <c r="AA637" s="72">
        <v>1</v>
      </c>
      <c r="AB637" s="72"/>
      <c r="AC637" s="72"/>
      <c r="AD637" s="72"/>
      <c r="AF637" s="72"/>
      <c r="AG637" s="72"/>
      <c r="AH637" s="72"/>
      <c r="AI637" s="72"/>
    </row>
    <row r="638" spans="1:35" s="56" customFormat="1" ht="15">
      <c r="A638" s="142"/>
      <c r="B638" s="127"/>
      <c r="C638" s="93"/>
      <c r="D638" s="57" t="s">
        <v>68</v>
      </c>
      <c r="E638" s="54">
        <f t="shared" si="180"/>
        <v>0</v>
      </c>
      <c r="F638" s="54">
        <f t="shared" si="180"/>
        <v>0</v>
      </c>
      <c r="G638" s="54">
        <v>0</v>
      </c>
      <c r="H638" s="54">
        <v>0</v>
      </c>
      <c r="I638" s="54">
        <v>0</v>
      </c>
      <c r="J638" s="54">
        <v>0</v>
      </c>
      <c r="K638" s="54">
        <v>0</v>
      </c>
      <c r="L638" s="54">
        <v>0</v>
      </c>
      <c r="M638" s="54">
        <v>0</v>
      </c>
      <c r="N638" s="54">
        <v>0</v>
      </c>
      <c r="O638" s="97"/>
      <c r="P638" s="65"/>
      <c r="Y638" s="72"/>
      <c r="Z638" s="72"/>
      <c r="AA638" s="72"/>
      <c r="AB638" s="72"/>
      <c r="AC638" s="72"/>
      <c r="AD638" s="72"/>
      <c r="AF638" s="72"/>
      <c r="AG638" s="72"/>
      <c r="AH638" s="72"/>
      <c r="AI638" s="72"/>
    </row>
    <row r="639" spans="1:35" s="56" customFormat="1" ht="15">
      <c r="A639" s="142"/>
      <c r="B639" s="127"/>
      <c r="C639" s="93"/>
      <c r="D639" s="57" t="s">
        <v>69</v>
      </c>
      <c r="E639" s="54">
        <f t="shared" si="180"/>
        <v>0</v>
      </c>
      <c r="F639" s="54">
        <f t="shared" si="180"/>
        <v>0</v>
      </c>
      <c r="G639" s="54">
        <v>0</v>
      </c>
      <c r="H639" s="54">
        <v>0</v>
      </c>
      <c r="I639" s="54">
        <v>0</v>
      </c>
      <c r="J639" s="54">
        <v>0</v>
      </c>
      <c r="K639" s="54">
        <v>0</v>
      </c>
      <c r="L639" s="54">
        <v>0</v>
      </c>
      <c r="M639" s="54">
        <v>0</v>
      </c>
      <c r="N639" s="54">
        <v>0</v>
      </c>
      <c r="O639" s="97"/>
      <c r="P639" s="65"/>
      <c r="Y639" s="72"/>
      <c r="Z639" s="72"/>
      <c r="AA639" s="72"/>
      <c r="AB639" s="72"/>
      <c r="AC639" s="72"/>
      <c r="AD639" s="72"/>
      <c r="AF639" s="72"/>
      <c r="AG639" s="72"/>
      <c r="AH639" s="72"/>
      <c r="AI639" s="72"/>
    </row>
    <row r="640" spans="1:35" s="56" customFormat="1" ht="15">
      <c r="A640" s="142"/>
      <c r="B640" s="128"/>
      <c r="C640" s="94"/>
      <c r="D640" s="57" t="s">
        <v>70</v>
      </c>
      <c r="E640" s="54">
        <f t="shared" si="180"/>
        <v>0</v>
      </c>
      <c r="F640" s="54">
        <f t="shared" si="180"/>
        <v>0</v>
      </c>
      <c r="G640" s="54">
        <v>0</v>
      </c>
      <c r="H640" s="54">
        <v>0</v>
      </c>
      <c r="I640" s="54">
        <v>0</v>
      </c>
      <c r="J640" s="54">
        <v>0</v>
      </c>
      <c r="K640" s="54">
        <v>0</v>
      </c>
      <c r="L640" s="54">
        <v>0</v>
      </c>
      <c r="M640" s="54">
        <v>0</v>
      </c>
      <c r="N640" s="54">
        <v>0</v>
      </c>
      <c r="O640" s="98"/>
      <c r="P640" s="65"/>
      <c r="Y640" s="72"/>
      <c r="Z640" s="72"/>
      <c r="AA640" s="72"/>
      <c r="AB640" s="72"/>
      <c r="AC640" s="72"/>
      <c r="AD640" s="72"/>
      <c r="AF640" s="72"/>
      <c r="AG640" s="72"/>
      <c r="AH640" s="72"/>
      <c r="AI640" s="72"/>
    </row>
    <row r="641" spans="1:35" s="56" customFormat="1" ht="15.75" customHeight="1">
      <c r="A641" s="142"/>
      <c r="B641" s="89" t="s">
        <v>118</v>
      </c>
      <c r="C641" s="92"/>
      <c r="D641" s="57" t="s">
        <v>10</v>
      </c>
      <c r="E641" s="54">
        <f>SUM(E642:E652)</f>
        <v>589.6</v>
      </c>
      <c r="F641" s="54">
        <f>SUM(F642:F652)</f>
        <v>0</v>
      </c>
      <c r="G641" s="54">
        <f aca="true" t="shared" si="181" ref="G641:L641">SUM(G642:G652)</f>
        <v>589.6</v>
      </c>
      <c r="H641" s="54">
        <f t="shared" si="181"/>
        <v>0</v>
      </c>
      <c r="I641" s="54">
        <f t="shared" si="181"/>
        <v>0</v>
      </c>
      <c r="J641" s="54">
        <f t="shared" si="181"/>
        <v>0</v>
      </c>
      <c r="K641" s="54">
        <f t="shared" si="181"/>
        <v>0</v>
      </c>
      <c r="L641" s="54">
        <f t="shared" si="181"/>
        <v>0</v>
      </c>
      <c r="M641" s="54">
        <f>SUM(M642:M652)</f>
        <v>0</v>
      </c>
      <c r="N641" s="54">
        <f>SUM(N642:N652)</f>
        <v>0</v>
      </c>
      <c r="O641" s="64"/>
      <c r="P641" s="65"/>
      <c r="Y641" s="72"/>
      <c r="Z641" s="72"/>
      <c r="AA641" s="72"/>
      <c r="AB641" s="72"/>
      <c r="AC641" s="72"/>
      <c r="AD641" s="72"/>
      <c r="AF641" s="72"/>
      <c r="AG641" s="72"/>
      <c r="AH641" s="72"/>
      <c r="AI641" s="72"/>
    </row>
    <row r="642" spans="1:35" s="56" customFormat="1" ht="15">
      <c r="A642" s="142"/>
      <c r="B642" s="127"/>
      <c r="C642" s="93"/>
      <c r="D642" s="57" t="s">
        <v>11</v>
      </c>
      <c r="E642" s="54">
        <f aca="true" t="shared" si="182" ref="E642:F652">G642+I642+K642+M642</f>
        <v>0</v>
      </c>
      <c r="F642" s="54">
        <f t="shared" si="182"/>
        <v>0</v>
      </c>
      <c r="G642" s="54">
        <v>0</v>
      </c>
      <c r="H642" s="54">
        <v>0</v>
      </c>
      <c r="I642" s="54">
        <v>0</v>
      </c>
      <c r="J642" s="54">
        <v>0</v>
      </c>
      <c r="K642" s="54">
        <v>0</v>
      </c>
      <c r="L642" s="54">
        <v>0</v>
      </c>
      <c r="M642" s="54">
        <v>0</v>
      </c>
      <c r="N642" s="54">
        <v>0</v>
      </c>
      <c r="O642" s="96" t="s">
        <v>63</v>
      </c>
      <c r="P642" s="65"/>
      <c r="Y642" s="72"/>
      <c r="Z642" s="72"/>
      <c r="AA642" s="72"/>
      <c r="AB642" s="72"/>
      <c r="AC642" s="72"/>
      <c r="AD642" s="72"/>
      <c r="AF642" s="72"/>
      <c r="AG642" s="72"/>
      <c r="AH642" s="72"/>
      <c r="AI642" s="72"/>
    </row>
    <row r="643" spans="1:35" s="56" customFormat="1" ht="15">
      <c r="A643" s="142"/>
      <c r="B643" s="127"/>
      <c r="C643" s="93"/>
      <c r="D643" s="57" t="s">
        <v>12</v>
      </c>
      <c r="E643" s="54">
        <f t="shared" si="182"/>
        <v>0</v>
      </c>
      <c r="F643" s="54">
        <f t="shared" si="182"/>
        <v>0</v>
      </c>
      <c r="G643" s="54">
        <v>0</v>
      </c>
      <c r="H643" s="54">
        <v>0</v>
      </c>
      <c r="I643" s="54">
        <v>0</v>
      </c>
      <c r="J643" s="54">
        <v>0</v>
      </c>
      <c r="K643" s="54">
        <v>0</v>
      </c>
      <c r="L643" s="54">
        <v>0</v>
      </c>
      <c r="M643" s="54">
        <v>0</v>
      </c>
      <c r="N643" s="54">
        <v>0</v>
      </c>
      <c r="O643" s="97"/>
      <c r="P643" s="65"/>
      <c r="Y643" s="72"/>
      <c r="Z643" s="72"/>
      <c r="AA643" s="72"/>
      <c r="AB643" s="72"/>
      <c r="AC643" s="72"/>
      <c r="AD643" s="72"/>
      <c r="AF643" s="72"/>
      <c r="AG643" s="72"/>
      <c r="AH643" s="72"/>
      <c r="AI643" s="72"/>
    </row>
    <row r="644" spans="1:35" s="56" customFormat="1" ht="15">
      <c r="A644" s="142"/>
      <c r="B644" s="127"/>
      <c r="C644" s="93"/>
      <c r="D644" s="57" t="s">
        <v>13</v>
      </c>
      <c r="E644" s="54">
        <f t="shared" si="182"/>
        <v>0</v>
      </c>
      <c r="F644" s="54">
        <f t="shared" si="182"/>
        <v>0</v>
      </c>
      <c r="G644" s="54">
        <v>0</v>
      </c>
      <c r="H644" s="54">
        <v>0</v>
      </c>
      <c r="I644" s="54">
        <v>0</v>
      </c>
      <c r="J644" s="54">
        <v>0</v>
      </c>
      <c r="K644" s="54">
        <v>0</v>
      </c>
      <c r="L644" s="54">
        <v>0</v>
      </c>
      <c r="M644" s="54">
        <v>0</v>
      </c>
      <c r="N644" s="54">
        <v>0</v>
      </c>
      <c r="O644" s="97"/>
      <c r="P644" s="65"/>
      <c r="Y644" s="72"/>
      <c r="Z644" s="72"/>
      <c r="AA644" s="72"/>
      <c r="AB644" s="72"/>
      <c r="AC644" s="72"/>
      <c r="AD644" s="72"/>
      <c r="AF644" s="72"/>
      <c r="AG644" s="72"/>
      <c r="AH644" s="72"/>
      <c r="AI644" s="72"/>
    </row>
    <row r="645" spans="1:35" s="56" customFormat="1" ht="15">
      <c r="A645" s="142"/>
      <c r="B645" s="127"/>
      <c r="C645" s="93"/>
      <c r="D645" s="57" t="s">
        <v>14</v>
      </c>
      <c r="E645" s="54">
        <f t="shared" si="182"/>
        <v>0</v>
      </c>
      <c r="F645" s="54">
        <f t="shared" si="182"/>
        <v>0</v>
      </c>
      <c r="G645" s="54">
        <v>0</v>
      </c>
      <c r="H645" s="54">
        <v>0</v>
      </c>
      <c r="I645" s="54">
        <v>0</v>
      </c>
      <c r="J645" s="54">
        <v>0</v>
      </c>
      <c r="K645" s="54">
        <v>0</v>
      </c>
      <c r="L645" s="54">
        <v>0</v>
      </c>
      <c r="M645" s="54">
        <v>0</v>
      </c>
      <c r="N645" s="54">
        <v>0</v>
      </c>
      <c r="O645" s="97"/>
      <c r="P645" s="65"/>
      <c r="Y645" s="72"/>
      <c r="Z645" s="72"/>
      <c r="AA645" s="72"/>
      <c r="AB645" s="72"/>
      <c r="AC645" s="72"/>
      <c r="AD645" s="72"/>
      <c r="AF645" s="72"/>
      <c r="AG645" s="72"/>
      <c r="AH645" s="72"/>
      <c r="AI645" s="72"/>
    </row>
    <row r="646" spans="1:35" s="56" customFormat="1" ht="15">
      <c r="A646" s="142"/>
      <c r="B646" s="127"/>
      <c r="C646" s="93"/>
      <c r="D646" s="57" t="s">
        <v>15</v>
      </c>
      <c r="E646" s="54">
        <f t="shared" si="182"/>
        <v>0</v>
      </c>
      <c r="F646" s="54">
        <f t="shared" si="182"/>
        <v>0</v>
      </c>
      <c r="G646" s="54">
        <v>0</v>
      </c>
      <c r="H646" s="54">
        <v>0</v>
      </c>
      <c r="I646" s="54">
        <v>0</v>
      </c>
      <c r="J646" s="54">
        <v>0</v>
      </c>
      <c r="K646" s="54">
        <v>0</v>
      </c>
      <c r="L646" s="54">
        <v>0</v>
      </c>
      <c r="M646" s="54">
        <v>0</v>
      </c>
      <c r="N646" s="54">
        <v>0</v>
      </c>
      <c r="O646" s="97"/>
      <c r="P646" s="65"/>
      <c r="Y646" s="72"/>
      <c r="Z646" s="72"/>
      <c r="AA646" s="72"/>
      <c r="AB646" s="72"/>
      <c r="AC646" s="72"/>
      <c r="AD646" s="72"/>
      <c r="AF646" s="72"/>
      <c r="AG646" s="72"/>
      <c r="AH646" s="72"/>
      <c r="AI646" s="72"/>
    </row>
    <row r="647" spans="1:35" s="56" customFormat="1" ht="15">
      <c r="A647" s="142"/>
      <c r="B647" s="127"/>
      <c r="C647" s="93"/>
      <c r="D647" s="57" t="s">
        <v>16</v>
      </c>
      <c r="E647" s="54">
        <f t="shared" si="182"/>
        <v>0</v>
      </c>
      <c r="F647" s="54">
        <f t="shared" si="182"/>
        <v>0</v>
      </c>
      <c r="G647" s="54">
        <v>0</v>
      </c>
      <c r="H647" s="54">
        <v>0</v>
      </c>
      <c r="I647" s="54">
        <v>0</v>
      </c>
      <c r="J647" s="54">
        <v>0</v>
      </c>
      <c r="K647" s="54">
        <v>0</v>
      </c>
      <c r="L647" s="54">
        <v>0</v>
      </c>
      <c r="M647" s="54">
        <v>0</v>
      </c>
      <c r="N647" s="54">
        <v>0</v>
      </c>
      <c r="O647" s="97"/>
      <c r="P647" s="65"/>
      <c r="Y647" s="72"/>
      <c r="Z647" s="72"/>
      <c r="AA647" s="72"/>
      <c r="AB647" s="72"/>
      <c r="AC647" s="72"/>
      <c r="AD647" s="72"/>
      <c r="AF647" s="72"/>
      <c r="AG647" s="72"/>
      <c r="AH647" s="72"/>
      <c r="AI647" s="72"/>
    </row>
    <row r="648" spans="1:35" s="56" customFormat="1" ht="15">
      <c r="A648" s="142"/>
      <c r="B648" s="127"/>
      <c r="C648" s="93"/>
      <c r="D648" s="57" t="s">
        <v>66</v>
      </c>
      <c r="E648" s="54">
        <f t="shared" si="182"/>
        <v>0</v>
      </c>
      <c r="F648" s="54">
        <f t="shared" si="182"/>
        <v>0</v>
      </c>
      <c r="G648" s="54">
        <v>0</v>
      </c>
      <c r="H648" s="54">
        <v>0</v>
      </c>
      <c r="I648" s="54">
        <v>0</v>
      </c>
      <c r="J648" s="54">
        <v>0</v>
      </c>
      <c r="K648" s="54">
        <v>0</v>
      </c>
      <c r="L648" s="54">
        <v>0</v>
      </c>
      <c r="M648" s="54">
        <v>0</v>
      </c>
      <c r="N648" s="54">
        <v>0</v>
      </c>
      <c r="O648" s="97"/>
      <c r="P648" s="65"/>
      <c r="Y648" s="72"/>
      <c r="Z648" s="72"/>
      <c r="AA648" s="72"/>
      <c r="AB648" s="72"/>
      <c r="AC648" s="72"/>
      <c r="AD648" s="72"/>
      <c r="AF648" s="72"/>
      <c r="AG648" s="72"/>
      <c r="AH648" s="72"/>
      <c r="AI648" s="72"/>
    </row>
    <row r="649" spans="1:35" s="56" customFormat="1" ht="15">
      <c r="A649" s="142"/>
      <c r="B649" s="127"/>
      <c r="C649" s="93"/>
      <c r="D649" s="57" t="s">
        <v>67</v>
      </c>
      <c r="E649" s="61">
        <f t="shared" si="182"/>
        <v>589.6</v>
      </c>
      <c r="F649" s="54">
        <f t="shared" si="182"/>
        <v>0</v>
      </c>
      <c r="G649" s="61">
        <v>589.6</v>
      </c>
      <c r="H649" s="54">
        <v>0</v>
      </c>
      <c r="I649" s="54">
        <v>0</v>
      </c>
      <c r="J649" s="54">
        <v>0</v>
      </c>
      <c r="K649" s="54">
        <v>0</v>
      </c>
      <c r="L649" s="54">
        <v>0</v>
      </c>
      <c r="M649" s="54">
        <v>0</v>
      </c>
      <c r="N649" s="54">
        <v>0</v>
      </c>
      <c r="O649" s="97"/>
      <c r="P649" s="65"/>
      <c r="Y649" s="72"/>
      <c r="Z649" s="72"/>
      <c r="AA649" s="72">
        <v>1</v>
      </c>
      <c r="AB649" s="72"/>
      <c r="AC649" s="72"/>
      <c r="AD649" s="72"/>
      <c r="AF649" s="72"/>
      <c r="AG649" s="72"/>
      <c r="AH649" s="72"/>
      <c r="AI649" s="72"/>
    </row>
    <row r="650" spans="1:35" s="56" customFormat="1" ht="15">
      <c r="A650" s="142"/>
      <c r="B650" s="127"/>
      <c r="C650" s="93"/>
      <c r="D650" s="57" t="s">
        <v>68</v>
      </c>
      <c r="E650" s="54">
        <f t="shared" si="182"/>
        <v>0</v>
      </c>
      <c r="F650" s="54">
        <f t="shared" si="182"/>
        <v>0</v>
      </c>
      <c r="G650" s="54">
        <v>0</v>
      </c>
      <c r="H650" s="54">
        <v>0</v>
      </c>
      <c r="I650" s="54">
        <v>0</v>
      </c>
      <c r="J650" s="54">
        <v>0</v>
      </c>
      <c r="K650" s="54">
        <v>0</v>
      </c>
      <c r="L650" s="54">
        <v>0</v>
      </c>
      <c r="M650" s="54">
        <v>0</v>
      </c>
      <c r="N650" s="54">
        <v>0</v>
      </c>
      <c r="O650" s="97"/>
      <c r="P650" s="65"/>
      <c r="Y650" s="72"/>
      <c r="Z650" s="72"/>
      <c r="AA650" s="72"/>
      <c r="AB650" s="72"/>
      <c r="AC650" s="72"/>
      <c r="AD650" s="72"/>
      <c r="AF650" s="72"/>
      <c r="AG650" s="72"/>
      <c r="AH650" s="72"/>
      <c r="AI650" s="72"/>
    </row>
    <row r="651" spans="1:35" s="56" customFormat="1" ht="15">
      <c r="A651" s="142"/>
      <c r="B651" s="127"/>
      <c r="C651" s="93"/>
      <c r="D651" s="57" t="s">
        <v>69</v>
      </c>
      <c r="E651" s="54">
        <f t="shared" si="182"/>
        <v>0</v>
      </c>
      <c r="F651" s="54">
        <f t="shared" si="182"/>
        <v>0</v>
      </c>
      <c r="G651" s="54">
        <v>0</v>
      </c>
      <c r="H651" s="54">
        <v>0</v>
      </c>
      <c r="I651" s="54">
        <v>0</v>
      </c>
      <c r="J651" s="54">
        <v>0</v>
      </c>
      <c r="K651" s="54">
        <v>0</v>
      </c>
      <c r="L651" s="54">
        <v>0</v>
      </c>
      <c r="M651" s="54">
        <v>0</v>
      </c>
      <c r="N651" s="54">
        <v>0</v>
      </c>
      <c r="O651" s="97"/>
      <c r="P651" s="65"/>
      <c r="Y651" s="72"/>
      <c r="Z651" s="72"/>
      <c r="AA651" s="72"/>
      <c r="AB651" s="72"/>
      <c r="AC651" s="72"/>
      <c r="AD651" s="72"/>
      <c r="AF651" s="72"/>
      <c r="AG651" s="72"/>
      <c r="AH651" s="72"/>
      <c r="AI651" s="72"/>
    </row>
    <row r="652" spans="1:35" s="56" customFormat="1" ht="15">
      <c r="A652" s="142"/>
      <c r="B652" s="128"/>
      <c r="C652" s="94"/>
      <c r="D652" s="57" t="s">
        <v>70</v>
      </c>
      <c r="E652" s="54">
        <f t="shared" si="182"/>
        <v>0</v>
      </c>
      <c r="F652" s="54">
        <f t="shared" si="182"/>
        <v>0</v>
      </c>
      <c r="G652" s="54">
        <v>0</v>
      </c>
      <c r="H652" s="54">
        <v>0</v>
      </c>
      <c r="I652" s="54">
        <v>0</v>
      </c>
      <c r="J652" s="54">
        <v>0</v>
      </c>
      <c r="K652" s="54">
        <v>0</v>
      </c>
      <c r="L652" s="54">
        <v>0</v>
      </c>
      <c r="M652" s="54">
        <v>0</v>
      </c>
      <c r="N652" s="54">
        <v>0</v>
      </c>
      <c r="O652" s="98"/>
      <c r="P652" s="65"/>
      <c r="Y652" s="72"/>
      <c r="Z652" s="72"/>
      <c r="AA652" s="72"/>
      <c r="AB652" s="72"/>
      <c r="AC652" s="72"/>
      <c r="AD652" s="72"/>
      <c r="AF652" s="72"/>
      <c r="AG652" s="72"/>
      <c r="AH652" s="72"/>
      <c r="AI652" s="72"/>
    </row>
    <row r="653" spans="1:35" s="56" customFormat="1" ht="15.75" customHeight="1">
      <c r="A653" s="142"/>
      <c r="B653" s="89" t="s">
        <v>119</v>
      </c>
      <c r="C653" s="92"/>
      <c r="D653" s="57" t="s">
        <v>10</v>
      </c>
      <c r="E653" s="54">
        <f>SUM(E654:E664)</f>
        <v>498.9</v>
      </c>
      <c r="F653" s="54">
        <f>SUM(F654:F664)</f>
        <v>0</v>
      </c>
      <c r="G653" s="54">
        <f aca="true" t="shared" si="183" ref="G653:L653">SUM(G654:G664)</f>
        <v>498.9</v>
      </c>
      <c r="H653" s="54">
        <f t="shared" si="183"/>
        <v>0</v>
      </c>
      <c r="I653" s="54">
        <f t="shared" si="183"/>
        <v>0</v>
      </c>
      <c r="J653" s="54">
        <f t="shared" si="183"/>
        <v>0</v>
      </c>
      <c r="K653" s="54">
        <f t="shared" si="183"/>
        <v>0</v>
      </c>
      <c r="L653" s="54">
        <f t="shared" si="183"/>
        <v>0</v>
      </c>
      <c r="M653" s="54">
        <f>SUM(M654:M664)</f>
        <v>0</v>
      </c>
      <c r="N653" s="54">
        <f>SUM(N654:N664)</f>
        <v>0</v>
      </c>
      <c r="O653" s="64"/>
      <c r="P653" s="65"/>
      <c r="Y653" s="72"/>
      <c r="Z653" s="72"/>
      <c r="AA653" s="72"/>
      <c r="AB653" s="72"/>
      <c r="AC653" s="72"/>
      <c r="AD653" s="72"/>
      <c r="AF653" s="72"/>
      <c r="AG653" s="72"/>
      <c r="AH653" s="72"/>
      <c r="AI653" s="72"/>
    </row>
    <row r="654" spans="1:35" s="56" customFormat="1" ht="15">
      <c r="A654" s="142"/>
      <c r="B654" s="127"/>
      <c r="C654" s="93"/>
      <c r="D654" s="57" t="s">
        <v>11</v>
      </c>
      <c r="E654" s="54">
        <f aca="true" t="shared" si="184" ref="E654:F664">G654+I654+K654+M654</f>
        <v>0</v>
      </c>
      <c r="F654" s="54">
        <f t="shared" si="184"/>
        <v>0</v>
      </c>
      <c r="G654" s="54">
        <v>0</v>
      </c>
      <c r="H654" s="54">
        <v>0</v>
      </c>
      <c r="I654" s="54">
        <v>0</v>
      </c>
      <c r="J654" s="54">
        <v>0</v>
      </c>
      <c r="K654" s="54">
        <v>0</v>
      </c>
      <c r="L654" s="54">
        <v>0</v>
      </c>
      <c r="M654" s="54">
        <v>0</v>
      </c>
      <c r="N654" s="54">
        <v>0</v>
      </c>
      <c r="O654" s="96" t="s">
        <v>63</v>
      </c>
      <c r="P654" s="65"/>
      <c r="Y654" s="72"/>
      <c r="Z654" s="72"/>
      <c r="AA654" s="72"/>
      <c r="AB654" s="72"/>
      <c r="AC654" s="72"/>
      <c r="AD654" s="72"/>
      <c r="AF654" s="72"/>
      <c r="AG654" s="72"/>
      <c r="AH654" s="72"/>
      <c r="AI654" s="72"/>
    </row>
    <row r="655" spans="1:35" s="56" customFormat="1" ht="15">
      <c r="A655" s="142"/>
      <c r="B655" s="127"/>
      <c r="C655" s="93"/>
      <c r="D655" s="57" t="s">
        <v>12</v>
      </c>
      <c r="E655" s="54">
        <f t="shared" si="184"/>
        <v>0</v>
      </c>
      <c r="F655" s="54">
        <f t="shared" si="184"/>
        <v>0</v>
      </c>
      <c r="G655" s="54">
        <v>0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97"/>
      <c r="P655" s="65"/>
      <c r="Y655" s="72"/>
      <c r="Z655" s="72"/>
      <c r="AA655" s="72"/>
      <c r="AB655" s="72"/>
      <c r="AC655" s="72"/>
      <c r="AD655" s="72"/>
      <c r="AF655" s="72"/>
      <c r="AG655" s="72"/>
      <c r="AH655" s="72"/>
      <c r="AI655" s="72"/>
    </row>
    <row r="656" spans="1:35" s="56" customFormat="1" ht="15">
      <c r="A656" s="142"/>
      <c r="B656" s="127"/>
      <c r="C656" s="93"/>
      <c r="D656" s="57" t="s">
        <v>13</v>
      </c>
      <c r="E656" s="54">
        <f t="shared" si="184"/>
        <v>0</v>
      </c>
      <c r="F656" s="54">
        <f t="shared" si="184"/>
        <v>0</v>
      </c>
      <c r="G656" s="54">
        <v>0</v>
      </c>
      <c r="H656" s="54">
        <v>0</v>
      </c>
      <c r="I656" s="54">
        <v>0</v>
      </c>
      <c r="J656" s="54">
        <v>0</v>
      </c>
      <c r="K656" s="54">
        <v>0</v>
      </c>
      <c r="L656" s="54">
        <v>0</v>
      </c>
      <c r="M656" s="54">
        <v>0</v>
      </c>
      <c r="N656" s="54">
        <v>0</v>
      </c>
      <c r="O656" s="97"/>
      <c r="P656" s="65"/>
      <c r="Y656" s="72"/>
      <c r="Z656" s="72"/>
      <c r="AA656" s="72"/>
      <c r="AB656" s="72"/>
      <c r="AC656" s="72"/>
      <c r="AD656" s="72"/>
      <c r="AF656" s="72"/>
      <c r="AG656" s="72"/>
      <c r="AH656" s="72"/>
      <c r="AI656" s="72"/>
    </row>
    <row r="657" spans="1:35" s="56" customFormat="1" ht="15">
      <c r="A657" s="142"/>
      <c r="B657" s="127"/>
      <c r="C657" s="93"/>
      <c r="D657" s="57" t="s">
        <v>14</v>
      </c>
      <c r="E657" s="54">
        <f t="shared" si="184"/>
        <v>0</v>
      </c>
      <c r="F657" s="54">
        <f t="shared" si="184"/>
        <v>0</v>
      </c>
      <c r="G657" s="54">
        <v>0</v>
      </c>
      <c r="H657" s="54">
        <v>0</v>
      </c>
      <c r="I657" s="54">
        <v>0</v>
      </c>
      <c r="J657" s="54">
        <v>0</v>
      </c>
      <c r="K657" s="54">
        <v>0</v>
      </c>
      <c r="L657" s="54">
        <v>0</v>
      </c>
      <c r="M657" s="54">
        <v>0</v>
      </c>
      <c r="N657" s="54">
        <v>0</v>
      </c>
      <c r="O657" s="97"/>
      <c r="P657" s="65"/>
      <c r="Y657" s="72"/>
      <c r="Z657" s="72"/>
      <c r="AA657" s="72"/>
      <c r="AB657" s="72"/>
      <c r="AC657" s="72"/>
      <c r="AD657" s="72"/>
      <c r="AF657" s="72"/>
      <c r="AG657" s="72"/>
      <c r="AH657" s="72"/>
      <c r="AI657" s="72"/>
    </row>
    <row r="658" spans="1:35" s="56" customFormat="1" ht="15">
      <c r="A658" s="142"/>
      <c r="B658" s="127"/>
      <c r="C658" s="93"/>
      <c r="D658" s="57" t="s">
        <v>15</v>
      </c>
      <c r="E658" s="54">
        <f t="shared" si="184"/>
        <v>0</v>
      </c>
      <c r="F658" s="54">
        <f t="shared" si="184"/>
        <v>0</v>
      </c>
      <c r="G658" s="54">
        <v>0</v>
      </c>
      <c r="H658" s="54">
        <v>0</v>
      </c>
      <c r="I658" s="54">
        <v>0</v>
      </c>
      <c r="J658" s="54">
        <v>0</v>
      </c>
      <c r="K658" s="54">
        <v>0</v>
      </c>
      <c r="L658" s="54">
        <v>0</v>
      </c>
      <c r="M658" s="54">
        <v>0</v>
      </c>
      <c r="N658" s="54">
        <v>0</v>
      </c>
      <c r="O658" s="97"/>
      <c r="P658" s="65"/>
      <c r="Y658" s="72"/>
      <c r="Z658" s="72"/>
      <c r="AA658" s="72"/>
      <c r="AB658" s="72"/>
      <c r="AC658" s="72"/>
      <c r="AD658" s="72"/>
      <c r="AF658" s="72"/>
      <c r="AG658" s="72"/>
      <c r="AH658" s="72"/>
      <c r="AI658" s="72"/>
    </row>
    <row r="659" spans="1:35" s="56" customFormat="1" ht="15">
      <c r="A659" s="142"/>
      <c r="B659" s="127"/>
      <c r="C659" s="93"/>
      <c r="D659" s="57" t="s">
        <v>16</v>
      </c>
      <c r="E659" s="54">
        <f t="shared" si="184"/>
        <v>0</v>
      </c>
      <c r="F659" s="54">
        <f t="shared" si="184"/>
        <v>0</v>
      </c>
      <c r="G659" s="54">
        <v>0</v>
      </c>
      <c r="H659" s="54">
        <v>0</v>
      </c>
      <c r="I659" s="54">
        <v>0</v>
      </c>
      <c r="J659" s="54">
        <v>0</v>
      </c>
      <c r="K659" s="54">
        <v>0</v>
      </c>
      <c r="L659" s="54">
        <v>0</v>
      </c>
      <c r="M659" s="54">
        <v>0</v>
      </c>
      <c r="N659" s="54">
        <v>0</v>
      </c>
      <c r="O659" s="97"/>
      <c r="P659" s="65"/>
      <c r="Y659" s="72"/>
      <c r="Z659" s="72"/>
      <c r="AA659" s="72"/>
      <c r="AB659" s="72"/>
      <c r="AC659" s="72"/>
      <c r="AD659" s="72"/>
      <c r="AF659" s="72"/>
      <c r="AG659" s="72"/>
      <c r="AH659" s="72"/>
      <c r="AI659" s="72"/>
    </row>
    <row r="660" spans="1:35" s="56" customFormat="1" ht="15">
      <c r="A660" s="142"/>
      <c r="B660" s="127"/>
      <c r="C660" s="93"/>
      <c r="D660" s="57" t="s">
        <v>66</v>
      </c>
      <c r="E660" s="54">
        <f t="shared" si="184"/>
        <v>0</v>
      </c>
      <c r="F660" s="54">
        <f t="shared" si="184"/>
        <v>0</v>
      </c>
      <c r="G660" s="54">
        <v>0</v>
      </c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0</v>
      </c>
      <c r="N660" s="54">
        <v>0</v>
      </c>
      <c r="O660" s="97"/>
      <c r="P660" s="65"/>
      <c r="Y660" s="72"/>
      <c r="Z660" s="72"/>
      <c r="AA660" s="72"/>
      <c r="AB660" s="72"/>
      <c r="AC660" s="72"/>
      <c r="AD660" s="72"/>
      <c r="AF660" s="72"/>
      <c r="AG660" s="72"/>
      <c r="AH660" s="72"/>
      <c r="AI660" s="72"/>
    </row>
    <row r="661" spans="1:35" s="56" customFormat="1" ht="15">
      <c r="A661" s="142"/>
      <c r="B661" s="127"/>
      <c r="C661" s="93"/>
      <c r="D661" s="57" t="s">
        <v>67</v>
      </c>
      <c r="E661" s="54">
        <f t="shared" si="184"/>
        <v>0</v>
      </c>
      <c r="F661" s="54">
        <f t="shared" si="184"/>
        <v>0</v>
      </c>
      <c r="G661" s="54">
        <v>0</v>
      </c>
      <c r="H661" s="54">
        <v>0</v>
      </c>
      <c r="I661" s="54">
        <v>0</v>
      </c>
      <c r="J661" s="54">
        <v>0</v>
      </c>
      <c r="K661" s="54">
        <v>0</v>
      </c>
      <c r="L661" s="54">
        <v>0</v>
      </c>
      <c r="M661" s="54">
        <v>0</v>
      </c>
      <c r="N661" s="54">
        <v>0</v>
      </c>
      <c r="O661" s="97"/>
      <c r="P661" s="65"/>
      <c r="Y661" s="72"/>
      <c r="Z661" s="72"/>
      <c r="AA661" s="72"/>
      <c r="AB661" s="72"/>
      <c r="AC661" s="72"/>
      <c r="AD661" s="72"/>
      <c r="AF661" s="72"/>
      <c r="AG661" s="72"/>
      <c r="AH661" s="72"/>
      <c r="AI661" s="72"/>
    </row>
    <row r="662" spans="1:35" s="56" customFormat="1" ht="15">
      <c r="A662" s="142"/>
      <c r="B662" s="127"/>
      <c r="C662" s="93"/>
      <c r="D662" s="57" t="s">
        <v>68</v>
      </c>
      <c r="E662" s="61">
        <f t="shared" si="184"/>
        <v>498.9</v>
      </c>
      <c r="F662" s="54">
        <f t="shared" si="184"/>
        <v>0</v>
      </c>
      <c r="G662" s="61">
        <v>498.9</v>
      </c>
      <c r="H662" s="54">
        <v>0</v>
      </c>
      <c r="I662" s="54">
        <v>0</v>
      </c>
      <c r="J662" s="54">
        <v>0</v>
      </c>
      <c r="K662" s="54">
        <v>0</v>
      </c>
      <c r="L662" s="54">
        <v>0</v>
      </c>
      <c r="M662" s="54">
        <v>0</v>
      </c>
      <c r="N662" s="54">
        <v>0</v>
      </c>
      <c r="O662" s="97"/>
      <c r="P662" s="65"/>
      <c r="Y662" s="72"/>
      <c r="Z662" s="72"/>
      <c r="AA662" s="72"/>
      <c r="AB662" s="72">
        <v>1</v>
      </c>
      <c r="AC662" s="72"/>
      <c r="AD662" s="72"/>
      <c r="AF662" s="72"/>
      <c r="AG662" s="72"/>
      <c r="AH662" s="72"/>
      <c r="AI662" s="72"/>
    </row>
    <row r="663" spans="1:35" s="56" customFormat="1" ht="15">
      <c r="A663" s="142"/>
      <c r="B663" s="127"/>
      <c r="C663" s="93"/>
      <c r="D663" s="57" t="s">
        <v>69</v>
      </c>
      <c r="E663" s="54">
        <f t="shared" si="184"/>
        <v>0</v>
      </c>
      <c r="F663" s="54">
        <f t="shared" si="184"/>
        <v>0</v>
      </c>
      <c r="G663" s="54">
        <v>0</v>
      </c>
      <c r="H663" s="54">
        <v>0</v>
      </c>
      <c r="I663" s="54">
        <v>0</v>
      </c>
      <c r="J663" s="54">
        <v>0</v>
      </c>
      <c r="K663" s="54">
        <v>0</v>
      </c>
      <c r="L663" s="54">
        <v>0</v>
      </c>
      <c r="M663" s="54">
        <v>0</v>
      </c>
      <c r="N663" s="54">
        <v>0</v>
      </c>
      <c r="O663" s="97"/>
      <c r="P663" s="65"/>
      <c r="Y663" s="72"/>
      <c r="Z663" s="72"/>
      <c r="AA663" s="72"/>
      <c r="AB663" s="72"/>
      <c r="AC663" s="72"/>
      <c r="AD663" s="72"/>
      <c r="AF663" s="72"/>
      <c r="AG663" s="72"/>
      <c r="AH663" s="72"/>
      <c r="AI663" s="72"/>
    </row>
    <row r="664" spans="1:35" s="56" customFormat="1" ht="15">
      <c r="A664" s="142"/>
      <c r="B664" s="128"/>
      <c r="C664" s="94"/>
      <c r="D664" s="57" t="s">
        <v>70</v>
      </c>
      <c r="E664" s="54">
        <f t="shared" si="184"/>
        <v>0</v>
      </c>
      <c r="F664" s="54">
        <f t="shared" si="184"/>
        <v>0</v>
      </c>
      <c r="G664" s="54">
        <v>0</v>
      </c>
      <c r="H664" s="54">
        <v>0</v>
      </c>
      <c r="I664" s="54">
        <v>0</v>
      </c>
      <c r="J664" s="54">
        <v>0</v>
      </c>
      <c r="K664" s="54">
        <v>0</v>
      </c>
      <c r="L664" s="54">
        <v>0</v>
      </c>
      <c r="M664" s="54">
        <v>0</v>
      </c>
      <c r="N664" s="54">
        <v>0</v>
      </c>
      <c r="O664" s="98"/>
      <c r="P664" s="65"/>
      <c r="Y664" s="72"/>
      <c r="Z664" s="72"/>
      <c r="AA664" s="72"/>
      <c r="AB664" s="72"/>
      <c r="AC664" s="72"/>
      <c r="AD664" s="72"/>
      <c r="AF664" s="72"/>
      <c r="AG664" s="72"/>
      <c r="AH664" s="72"/>
      <c r="AI664" s="72"/>
    </row>
    <row r="665" spans="1:35" s="56" customFormat="1" ht="15.75" customHeight="1">
      <c r="A665" s="142"/>
      <c r="B665" s="89" t="s">
        <v>120</v>
      </c>
      <c r="C665" s="92"/>
      <c r="D665" s="57" t="s">
        <v>10</v>
      </c>
      <c r="E665" s="54">
        <f>SUM(E666:E676)</f>
        <v>160.7</v>
      </c>
      <c r="F665" s="54">
        <f>SUM(F666:F676)</f>
        <v>0</v>
      </c>
      <c r="G665" s="54">
        <f aca="true" t="shared" si="185" ref="G665:L665">SUM(G666:G676)</f>
        <v>160.7</v>
      </c>
      <c r="H665" s="54">
        <f t="shared" si="185"/>
        <v>0</v>
      </c>
      <c r="I665" s="54">
        <f t="shared" si="185"/>
        <v>0</v>
      </c>
      <c r="J665" s="54">
        <f t="shared" si="185"/>
        <v>0</v>
      </c>
      <c r="K665" s="54">
        <f t="shared" si="185"/>
        <v>0</v>
      </c>
      <c r="L665" s="54">
        <f t="shared" si="185"/>
        <v>0</v>
      </c>
      <c r="M665" s="54">
        <f>SUM(M666:M676)</f>
        <v>0</v>
      </c>
      <c r="N665" s="54">
        <f>SUM(N666:N676)</f>
        <v>0</v>
      </c>
      <c r="O665" s="64"/>
      <c r="P665" s="65"/>
      <c r="Y665" s="72"/>
      <c r="Z665" s="72"/>
      <c r="AA665" s="72"/>
      <c r="AB665" s="72"/>
      <c r="AC665" s="72"/>
      <c r="AD665" s="72"/>
      <c r="AF665" s="72"/>
      <c r="AG665" s="72"/>
      <c r="AH665" s="72"/>
      <c r="AI665" s="72"/>
    </row>
    <row r="666" spans="1:35" s="56" customFormat="1" ht="15">
      <c r="A666" s="142"/>
      <c r="B666" s="127"/>
      <c r="C666" s="93"/>
      <c r="D666" s="57" t="s">
        <v>11</v>
      </c>
      <c r="E666" s="54">
        <f aca="true" t="shared" si="186" ref="E666:F676">G666+I666+K666+M666</f>
        <v>0</v>
      </c>
      <c r="F666" s="54">
        <f t="shared" si="186"/>
        <v>0</v>
      </c>
      <c r="G666" s="54">
        <v>0</v>
      </c>
      <c r="H666" s="54">
        <v>0</v>
      </c>
      <c r="I666" s="54">
        <v>0</v>
      </c>
      <c r="J666" s="54">
        <v>0</v>
      </c>
      <c r="K666" s="54">
        <v>0</v>
      </c>
      <c r="L666" s="54">
        <v>0</v>
      </c>
      <c r="M666" s="54">
        <v>0</v>
      </c>
      <c r="N666" s="54">
        <v>0</v>
      </c>
      <c r="O666" s="96" t="s">
        <v>63</v>
      </c>
      <c r="P666" s="65"/>
      <c r="Y666" s="72"/>
      <c r="Z666" s="72"/>
      <c r="AA666" s="72"/>
      <c r="AB666" s="72"/>
      <c r="AC666" s="72"/>
      <c r="AD666" s="72"/>
      <c r="AF666" s="72"/>
      <c r="AG666" s="72"/>
      <c r="AH666" s="72"/>
      <c r="AI666" s="72"/>
    </row>
    <row r="667" spans="1:35" s="56" customFormat="1" ht="15">
      <c r="A667" s="142"/>
      <c r="B667" s="127"/>
      <c r="C667" s="93"/>
      <c r="D667" s="57" t="s">
        <v>12</v>
      </c>
      <c r="E667" s="54">
        <f t="shared" si="186"/>
        <v>0</v>
      </c>
      <c r="F667" s="54">
        <f t="shared" si="186"/>
        <v>0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</v>
      </c>
      <c r="M667" s="54">
        <v>0</v>
      </c>
      <c r="N667" s="54">
        <v>0</v>
      </c>
      <c r="O667" s="97"/>
      <c r="P667" s="65"/>
      <c r="Y667" s="72"/>
      <c r="Z667" s="72"/>
      <c r="AA667" s="72"/>
      <c r="AB667" s="72"/>
      <c r="AC667" s="72"/>
      <c r="AD667" s="72"/>
      <c r="AF667" s="72"/>
      <c r="AG667" s="72"/>
      <c r="AH667" s="72"/>
      <c r="AI667" s="72"/>
    </row>
    <row r="668" spans="1:35" s="56" customFormat="1" ht="15">
      <c r="A668" s="142"/>
      <c r="B668" s="127"/>
      <c r="C668" s="93"/>
      <c r="D668" s="57" t="s">
        <v>13</v>
      </c>
      <c r="E668" s="54">
        <f t="shared" si="186"/>
        <v>0</v>
      </c>
      <c r="F668" s="54">
        <f t="shared" si="186"/>
        <v>0</v>
      </c>
      <c r="G668" s="54">
        <v>0</v>
      </c>
      <c r="H668" s="54">
        <v>0</v>
      </c>
      <c r="I668" s="54">
        <v>0</v>
      </c>
      <c r="J668" s="54">
        <v>0</v>
      </c>
      <c r="K668" s="54">
        <v>0</v>
      </c>
      <c r="L668" s="54">
        <v>0</v>
      </c>
      <c r="M668" s="54">
        <v>0</v>
      </c>
      <c r="N668" s="54">
        <v>0</v>
      </c>
      <c r="O668" s="97"/>
      <c r="P668" s="65"/>
      <c r="Y668" s="72"/>
      <c r="Z668" s="72"/>
      <c r="AA668" s="72"/>
      <c r="AB668" s="72"/>
      <c r="AC668" s="72"/>
      <c r="AD668" s="72"/>
      <c r="AF668" s="72"/>
      <c r="AG668" s="72"/>
      <c r="AH668" s="72"/>
      <c r="AI668" s="72"/>
    </row>
    <row r="669" spans="1:35" s="56" customFormat="1" ht="15">
      <c r="A669" s="142"/>
      <c r="B669" s="127"/>
      <c r="C669" s="93"/>
      <c r="D669" s="57" t="s">
        <v>14</v>
      </c>
      <c r="E669" s="54">
        <f t="shared" si="186"/>
        <v>0</v>
      </c>
      <c r="F669" s="54">
        <f t="shared" si="186"/>
        <v>0</v>
      </c>
      <c r="G669" s="54">
        <v>0</v>
      </c>
      <c r="H669" s="54">
        <v>0</v>
      </c>
      <c r="I669" s="54">
        <v>0</v>
      </c>
      <c r="J669" s="54">
        <v>0</v>
      </c>
      <c r="K669" s="54">
        <v>0</v>
      </c>
      <c r="L669" s="54">
        <v>0</v>
      </c>
      <c r="M669" s="54">
        <v>0</v>
      </c>
      <c r="N669" s="54">
        <v>0</v>
      </c>
      <c r="O669" s="97"/>
      <c r="P669" s="65"/>
      <c r="Y669" s="72"/>
      <c r="Z669" s="72"/>
      <c r="AA669" s="72"/>
      <c r="AB669" s="72"/>
      <c r="AC669" s="72"/>
      <c r="AD669" s="72"/>
      <c r="AF669" s="72"/>
      <c r="AG669" s="72"/>
      <c r="AH669" s="72"/>
      <c r="AI669" s="72"/>
    </row>
    <row r="670" spans="1:35" s="56" customFormat="1" ht="15">
      <c r="A670" s="142"/>
      <c r="B670" s="127"/>
      <c r="C670" s="93"/>
      <c r="D670" s="57" t="s">
        <v>15</v>
      </c>
      <c r="E670" s="54">
        <f t="shared" si="186"/>
        <v>0</v>
      </c>
      <c r="F670" s="54">
        <f t="shared" si="186"/>
        <v>0</v>
      </c>
      <c r="G670" s="54">
        <v>0</v>
      </c>
      <c r="H670" s="54">
        <v>0</v>
      </c>
      <c r="I670" s="54">
        <v>0</v>
      </c>
      <c r="J670" s="54">
        <v>0</v>
      </c>
      <c r="K670" s="54">
        <v>0</v>
      </c>
      <c r="L670" s="54">
        <v>0</v>
      </c>
      <c r="M670" s="54">
        <v>0</v>
      </c>
      <c r="N670" s="54">
        <v>0</v>
      </c>
      <c r="O670" s="97"/>
      <c r="P670" s="65"/>
      <c r="Y670" s="72"/>
      <c r="Z670" s="72"/>
      <c r="AA670" s="72"/>
      <c r="AB670" s="72"/>
      <c r="AC670" s="72"/>
      <c r="AD670" s="72"/>
      <c r="AF670" s="72"/>
      <c r="AG670" s="72"/>
      <c r="AH670" s="72"/>
      <c r="AI670" s="72"/>
    </row>
    <row r="671" spans="1:35" s="56" customFormat="1" ht="15">
      <c r="A671" s="142"/>
      <c r="B671" s="127"/>
      <c r="C671" s="93"/>
      <c r="D671" s="57" t="s">
        <v>16</v>
      </c>
      <c r="E671" s="54">
        <f t="shared" si="186"/>
        <v>0</v>
      </c>
      <c r="F671" s="54">
        <f t="shared" si="186"/>
        <v>0</v>
      </c>
      <c r="G671" s="54">
        <v>0</v>
      </c>
      <c r="H671" s="54">
        <v>0</v>
      </c>
      <c r="I671" s="54">
        <v>0</v>
      </c>
      <c r="J671" s="54">
        <v>0</v>
      </c>
      <c r="K671" s="54">
        <v>0</v>
      </c>
      <c r="L671" s="54">
        <v>0</v>
      </c>
      <c r="M671" s="54">
        <v>0</v>
      </c>
      <c r="N671" s="54">
        <v>0</v>
      </c>
      <c r="O671" s="97"/>
      <c r="P671" s="65"/>
      <c r="Y671" s="72"/>
      <c r="Z671" s="72"/>
      <c r="AA671" s="72"/>
      <c r="AB671" s="72"/>
      <c r="AC671" s="72"/>
      <c r="AD671" s="72"/>
      <c r="AF671" s="72"/>
      <c r="AG671" s="72"/>
      <c r="AH671" s="72"/>
      <c r="AI671" s="72"/>
    </row>
    <row r="672" spans="1:35" s="56" customFormat="1" ht="15">
      <c r="A672" s="142"/>
      <c r="B672" s="127"/>
      <c r="C672" s="93"/>
      <c r="D672" s="57" t="s">
        <v>66</v>
      </c>
      <c r="E672" s="54">
        <f t="shared" si="186"/>
        <v>0</v>
      </c>
      <c r="F672" s="54">
        <f t="shared" si="186"/>
        <v>0</v>
      </c>
      <c r="G672" s="54">
        <v>0</v>
      </c>
      <c r="H672" s="54">
        <v>0</v>
      </c>
      <c r="I672" s="54">
        <v>0</v>
      </c>
      <c r="J672" s="54">
        <v>0</v>
      </c>
      <c r="K672" s="54">
        <v>0</v>
      </c>
      <c r="L672" s="54">
        <v>0</v>
      </c>
      <c r="M672" s="54">
        <v>0</v>
      </c>
      <c r="N672" s="54">
        <v>0</v>
      </c>
      <c r="O672" s="97"/>
      <c r="P672" s="65"/>
      <c r="Y672" s="72"/>
      <c r="Z672" s="72"/>
      <c r="AA672" s="72"/>
      <c r="AB672" s="72"/>
      <c r="AC672" s="72"/>
      <c r="AD672" s="72"/>
      <c r="AF672" s="72"/>
      <c r="AG672" s="72"/>
      <c r="AH672" s="72"/>
      <c r="AI672" s="72"/>
    </row>
    <row r="673" spans="1:35" s="56" customFormat="1" ht="15">
      <c r="A673" s="142"/>
      <c r="B673" s="127"/>
      <c r="C673" s="93"/>
      <c r="D673" s="57" t="s">
        <v>67</v>
      </c>
      <c r="E673" s="54">
        <f t="shared" si="186"/>
        <v>0</v>
      </c>
      <c r="F673" s="54">
        <f t="shared" si="186"/>
        <v>0</v>
      </c>
      <c r="G673" s="54">
        <v>0</v>
      </c>
      <c r="H673" s="54">
        <v>0</v>
      </c>
      <c r="I673" s="54">
        <v>0</v>
      </c>
      <c r="J673" s="54">
        <v>0</v>
      </c>
      <c r="K673" s="54">
        <v>0</v>
      </c>
      <c r="L673" s="54">
        <v>0</v>
      </c>
      <c r="M673" s="54">
        <v>0</v>
      </c>
      <c r="N673" s="54">
        <v>0</v>
      </c>
      <c r="O673" s="97"/>
      <c r="P673" s="65"/>
      <c r="Y673" s="72"/>
      <c r="Z673" s="72"/>
      <c r="AA673" s="72"/>
      <c r="AB673" s="72">
        <v>1</v>
      </c>
      <c r="AC673" s="72"/>
      <c r="AD673" s="72"/>
      <c r="AF673" s="72"/>
      <c r="AG673" s="72"/>
      <c r="AH673" s="72"/>
      <c r="AI673" s="72"/>
    </row>
    <row r="674" spans="1:35" s="56" customFormat="1" ht="15">
      <c r="A674" s="142"/>
      <c r="B674" s="127"/>
      <c r="C674" s="93"/>
      <c r="D674" s="57" t="s">
        <v>68</v>
      </c>
      <c r="E674" s="61">
        <f t="shared" si="186"/>
        <v>160.7</v>
      </c>
      <c r="F674" s="54">
        <f t="shared" si="186"/>
        <v>0</v>
      </c>
      <c r="G674" s="61">
        <v>160.7</v>
      </c>
      <c r="H674" s="54">
        <v>0</v>
      </c>
      <c r="I674" s="54">
        <v>0</v>
      </c>
      <c r="J674" s="54">
        <v>0</v>
      </c>
      <c r="K674" s="54">
        <v>0</v>
      </c>
      <c r="L674" s="54">
        <v>0</v>
      </c>
      <c r="M674" s="54">
        <v>0</v>
      </c>
      <c r="N674" s="54">
        <v>0</v>
      </c>
      <c r="O674" s="97"/>
      <c r="P674" s="65"/>
      <c r="Y674" s="72"/>
      <c r="Z674" s="72"/>
      <c r="AA674" s="72"/>
      <c r="AB674" s="72"/>
      <c r="AC674" s="72"/>
      <c r="AD674" s="72"/>
      <c r="AF674" s="72"/>
      <c r="AG674" s="72"/>
      <c r="AH674" s="72"/>
      <c r="AI674" s="72"/>
    </row>
    <row r="675" spans="1:35" s="56" customFormat="1" ht="15">
      <c r="A675" s="142"/>
      <c r="B675" s="127"/>
      <c r="C675" s="93"/>
      <c r="D675" s="57" t="s">
        <v>69</v>
      </c>
      <c r="E675" s="54">
        <f t="shared" si="186"/>
        <v>0</v>
      </c>
      <c r="F675" s="54">
        <f t="shared" si="186"/>
        <v>0</v>
      </c>
      <c r="G675" s="54">
        <v>0</v>
      </c>
      <c r="H675" s="54">
        <v>0</v>
      </c>
      <c r="I675" s="54">
        <v>0</v>
      </c>
      <c r="J675" s="54">
        <v>0</v>
      </c>
      <c r="K675" s="54">
        <v>0</v>
      </c>
      <c r="L675" s="54">
        <v>0</v>
      </c>
      <c r="M675" s="54">
        <v>0</v>
      </c>
      <c r="N675" s="54">
        <v>0</v>
      </c>
      <c r="O675" s="97"/>
      <c r="P675" s="65"/>
      <c r="Y675" s="72"/>
      <c r="Z675" s="72"/>
      <c r="AA675" s="72"/>
      <c r="AB675" s="72"/>
      <c r="AC675" s="72"/>
      <c r="AD675" s="72"/>
      <c r="AF675" s="72"/>
      <c r="AG675" s="72"/>
      <c r="AH675" s="72"/>
      <c r="AI675" s="72"/>
    </row>
    <row r="676" spans="1:35" s="56" customFormat="1" ht="15">
      <c r="A676" s="142"/>
      <c r="B676" s="128"/>
      <c r="C676" s="94"/>
      <c r="D676" s="57" t="s">
        <v>70</v>
      </c>
      <c r="E676" s="54">
        <f t="shared" si="186"/>
        <v>0</v>
      </c>
      <c r="F676" s="54">
        <f t="shared" si="186"/>
        <v>0</v>
      </c>
      <c r="G676" s="54">
        <v>0</v>
      </c>
      <c r="H676" s="54">
        <v>0</v>
      </c>
      <c r="I676" s="54">
        <v>0</v>
      </c>
      <c r="J676" s="54">
        <v>0</v>
      </c>
      <c r="K676" s="54">
        <v>0</v>
      </c>
      <c r="L676" s="54">
        <v>0</v>
      </c>
      <c r="M676" s="54">
        <v>0</v>
      </c>
      <c r="N676" s="54">
        <v>0</v>
      </c>
      <c r="O676" s="98"/>
      <c r="P676" s="65"/>
      <c r="Y676" s="72"/>
      <c r="Z676" s="72"/>
      <c r="AA676" s="72"/>
      <c r="AB676" s="72"/>
      <c r="AC676" s="72"/>
      <c r="AD676" s="72"/>
      <c r="AF676" s="72"/>
      <c r="AG676" s="72"/>
      <c r="AH676" s="72"/>
      <c r="AI676" s="72"/>
    </row>
    <row r="677" spans="1:35" s="56" customFormat="1" ht="15.75" customHeight="1">
      <c r="A677" s="142"/>
      <c r="B677" s="89" t="s">
        <v>121</v>
      </c>
      <c r="C677" s="92"/>
      <c r="D677" s="57" t="s">
        <v>10</v>
      </c>
      <c r="E677" s="54">
        <f>SUM(E678:E688)</f>
        <v>635.3</v>
      </c>
      <c r="F677" s="54">
        <f>SUM(F678:F688)</f>
        <v>0</v>
      </c>
      <c r="G677" s="54">
        <f aca="true" t="shared" si="187" ref="G677:L677">SUM(G678:G688)</f>
        <v>635.3</v>
      </c>
      <c r="H677" s="54">
        <f t="shared" si="187"/>
        <v>0</v>
      </c>
      <c r="I677" s="54">
        <f t="shared" si="187"/>
        <v>0</v>
      </c>
      <c r="J677" s="54">
        <f t="shared" si="187"/>
        <v>0</v>
      </c>
      <c r="K677" s="54">
        <f t="shared" si="187"/>
        <v>0</v>
      </c>
      <c r="L677" s="54">
        <f t="shared" si="187"/>
        <v>0</v>
      </c>
      <c r="M677" s="54">
        <f>SUM(M678:M688)</f>
        <v>0</v>
      </c>
      <c r="N677" s="54">
        <f>SUM(N678:N688)</f>
        <v>0</v>
      </c>
      <c r="O677" s="64"/>
      <c r="P677" s="65"/>
      <c r="Y677" s="72"/>
      <c r="Z677" s="72"/>
      <c r="AA677" s="72"/>
      <c r="AB677" s="72"/>
      <c r="AC677" s="72"/>
      <c r="AD677" s="72"/>
      <c r="AF677" s="72"/>
      <c r="AG677" s="72"/>
      <c r="AH677" s="72"/>
      <c r="AI677" s="72"/>
    </row>
    <row r="678" spans="1:35" s="56" customFormat="1" ht="15">
      <c r="A678" s="142"/>
      <c r="B678" s="127"/>
      <c r="C678" s="93"/>
      <c r="D678" s="57" t="s">
        <v>11</v>
      </c>
      <c r="E678" s="54">
        <f aca="true" t="shared" si="188" ref="E678:F688">G678+I678+K678+M678</f>
        <v>0</v>
      </c>
      <c r="F678" s="54">
        <f t="shared" si="188"/>
        <v>0</v>
      </c>
      <c r="G678" s="54">
        <v>0</v>
      </c>
      <c r="H678" s="54">
        <v>0</v>
      </c>
      <c r="I678" s="54">
        <v>0</v>
      </c>
      <c r="J678" s="54">
        <v>0</v>
      </c>
      <c r="K678" s="54">
        <v>0</v>
      </c>
      <c r="L678" s="54">
        <v>0</v>
      </c>
      <c r="M678" s="54">
        <v>0</v>
      </c>
      <c r="N678" s="54">
        <v>0</v>
      </c>
      <c r="O678" s="96" t="s">
        <v>63</v>
      </c>
      <c r="P678" s="65"/>
      <c r="Y678" s="72"/>
      <c r="Z678" s="72"/>
      <c r="AA678" s="72"/>
      <c r="AB678" s="72"/>
      <c r="AC678" s="72"/>
      <c r="AD678" s="72"/>
      <c r="AF678" s="72"/>
      <c r="AG678" s="72"/>
      <c r="AH678" s="72"/>
      <c r="AI678" s="72"/>
    </row>
    <row r="679" spans="1:35" s="56" customFormat="1" ht="15">
      <c r="A679" s="142"/>
      <c r="B679" s="127"/>
      <c r="C679" s="93"/>
      <c r="D679" s="57" t="s">
        <v>12</v>
      </c>
      <c r="E679" s="54">
        <f t="shared" si="188"/>
        <v>0</v>
      </c>
      <c r="F679" s="54">
        <f t="shared" si="188"/>
        <v>0</v>
      </c>
      <c r="G679" s="54">
        <v>0</v>
      </c>
      <c r="H679" s="54">
        <v>0</v>
      </c>
      <c r="I679" s="54">
        <v>0</v>
      </c>
      <c r="J679" s="54">
        <v>0</v>
      </c>
      <c r="K679" s="54">
        <v>0</v>
      </c>
      <c r="L679" s="54">
        <v>0</v>
      </c>
      <c r="M679" s="54">
        <v>0</v>
      </c>
      <c r="N679" s="54">
        <v>0</v>
      </c>
      <c r="O679" s="97"/>
      <c r="P679" s="65"/>
      <c r="Y679" s="72"/>
      <c r="Z679" s="72"/>
      <c r="AA679" s="72"/>
      <c r="AB679" s="72"/>
      <c r="AC679" s="72"/>
      <c r="AD679" s="72"/>
      <c r="AF679" s="72"/>
      <c r="AG679" s="72"/>
      <c r="AH679" s="72"/>
      <c r="AI679" s="72"/>
    </row>
    <row r="680" spans="1:35" s="56" customFormat="1" ht="15">
      <c r="A680" s="142"/>
      <c r="B680" s="127"/>
      <c r="C680" s="93"/>
      <c r="D680" s="57" t="s">
        <v>13</v>
      </c>
      <c r="E680" s="54">
        <f t="shared" si="188"/>
        <v>0</v>
      </c>
      <c r="F680" s="54">
        <f t="shared" si="188"/>
        <v>0</v>
      </c>
      <c r="G680" s="54">
        <v>0</v>
      </c>
      <c r="H680" s="54">
        <v>0</v>
      </c>
      <c r="I680" s="54">
        <v>0</v>
      </c>
      <c r="J680" s="54">
        <v>0</v>
      </c>
      <c r="K680" s="54">
        <v>0</v>
      </c>
      <c r="L680" s="54">
        <v>0</v>
      </c>
      <c r="M680" s="54">
        <v>0</v>
      </c>
      <c r="N680" s="54">
        <v>0</v>
      </c>
      <c r="O680" s="97"/>
      <c r="P680" s="65"/>
      <c r="Y680" s="72"/>
      <c r="Z680" s="72"/>
      <c r="AA680" s="72"/>
      <c r="AB680" s="72"/>
      <c r="AC680" s="72"/>
      <c r="AD680" s="72"/>
      <c r="AF680" s="72"/>
      <c r="AG680" s="72"/>
      <c r="AH680" s="72"/>
      <c r="AI680" s="72"/>
    </row>
    <row r="681" spans="1:35" s="56" customFormat="1" ht="15">
      <c r="A681" s="142"/>
      <c r="B681" s="127"/>
      <c r="C681" s="93"/>
      <c r="D681" s="57" t="s">
        <v>14</v>
      </c>
      <c r="E681" s="54">
        <f t="shared" si="188"/>
        <v>0</v>
      </c>
      <c r="F681" s="54">
        <f t="shared" si="188"/>
        <v>0</v>
      </c>
      <c r="G681" s="54">
        <v>0</v>
      </c>
      <c r="H681" s="54">
        <v>0</v>
      </c>
      <c r="I681" s="54">
        <v>0</v>
      </c>
      <c r="J681" s="54">
        <v>0</v>
      </c>
      <c r="K681" s="54">
        <v>0</v>
      </c>
      <c r="L681" s="54">
        <v>0</v>
      </c>
      <c r="M681" s="54">
        <v>0</v>
      </c>
      <c r="N681" s="54">
        <v>0</v>
      </c>
      <c r="O681" s="97"/>
      <c r="P681" s="65"/>
      <c r="Y681" s="72"/>
      <c r="Z681" s="72"/>
      <c r="AA681" s="72"/>
      <c r="AB681" s="72"/>
      <c r="AC681" s="72"/>
      <c r="AD681" s="72"/>
      <c r="AF681" s="72"/>
      <c r="AG681" s="72"/>
      <c r="AH681" s="72"/>
      <c r="AI681" s="72"/>
    </row>
    <row r="682" spans="1:35" s="56" customFormat="1" ht="15">
      <c r="A682" s="142"/>
      <c r="B682" s="127"/>
      <c r="C682" s="93"/>
      <c r="D682" s="57" t="s">
        <v>15</v>
      </c>
      <c r="E682" s="54">
        <f t="shared" si="188"/>
        <v>0</v>
      </c>
      <c r="F682" s="54">
        <f t="shared" si="188"/>
        <v>0</v>
      </c>
      <c r="G682" s="54">
        <v>0</v>
      </c>
      <c r="H682" s="54">
        <v>0</v>
      </c>
      <c r="I682" s="54">
        <v>0</v>
      </c>
      <c r="J682" s="54">
        <v>0</v>
      </c>
      <c r="K682" s="54">
        <v>0</v>
      </c>
      <c r="L682" s="54">
        <v>0</v>
      </c>
      <c r="M682" s="54">
        <v>0</v>
      </c>
      <c r="N682" s="54">
        <v>0</v>
      </c>
      <c r="O682" s="97"/>
      <c r="P682" s="65"/>
      <c r="Y682" s="72"/>
      <c r="Z682" s="72"/>
      <c r="AA682" s="72"/>
      <c r="AB682" s="72"/>
      <c r="AC682" s="72"/>
      <c r="AD682" s="72"/>
      <c r="AF682" s="72"/>
      <c r="AG682" s="72"/>
      <c r="AH682" s="72"/>
      <c r="AI682" s="72"/>
    </row>
    <row r="683" spans="1:35" s="56" customFormat="1" ht="15">
      <c r="A683" s="142"/>
      <c r="B683" s="127"/>
      <c r="C683" s="93"/>
      <c r="D683" s="57" t="s">
        <v>16</v>
      </c>
      <c r="E683" s="54">
        <f t="shared" si="188"/>
        <v>0</v>
      </c>
      <c r="F683" s="54">
        <f t="shared" si="188"/>
        <v>0</v>
      </c>
      <c r="G683" s="54">
        <v>0</v>
      </c>
      <c r="H683" s="54">
        <v>0</v>
      </c>
      <c r="I683" s="54">
        <v>0</v>
      </c>
      <c r="J683" s="54">
        <v>0</v>
      </c>
      <c r="K683" s="54">
        <v>0</v>
      </c>
      <c r="L683" s="54">
        <v>0</v>
      </c>
      <c r="M683" s="54">
        <v>0</v>
      </c>
      <c r="N683" s="54">
        <v>0</v>
      </c>
      <c r="O683" s="97"/>
      <c r="P683" s="65"/>
      <c r="Y683" s="72"/>
      <c r="Z683" s="72"/>
      <c r="AA683" s="72"/>
      <c r="AB683" s="72"/>
      <c r="AC683" s="72"/>
      <c r="AD683" s="72"/>
      <c r="AF683" s="72"/>
      <c r="AG683" s="72"/>
      <c r="AH683" s="72"/>
      <c r="AI683" s="72"/>
    </row>
    <row r="684" spans="1:35" s="56" customFormat="1" ht="15">
      <c r="A684" s="142"/>
      <c r="B684" s="127"/>
      <c r="C684" s="93"/>
      <c r="D684" s="57" t="s">
        <v>66</v>
      </c>
      <c r="E684" s="54">
        <f t="shared" si="188"/>
        <v>0</v>
      </c>
      <c r="F684" s="54">
        <f t="shared" si="188"/>
        <v>0</v>
      </c>
      <c r="G684" s="54">
        <v>0</v>
      </c>
      <c r="H684" s="54">
        <v>0</v>
      </c>
      <c r="I684" s="54">
        <v>0</v>
      </c>
      <c r="J684" s="54">
        <v>0</v>
      </c>
      <c r="K684" s="54">
        <v>0</v>
      </c>
      <c r="L684" s="54">
        <v>0</v>
      </c>
      <c r="M684" s="54">
        <v>0</v>
      </c>
      <c r="N684" s="54">
        <v>0</v>
      </c>
      <c r="O684" s="97"/>
      <c r="P684" s="65"/>
      <c r="Y684" s="72"/>
      <c r="Z684" s="72"/>
      <c r="AA684" s="72"/>
      <c r="AB684" s="72"/>
      <c r="AC684" s="72"/>
      <c r="AD684" s="72"/>
      <c r="AF684" s="72"/>
      <c r="AG684" s="72"/>
      <c r="AH684" s="72"/>
      <c r="AI684" s="72"/>
    </row>
    <row r="685" spans="1:35" s="56" customFormat="1" ht="15">
      <c r="A685" s="142"/>
      <c r="B685" s="127"/>
      <c r="C685" s="93"/>
      <c r="D685" s="57" t="s">
        <v>67</v>
      </c>
      <c r="E685" s="54">
        <f t="shared" si="188"/>
        <v>0</v>
      </c>
      <c r="F685" s="54">
        <f t="shared" si="188"/>
        <v>0</v>
      </c>
      <c r="G685" s="54">
        <v>0</v>
      </c>
      <c r="H685" s="54">
        <v>0</v>
      </c>
      <c r="I685" s="54">
        <v>0</v>
      </c>
      <c r="J685" s="54">
        <v>0</v>
      </c>
      <c r="K685" s="54">
        <v>0</v>
      </c>
      <c r="L685" s="54">
        <v>0</v>
      </c>
      <c r="M685" s="54">
        <v>0</v>
      </c>
      <c r="N685" s="54">
        <v>0</v>
      </c>
      <c r="O685" s="97"/>
      <c r="P685" s="65"/>
      <c r="Y685" s="72"/>
      <c r="Z685" s="72"/>
      <c r="AA685" s="72"/>
      <c r="AB685" s="72">
        <v>1</v>
      </c>
      <c r="AC685" s="72"/>
      <c r="AD685" s="72"/>
      <c r="AF685" s="72"/>
      <c r="AG685" s="72"/>
      <c r="AH685" s="72"/>
      <c r="AI685" s="72"/>
    </row>
    <row r="686" spans="1:35" s="56" customFormat="1" ht="15">
      <c r="A686" s="142"/>
      <c r="B686" s="127"/>
      <c r="C686" s="93"/>
      <c r="D686" s="57" t="s">
        <v>68</v>
      </c>
      <c r="E686" s="61">
        <f t="shared" si="188"/>
        <v>635.3</v>
      </c>
      <c r="F686" s="54">
        <f t="shared" si="188"/>
        <v>0</v>
      </c>
      <c r="G686" s="61">
        <v>635.3</v>
      </c>
      <c r="H686" s="54">
        <v>0</v>
      </c>
      <c r="I686" s="54">
        <v>0</v>
      </c>
      <c r="J686" s="54">
        <v>0</v>
      </c>
      <c r="K686" s="54">
        <v>0</v>
      </c>
      <c r="L686" s="54">
        <v>0</v>
      </c>
      <c r="M686" s="54">
        <v>0</v>
      </c>
      <c r="N686" s="54">
        <v>0</v>
      </c>
      <c r="O686" s="97"/>
      <c r="P686" s="65"/>
      <c r="Y686" s="72"/>
      <c r="Z686" s="72"/>
      <c r="AA686" s="72"/>
      <c r="AB686" s="72"/>
      <c r="AC686" s="72"/>
      <c r="AD686" s="72"/>
      <c r="AF686" s="72"/>
      <c r="AG686" s="72"/>
      <c r="AH686" s="72"/>
      <c r="AI686" s="72"/>
    </row>
    <row r="687" spans="1:35" s="56" customFormat="1" ht="15">
      <c r="A687" s="142"/>
      <c r="B687" s="127"/>
      <c r="C687" s="93"/>
      <c r="D687" s="57" t="s">
        <v>69</v>
      </c>
      <c r="E687" s="54">
        <f t="shared" si="188"/>
        <v>0</v>
      </c>
      <c r="F687" s="54">
        <f t="shared" si="188"/>
        <v>0</v>
      </c>
      <c r="G687" s="54">
        <v>0</v>
      </c>
      <c r="H687" s="54">
        <v>0</v>
      </c>
      <c r="I687" s="54">
        <v>0</v>
      </c>
      <c r="J687" s="54">
        <v>0</v>
      </c>
      <c r="K687" s="54">
        <v>0</v>
      </c>
      <c r="L687" s="54">
        <v>0</v>
      </c>
      <c r="M687" s="54">
        <v>0</v>
      </c>
      <c r="N687" s="54">
        <v>0</v>
      </c>
      <c r="O687" s="97"/>
      <c r="P687" s="65"/>
      <c r="Y687" s="72"/>
      <c r="Z687" s="72"/>
      <c r="AA687" s="72"/>
      <c r="AB687" s="72"/>
      <c r="AC687" s="72"/>
      <c r="AD687" s="72"/>
      <c r="AF687" s="72"/>
      <c r="AG687" s="72"/>
      <c r="AH687" s="72"/>
      <c r="AI687" s="72"/>
    </row>
    <row r="688" spans="1:35" s="56" customFormat="1" ht="15">
      <c r="A688" s="142"/>
      <c r="B688" s="128"/>
      <c r="C688" s="94"/>
      <c r="D688" s="57" t="s">
        <v>70</v>
      </c>
      <c r="E688" s="54">
        <f t="shared" si="188"/>
        <v>0</v>
      </c>
      <c r="F688" s="54">
        <f t="shared" si="188"/>
        <v>0</v>
      </c>
      <c r="G688" s="54">
        <v>0</v>
      </c>
      <c r="H688" s="54">
        <v>0</v>
      </c>
      <c r="I688" s="54">
        <v>0</v>
      </c>
      <c r="J688" s="54">
        <v>0</v>
      </c>
      <c r="K688" s="54">
        <v>0</v>
      </c>
      <c r="L688" s="54">
        <v>0</v>
      </c>
      <c r="M688" s="54">
        <v>0</v>
      </c>
      <c r="N688" s="54">
        <v>0</v>
      </c>
      <c r="O688" s="98"/>
      <c r="P688" s="65"/>
      <c r="Y688" s="72"/>
      <c r="Z688" s="72"/>
      <c r="AA688" s="72"/>
      <c r="AB688" s="72"/>
      <c r="AC688" s="72"/>
      <c r="AD688" s="72"/>
      <c r="AF688" s="72"/>
      <c r="AG688" s="72"/>
      <c r="AH688" s="72"/>
      <c r="AI688" s="72"/>
    </row>
    <row r="689" spans="1:35" s="56" customFormat="1" ht="15.75" customHeight="1">
      <c r="A689" s="142"/>
      <c r="B689" s="89" t="s">
        <v>122</v>
      </c>
      <c r="C689" s="92"/>
      <c r="D689" s="57" t="s">
        <v>10</v>
      </c>
      <c r="E689" s="54">
        <f>SUM(E690:E700)</f>
        <v>682.3</v>
      </c>
      <c r="F689" s="54">
        <f>SUM(F690:F700)</f>
        <v>0</v>
      </c>
      <c r="G689" s="54">
        <f aca="true" t="shared" si="189" ref="G689:L689">SUM(G690:G700)</f>
        <v>682.3</v>
      </c>
      <c r="H689" s="54">
        <f t="shared" si="189"/>
        <v>0</v>
      </c>
      <c r="I689" s="54">
        <f t="shared" si="189"/>
        <v>0</v>
      </c>
      <c r="J689" s="54">
        <f t="shared" si="189"/>
        <v>0</v>
      </c>
      <c r="K689" s="54">
        <f t="shared" si="189"/>
        <v>0</v>
      </c>
      <c r="L689" s="54">
        <f t="shared" si="189"/>
        <v>0</v>
      </c>
      <c r="M689" s="54">
        <f>SUM(M690:M700)</f>
        <v>0</v>
      </c>
      <c r="N689" s="54">
        <f>SUM(N690:N700)</f>
        <v>0</v>
      </c>
      <c r="O689" s="64"/>
      <c r="P689" s="65"/>
      <c r="Y689" s="72"/>
      <c r="Z689" s="72"/>
      <c r="AA689" s="72"/>
      <c r="AB689" s="72"/>
      <c r="AC689" s="72"/>
      <c r="AD689" s="72"/>
      <c r="AF689" s="72"/>
      <c r="AG689" s="72"/>
      <c r="AH689" s="72"/>
      <c r="AI689" s="72"/>
    </row>
    <row r="690" spans="1:35" s="56" customFormat="1" ht="15">
      <c r="A690" s="142"/>
      <c r="B690" s="127"/>
      <c r="C690" s="93"/>
      <c r="D690" s="57" t="s">
        <v>11</v>
      </c>
      <c r="E690" s="54">
        <f aca="true" t="shared" si="190" ref="E690:F700">G690+I690+K690+M690</f>
        <v>0</v>
      </c>
      <c r="F690" s="54">
        <f t="shared" si="190"/>
        <v>0</v>
      </c>
      <c r="G690" s="54">
        <v>0</v>
      </c>
      <c r="H690" s="54">
        <v>0</v>
      </c>
      <c r="I690" s="54">
        <v>0</v>
      </c>
      <c r="J690" s="54">
        <v>0</v>
      </c>
      <c r="K690" s="54">
        <v>0</v>
      </c>
      <c r="L690" s="54">
        <v>0</v>
      </c>
      <c r="M690" s="54">
        <v>0</v>
      </c>
      <c r="N690" s="54">
        <v>0</v>
      </c>
      <c r="O690" s="96" t="s">
        <v>63</v>
      </c>
      <c r="P690" s="65"/>
      <c r="Y690" s="72"/>
      <c r="Z690" s="72"/>
      <c r="AA690" s="72"/>
      <c r="AB690" s="72"/>
      <c r="AC690" s="72"/>
      <c r="AD690" s="72"/>
      <c r="AF690" s="72"/>
      <c r="AG690" s="72"/>
      <c r="AH690" s="72"/>
      <c r="AI690" s="72"/>
    </row>
    <row r="691" spans="1:35" s="56" customFormat="1" ht="15">
      <c r="A691" s="142"/>
      <c r="B691" s="127"/>
      <c r="C691" s="93"/>
      <c r="D691" s="57" t="s">
        <v>12</v>
      </c>
      <c r="E691" s="54">
        <f t="shared" si="190"/>
        <v>0</v>
      </c>
      <c r="F691" s="54">
        <f t="shared" si="190"/>
        <v>0</v>
      </c>
      <c r="G691" s="54">
        <v>0</v>
      </c>
      <c r="H691" s="54">
        <v>0</v>
      </c>
      <c r="I691" s="54">
        <v>0</v>
      </c>
      <c r="J691" s="54">
        <v>0</v>
      </c>
      <c r="K691" s="54">
        <v>0</v>
      </c>
      <c r="L691" s="54">
        <v>0</v>
      </c>
      <c r="M691" s="54">
        <v>0</v>
      </c>
      <c r="N691" s="54">
        <v>0</v>
      </c>
      <c r="O691" s="97"/>
      <c r="P691" s="65"/>
      <c r="Y691" s="72"/>
      <c r="Z691" s="72"/>
      <c r="AA691" s="72"/>
      <c r="AB691" s="72"/>
      <c r="AC691" s="72"/>
      <c r="AD691" s="72"/>
      <c r="AF691" s="72"/>
      <c r="AG691" s="72"/>
      <c r="AH691" s="72"/>
      <c r="AI691" s="72"/>
    </row>
    <row r="692" spans="1:35" s="56" customFormat="1" ht="15">
      <c r="A692" s="142"/>
      <c r="B692" s="127"/>
      <c r="C692" s="93"/>
      <c r="D692" s="57" t="s">
        <v>13</v>
      </c>
      <c r="E692" s="54">
        <f t="shared" si="190"/>
        <v>0</v>
      </c>
      <c r="F692" s="54">
        <f t="shared" si="190"/>
        <v>0</v>
      </c>
      <c r="G692" s="54">
        <v>0</v>
      </c>
      <c r="H692" s="54">
        <v>0</v>
      </c>
      <c r="I692" s="54">
        <v>0</v>
      </c>
      <c r="J692" s="54">
        <v>0</v>
      </c>
      <c r="K692" s="54">
        <v>0</v>
      </c>
      <c r="L692" s="54">
        <v>0</v>
      </c>
      <c r="M692" s="54">
        <v>0</v>
      </c>
      <c r="N692" s="54">
        <v>0</v>
      </c>
      <c r="O692" s="97"/>
      <c r="P692" s="65"/>
      <c r="Y692" s="72"/>
      <c r="Z692" s="72"/>
      <c r="AA692" s="72"/>
      <c r="AB692" s="72"/>
      <c r="AC692" s="72"/>
      <c r="AD692" s="72"/>
      <c r="AF692" s="72"/>
      <c r="AG692" s="72"/>
      <c r="AH692" s="72"/>
      <c r="AI692" s="72"/>
    </row>
    <row r="693" spans="1:35" s="56" customFormat="1" ht="15">
      <c r="A693" s="142"/>
      <c r="B693" s="127"/>
      <c r="C693" s="93"/>
      <c r="D693" s="57" t="s">
        <v>14</v>
      </c>
      <c r="E693" s="54">
        <f t="shared" si="190"/>
        <v>0</v>
      </c>
      <c r="F693" s="54">
        <f t="shared" si="190"/>
        <v>0</v>
      </c>
      <c r="G693" s="54">
        <v>0</v>
      </c>
      <c r="H693" s="54">
        <v>0</v>
      </c>
      <c r="I693" s="54">
        <v>0</v>
      </c>
      <c r="J693" s="54">
        <v>0</v>
      </c>
      <c r="K693" s="54">
        <v>0</v>
      </c>
      <c r="L693" s="54">
        <v>0</v>
      </c>
      <c r="M693" s="54">
        <v>0</v>
      </c>
      <c r="N693" s="54">
        <v>0</v>
      </c>
      <c r="O693" s="97"/>
      <c r="P693" s="65"/>
      <c r="Y693" s="72"/>
      <c r="Z693" s="72"/>
      <c r="AA693" s="72"/>
      <c r="AB693" s="72"/>
      <c r="AC693" s="72"/>
      <c r="AD693" s="72"/>
      <c r="AF693" s="72"/>
      <c r="AG693" s="72"/>
      <c r="AH693" s="72"/>
      <c r="AI693" s="72"/>
    </row>
    <row r="694" spans="1:35" s="56" customFormat="1" ht="15">
      <c r="A694" s="142"/>
      <c r="B694" s="127"/>
      <c r="C694" s="93"/>
      <c r="D694" s="57" t="s">
        <v>15</v>
      </c>
      <c r="E694" s="54">
        <f t="shared" si="190"/>
        <v>0</v>
      </c>
      <c r="F694" s="54">
        <f t="shared" si="190"/>
        <v>0</v>
      </c>
      <c r="G694" s="54">
        <v>0</v>
      </c>
      <c r="H694" s="54">
        <v>0</v>
      </c>
      <c r="I694" s="54">
        <v>0</v>
      </c>
      <c r="J694" s="54">
        <v>0</v>
      </c>
      <c r="K694" s="54">
        <v>0</v>
      </c>
      <c r="L694" s="54">
        <v>0</v>
      </c>
      <c r="M694" s="54">
        <v>0</v>
      </c>
      <c r="N694" s="54">
        <v>0</v>
      </c>
      <c r="O694" s="97"/>
      <c r="P694" s="65"/>
      <c r="Y694" s="72"/>
      <c r="Z694" s="72"/>
      <c r="AA694" s="72"/>
      <c r="AB694" s="72"/>
      <c r="AC694" s="72"/>
      <c r="AD694" s="72"/>
      <c r="AF694" s="72"/>
      <c r="AG694" s="72"/>
      <c r="AH694" s="72"/>
      <c r="AI694" s="72"/>
    </row>
    <row r="695" spans="1:35" s="56" customFormat="1" ht="15">
      <c r="A695" s="142"/>
      <c r="B695" s="127"/>
      <c r="C695" s="93"/>
      <c r="D695" s="57" t="s">
        <v>16</v>
      </c>
      <c r="E695" s="54">
        <f t="shared" si="190"/>
        <v>0</v>
      </c>
      <c r="F695" s="54">
        <f t="shared" si="190"/>
        <v>0</v>
      </c>
      <c r="G695" s="54">
        <v>0</v>
      </c>
      <c r="H695" s="54">
        <v>0</v>
      </c>
      <c r="I695" s="54">
        <v>0</v>
      </c>
      <c r="J695" s="54">
        <v>0</v>
      </c>
      <c r="K695" s="54">
        <v>0</v>
      </c>
      <c r="L695" s="54">
        <v>0</v>
      </c>
      <c r="M695" s="54">
        <v>0</v>
      </c>
      <c r="N695" s="54">
        <v>0</v>
      </c>
      <c r="O695" s="97"/>
      <c r="P695" s="65"/>
      <c r="Y695" s="72"/>
      <c r="Z695" s="72"/>
      <c r="AA695" s="72"/>
      <c r="AB695" s="72"/>
      <c r="AC695" s="72"/>
      <c r="AD695" s="72"/>
      <c r="AF695" s="72"/>
      <c r="AG695" s="72"/>
      <c r="AH695" s="72"/>
      <c r="AI695" s="72"/>
    </row>
    <row r="696" spans="1:35" s="56" customFormat="1" ht="15">
      <c r="A696" s="142"/>
      <c r="B696" s="127"/>
      <c r="C696" s="93"/>
      <c r="D696" s="57" t="s">
        <v>66</v>
      </c>
      <c r="E696" s="54">
        <f t="shared" si="190"/>
        <v>0</v>
      </c>
      <c r="F696" s="54">
        <f t="shared" si="190"/>
        <v>0</v>
      </c>
      <c r="G696" s="54">
        <v>0</v>
      </c>
      <c r="H696" s="54">
        <v>0</v>
      </c>
      <c r="I696" s="54">
        <v>0</v>
      </c>
      <c r="J696" s="54">
        <v>0</v>
      </c>
      <c r="K696" s="54">
        <v>0</v>
      </c>
      <c r="L696" s="54">
        <v>0</v>
      </c>
      <c r="M696" s="54">
        <v>0</v>
      </c>
      <c r="N696" s="54">
        <v>0</v>
      </c>
      <c r="O696" s="97"/>
      <c r="P696" s="65"/>
      <c r="Y696" s="72"/>
      <c r="Z696" s="72"/>
      <c r="AA696" s="72"/>
      <c r="AB696" s="72"/>
      <c r="AC696" s="72"/>
      <c r="AD696" s="72"/>
      <c r="AF696" s="72"/>
      <c r="AG696" s="72"/>
      <c r="AH696" s="72"/>
      <c r="AI696" s="72"/>
    </row>
    <row r="697" spans="1:35" s="56" customFormat="1" ht="15">
      <c r="A697" s="142"/>
      <c r="B697" s="127"/>
      <c r="C697" s="93"/>
      <c r="D697" s="57" t="s">
        <v>67</v>
      </c>
      <c r="E697" s="54">
        <f t="shared" si="190"/>
        <v>0</v>
      </c>
      <c r="F697" s="54">
        <f t="shared" si="190"/>
        <v>0</v>
      </c>
      <c r="G697" s="54">
        <v>0</v>
      </c>
      <c r="H697" s="54">
        <v>0</v>
      </c>
      <c r="I697" s="54">
        <v>0</v>
      </c>
      <c r="J697" s="54">
        <v>0</v>
      </c>
      <c r="K697" s="54">
        <v>0</v>
      </c>
      <c r="L697" s="54">
        <v>0</v>
      </c>
      <c r="M697" s="54">
        <v>0</v>
      </c>
      <c r="N697" s="54">
        <v>0</v>
      </c>
      <c r="O697" s="97"/>
      <c r="P697" s="65"/>
      <c r="Y697" s="72"/>
      <c r="Z697" s="72"/>
      <c r="AA697" s="72"/>
      <c r="AB697" s="72"/>
      <c r="AC697" s="72"/>
      <c r="AD697" s="72"/>
      <c r="AF697" s="72"/>
      <c r="AG697" s="72"/>
      <c r="AH697" s="72"/>
      <c r="AI697" s="72"/>
    </row>
    <row r="698" spans="1:35" s="56" customFormat="1" ht="15">
      <c r="A698" s="142"/>
      <c r="B698" s="127"/>
      <c r="C698" s="93"/>
      <c r="D698" s="57" t="s">
        <v>68</v>
      </c>
      <c r="E698" s="61">
        <f t="shared" si="190"/>
        <v>682.3</v>
      </c>
      <c r="F698" s="54">
        <f t="shared" si="190"/>
        <v>0</v>
      </c>
      <c r="G698" s="61">
        <v>682.3</v>
      </c>
      <c r="H698" s="54">
        <v>0</v>
      </c>
      <c r="I698" s="54">
        <v>0</v>
      </c>
      <c r="J698" s="54">
        <v>0</v>
      </c>
      <c r="K698" s="54">
        <v>0</v>
      </c>
      <c r="L698" s="54">
        <v>0</v>
      </c>
      <c r="M698" s="54">
        <v>0</v>
      </c>
      <c r="N698" s="54">
        <v>0</v>
      </c>
      <c r="O698" s="97"/>
      <c r="P698" s="65"/>
      <c r="Y698" s="72"/>
      <c r="Z698" s="72"/>
      <c r="AA698" s="72"/>
      <c r="AB698" s="72">
        <v>1</v>
      </c>
      <c r="AC698" s="72"/>
      <c r="AD698" s="72"/>
      <c r="AF698" s="72"/>
      <c r="AG698" s="72"/>
      <c r="AH698" s="72"/>
      <c r="AI698" s="72"/>
    </row>
    <row r="699" spans="1:35" s="56" customFormat="1" ht="15">
      <c r="A699" s="142"/>
      <c r="B699" s="127"/>
      <c r="C699" s="93"/>
      <c r="D699" s="57" t="s">
        <v>69</v>
      </c>
      <c r="E699" s="54">
        <f t="shared" si="190"/>
        <v>0</v>
      </c>
      <c r="F699" s="54">
        <f t="shared" si="190"/>
        <v>0</v>
      </c>
      <c r="G699" s="54">
        <v>0</v>
      </c>
      <c r="H699" s="54">
        <v>0</v>
      </c>
      <c r="I699" s="54">
        <v>0</v>
      </c>
      <c r="J699" s="54">
        <v>0</v>
      </c>
      <c r="K699" s="54">
        <v>0</v>
      </c>
      <c r="L699" s="54">
        <v>0</v>
      </c>
      <c r="M699" s="54">
        <v>0</v>
      </c>
      <c r="N699" s="54">
        <v>0</v>
      </c>
      <c r="O699" s="97"/>
      <c r="P699" s="65"/>
      <c r="Y699" s="72"/>
      <c r="Z699" s="72"/>
      <c r="AA699" s="72"/>
      <c r="AB699" s="72"/>
      <c r="AC699" s="72"/>
      <c r="AD699" s="72"/>
      <c r="AF699" s="72"/>
      <c r="AG699" s="72"/>
      <c r="AH699" s="72"/>
      <c r="AI699" s="72"/>
    </row>
    <row r="700" spans="1:35" s="56" customFormat="1" ht="15">
      <c r="A700" s="142"/>
      <c r="B700" s="128"/>
      <c r="C700" s="94"/>
      <c r="D700" s="57" t="s">
        <v>70</v>
      </c>
      <c r="E700" s="54">
        <f t="shared" si="190"/>
        <v>0</v>
      </c>
      <c r="F700" s="54">
        <f t="shared" si="190"/>
        <v>0</v>
      </c>
      <c r="G700" s="54">
        <v>0</v>
      </c>
      <c r="H700" s="54">
        <v>0</v>
      </c>
      <c r="I700" s="54">
        <v>0</v>
      </c>
      <c r="J700" s="54">
        <v>0</v>
      </c>
      <c r="K700" s="54">
        <v>0</v>
      </c>
      <c r="L700" s="54">
        <v>0</v>
      </c>
      <c r="M700" s="54">
        <v>0</v>
      </c>
      <c r="N700" s="54">
        <v>0</v>
      </c>
      <c r="O700" s="98"/>
      <c r="P700" s="65"/>
      <c r="Y700" s="72"/>
      <c r="Z700" s="72"/>
      <c r="AA700" s="72"/>
      <c r="AB700" s="72"/>
      <c r="AC700" s="72"/>
      <c r="AD700" s="72"/>
      <c r="AF700" s="72"/>
      <c r="AG700" s="72"/>
      <c r="AH700" s="72"/>
      <c r="AI700" s="72"/>
    </row>
    <row r="701" spans="1:35" s="56" customFormat="1" ht="15.75" customHeight="1">
      <c r="A701" s="142"/>
      <c r="B701" s="89" t="s">
        <v>123</v>
      </c>
      <c r="C701" s="92"/>
      <c r="D701" s="57" t="s">
        <v>10</v>
      </c>
      <c r="E701" s="54">
        <f>SUM(E702:E712)</f>
        <v>879.6</v>
      </c>
      <c r="F701" s="54">
        <f>SUM(F702:F712)</f>
        <v>0</v>
      </c>
      <c r="G701" s="54">
        <f aca="true" t="shared" si="191" ref="G701:L701">SUM(G702:G712)</f>
        <v>879.6</v>
      </c>
      <c r="H701" s="54">
        <f t="shared" si="191"/>
        <v>0</v>
      </c>
      <c r="I701" s="54">
        <f t="shared" si="191"/>
        <v>0</v>
      </c>
      <c r="J701" s="54">
        <f t="shared" si="191"/>
        <v>0</v>
      </c>
      <c r="K701" s="54">
        <f t="shared" si="191"/>
        <v>0</v>
      </c>
      <c r="L701" s="54">
        <f t="shared" si="191"/>
        <v>0</v>
      </c>
      <c r="M701" s="54">
        <f>SUM(M702:M712)</f>
        <v>0</v>
      </c>
      <c r="N701" s="54">
        <f>SUM(N702:N712)</f>
        <v>0</v>
      </c>
      <c r="O701" s="64"/>
      <c r="P701" s="65"/>
      <c r="Y701" s="72"/>
      <c r="Z701" s="72"/>
      <c r="AA701" s="72"/>
      <c r="AB701" s="72"/>
      <c r="AC701" s="72"/>
      <c r="AD701" s="72"/>
      <c r="AF701" s="72"/>
      <c r="AG701" s="72"/>
      <c r="AH701" s="72"/>
      <c r="AI701" s="72"/>
    </row>
    <row r="702" spans="1:35" s="56" customFormat="1" ht="15">
      <c r="A702" s="142"/>
      <c r="B702" s="127"/>
      <c r="C702" s="93"/>
      <c r="D702" s="57" t="s">
        <v>11</v>
      </c>
      <c r="E702" s="54">
        <f aca="true" t="shared" si="192" ref="E702:F712">G702+I702+K702+M702</f>
        <v>0</v>
      </c>
      <c r="F702" s="54">
        <f t="shared" si="192"/>
        <v>0</v>
      </c>
      <c r="G702" s="54">
        <v>0</v>
      </c>
      <c r="H702" s="54">
        <v>0</v>
      </c>
      <c r="I702" s="54">
        <v>0</v>
      </c>
      <c r="J702" s="54">
        <v>0</v>
      </c>
      <c r="K702" s="54">
        <v>0</v>
      </c>
      <c r="L702" s="54">
        <v>0</v>
      </c>
      <c r="M702" s="54">
        <v>0</v>
      </c>
      <c r="N702" s="54">
        <v>0</v>
      </c>
      <c r="O702" s="96" t="s">
        <v>63</v>
      </c>
      <c r="P702" s="65"/>
      <c r="Y702" s="72"/>
      <c r="Z702" s="72"/>
      <c r="AA702" s="72"/>
      <c r="AB702" s="72"/>
      <c r="AC702" s="72"/>
      <c r="AD702" s="72"/>
      <c r="AF702" s="72"/>
      <c r="AG702" s="72"/>
      <c r="AH702" s="72"/>
      <c r="AI702" s="72"/>
    </row>
    <row r="703" spans="1:35" s="56" customFormat="1" ht="15">
      <c r="A703" s="142"/>
      <c r="B703" s="127"/>
      <c r="C703" s="93"/>
      <c r="D703" s="57" t="s">
        <v>12</v>
      </c>
      <c r="E703" s="54">
        <f t="shared" si="192"/>
        <v>0</v>
      </c>
      <c r="F703" s="54">
        <f t="shared" si="192"/>
        <v>0</v>
      </c>
      <c r="G703" s="54">
        <v>0</v>
      </c>
      <c r="H703" s="54">
        <v>0</v>
      </c>
      <c r="I703" s="54">
        <v>0</v>
      </c>
      <c r="J703" s="54">
        <v>0</v>
      </c>
      <c r="K703" s="54">
        <v>0</v>
      </c>
      <c r="L703" s="54">
        <v>0</v>
      </c>
      <c r="M703" s="54">
        <v>0</v>
      </c>
      <c r="N703" s="54">
        <v>0</v>
      </c>
      <c r="O703" s="97"/>
      <c r="P703" s="65"/>
      <c r="Y703" s="72"/>
      <c r="Z703" s="72"/>
      <c r="AA703" s="72"/>
      <c r="AB703" s="72"/>
      <c r="AC703" s="72"/>
      <c r="AD703" s="72"/>
      <c r="AF703" s="72"/>
      <c r="AG703" s="72"/>
      <c r="AH703" s="72"/>
      <c r="AI703" s="72"/>
    </row>
    <row r="704" spans="1:35" s="56" customFormat="1" ht="15">
      <c r="A704" s="142"/>
      <c r="B704" s="127"/>
      <c r="C704" s="93"/>
      <c r="D704" s="57" t="s">
        <v>13</v>
      </c>
      <c r="E704" s="54">
        <f t="shared" si="192"/>
        <v>0</v>
      </c>
      <c r="F704" s="54">
        <f t="shared" si="192"/>
        <v>0</v>
      </c>
      <c r="G704" s="54">
        <v>0</v>
      </c>
      <c r="H704" s="54">
        <v>0</v>
      </c>
      <c r="I704" s="54">
        <v>0</v>
      </c>
      <c r="J704" s="54">
        <v>0</v>
      </c>
      <c r="K704" s="54">
        <v>0</v>
      </c>
      <c r="L704" s="54">
        <v>0</v>
      </c>
      <c r="M704" s="54">
        <v>0</v>
      </c>
      <c r="N704" s="54">
        <v>0</v>
      </c>
      <c r="O704" s="97"/>
      <c r="P704" s="65"/>
      <c r="Y704" s="72"/>
      <c r="Z704" s="72"/>
      <c r="AA704" s="72"/>
      <c r="AB704" s="72"/>
      <c r="AC704" s="72"/>
      <c r="AD704" s="72"/>
      <c r="AF704" s="72"/>
      <c r="AG704" s="72"/>
      <c r="AH704" s="72"/>
      <c r="AI704" s="72"/>
    </row>
    <row r="705" spans="1:35" s="56" customFormat="1" ht="15">
      <c r="A705" s="142"/>
      <c r="B705" s="127"/>
      <c r="C705" s="93"/>
      <c r="D705" s="57" t="s">
        <v>14</v>
      </c>
      <c r="E705" s="54">
        <f t="shared" si="192"/>
        <v>0</v>
      </c>
      <c r="F705" s="54">
        <f t="shared" si="192"/>
        <v>0</v>
      </c>
      <c r="G705" s="54">
        <v>0</v>
      </c>
      <c r="H705" s="54">
        <v>0</v>
      </c>
      <c r="I705" s="54">
        <v>0</v>
      </c>
      <c r="J705" s="54">
        <v>0</v>
      </c>
      <c r="K705" s="54">
        <v>0</v>
      </c>
      <c r="L705" s="54">
        <v>0</v>
      </c>
      <c r="M705" s="54">
        <v>0</v>
      </c>
      <c r="N705" s="54">
        <v>0</v>
      </c>
      <c r="O705" s="97"/>
      <c r="P705" s="65"/>
      <c r="Y705" s="72"/>
      <c r="Z705" s="72"/>
      <c r="AA705" s="72"/>
      <c r="AB705" s="72"/>
      <c r="AC705" s="72"/>
      <c r="AD705" s="72"/>
      <c r="AF705" s="72"/>
      <c r="AG705" s="72"/>
      <c r="AH705" s="72"/>
      <c r="AI705" s="72"/>
    </row>
    <row r="706" spans="1:35" s="56" customFormat="1" ht="15">
      <c r="A706" s="142"/>
      <c r="B706" s="127"/>
      <c r="C706" s="93"/>
      <c r="D706" s="57" t="s">
        <v>15</v>
      </c>
      <c r="E706" s="54">
        <f t="shared" si="192"/>
        <v>0</v>
      </c>
      <c r="F706" s="54">
        <f t="shared" si="192"/>
        <v>0</v>
      </c>
      <c r="G706" s="54">
        <v>0</v>
      </c>
      <c r="H706" s="54">
        <v>0</v>
      </c>
      <c r="I706" s="54">
        <v>0</v>
      </c>
      <c r="J706" s="54">
        <v>0</v>
      </c>
      <c r="K706" s="54">
        <v>0</v>
      </c>
      <c r="L706" s="54">
        <v>0</v>
      </c>
      <c r="M706" s="54">
        <v>0</v>
      </c>
      <c r="N706" s="54">
        <v>0</v>
      </c>
      <c r="O706" s="97"/>
      <c r="P706" s="65"/>
      <c r="Y706" s="72"/>
      <c r="Z706" s="72"/>
      <c r="AA706" s="72"/>
      <c r="AB706" s="72"/>
      <c r="AC706" s="72"/>
      <c r="AD706" s="72"/>
      <c r="AF706" s="72"/>
      <c r="AG706" s="72"/>
      <c r="AH706" s="72"/>
      <c r="AI706" s="72"/>
    </row>
    <row r="707" spans="1:35" s="56" customFormat="1" ht="15">
      <c r="A707" s="142"/>
      <c r="B707" s="127"/>
      <c r="C707" s="93"/>
      <c r="D707" s="57" t="s">
        <v>16</v>
      </c>
      <c r="E707" s="54">
        <f t="shared" si="192"/>
        <v>0</v>
      </c>
      <c r="F707" s="54">
        <f t="shared" si="192"/>
        <v>0</v>
      </c>
      <c r="G707" s="54">
        <v>0</v>
      </c>
      <c r="H707" s="54">
        <v>0</v>
      </c>
      <c r="I707" s="54">
        <v>0</v>
      </c>
      <c r="J707" s="54">
        <v>0</v>
      </c>
      <c r="K707" s="54">
        <v>0</v>
      </c>
      <c r="L707" s="54">
        <v>0</v>
      </c>
      <c r="M707" s="54">
        <v>0</v>
      </c>
      <c r="N707" s="54">
        <v>0</v>
      </c>
      <c r="O707" s="97"/>
      <c r="P707" s="65"/>
      <c r="Y707" s="72"/>
      <c r="Z707" s="72"/>
      <c r="AA707" s="72"/>
      <c r="AB707" s="72"/>
      <c r="AC707" s="72"/>
      <c r="AD707" s="72"/>
      <c r="AF707" s="72"/>
      <c r="AG707" s="72"/>
      <c r="AH707" s="72"/>
      <c r="AI707" s="72"/>
    </row>
    <row r="708" spans="1:35" s="56" customFormat="1" ht="15">
      <c r="A708" s="142"/>
      <c r="B708" s="127"/>
      <c r="C708" s="93"/>
      <c r="D708" s="57" t="s">
        <v>66</v>
      </c>
      <c r="E708" s="54">
        <f t="shared" si="192"/>
        <v>0</v>
      </c>
      <c r="F708" s="54">
        <f t="shared" si="192"/>
        <v>0</v>
      </c>
      <c r="G708" s="54">
        <v>0</v>
      </c>
      <c r="H708" s="54">
        <v>0</v>
      </c>
      <c r="I708" s="54">
        <v>0</v>
      </c>
      <c r="J708" s="54">
        <v>0</v>
      </c>
      <c r="K708" s="54">
        <v>0</v>
      </c>
      <c r="L708" s="54">
        <v>0</v>
      </c>
      <c r="M708" s="54">
        <v>0</v>
      </c>
      <c r="N708" s="54">
        <v>0</v>
      </c>
      <c r="O708" s="97"/>
      <c r="P708" s="65"/>
      <c r="Y708" s="72"/>
      <c r="Z708" s="72"/>
      <c r="AA708" s="72"/>
      <c r="AB708" s="72"/>
      <c r="AC708" s="72"/>
      <c r="AD708" s="72"/>
      <c r="AF708" s="72"/>
      <c r="AG708" s="72"/>
      <c r="AH708" s="72"/>
      <c r="AI708" s="72"/>
    </row>
    <row r="709" spans="1:35" s="56" customFormat="1" ht="15">
      <c r="A709" s="142"/>
      <c r="B709" s="127"/>
      <c r="C709" s="93"/>
      <c r="D709" s="57" t="s">
        <v>67</v>
      </c>
      <c r="E709" s="61">
        <f t="shared" si="192"/>
        <v>879.6</v>
      </c>
      <c r="F709" s="54">
        <f t="shared" si="192"/>
        <v>0</v>
      </c>
      <c r="G709" s="61">
        <v>879.6</v>
      </c>
      <c r="H709" s="54">
        <v>0</v>
      </c>
      <c r="I709" s="54">
        <v>0</v>
      </c>
      <c r="J709" s="54">
        <v>0</v>
      </c>
      <c r="K709" s="54">
        <v>0</v>
      </c>
      <c r="L709" s="54">
        <v>0</v>
      </c>
      <c r="M709" s="54">
        <v>0</v>
      </c>
      <c r="N709" s="54">
        <v>0</v>
      </c>
      <c r="O709" s="97"/>
      <c r="P709" s="65"/>
      <c r="Y709" s="72"/>
      <c r="Z709" s="72"/>
      <c r="AA709" s="72"/>
      <c r="AB709" s="72">
        <v>1</v>
      </c>
      <c r="AC709" s="72"/>
      <c r="AD709" s="72"/>
      <c r="AF709" s="72"/>
      <c r="AG709" s="72"/>
      <c r="AH709" s="72"/>
      <c r="AI709" s="72"/>
    </row>
    <row r="710" spans="1:35" s="56" customFormat="1" ht="15">
      <c r="A710" s="142"/>
      <c r="B710" s="127"/>
      <c r="C710" s="93"/>
      <c r="D710" s="57" t="s">
        <v>68</v>
      </c>
      <c r="E710" s="54">
        <f t="shared" si="192"/>
        <v>0</v>
      </c>
      <c r="F710" s="54">
        <f t="shared" si="192"/>
        <v>0</v>
      </c>
      <c r="G710" s="54">
        <v>0</v>
      </c>
      <c r="H710" s="54">
        <v>0</v>
      </c>
      <c r="I710" s="54">
        <v>0</v>
      </c>
      <c r="J710" s="54">
        <v>0</v>
      </c>
      <c r="K710" s="54">
        <v>0</v>
      </c>
      <c r="L710" s="54">
        <v>0</v>
      </c>
      <c r="M710" s="54">
        <v>0</v>
      </c>
      <c r="N710" s="54">
        <v>0</v>
      </c>
      <c r="O710" s="97"/>
      <c r="P710" s="65"/>
      <c r="Y710" s="72"/>
      <c r="Z710" s="72"/>
      <c r="AA710" s="72"/>
      <c r="AB710" s="72"/>
      <c r="AC710" s="72"/>
      <c r="AD710" s="72"/>
      <c r="AF710" s="72"/>
      <c r="AG710" s="72"/>
      <c r="AH710" s="72"/>
      <c r="AI710" s="72"/>
    </row>
    <row r="711" spans="1:35" s="56" customFormat="1" ht="15">
      <c r="A711" s="142"/>
      <c r="B711" s="127"/>
      <c r="C711" s="93"/>
      <c r="D711" s="57" t="s">
        <v>69</v>
      </c>
      <c r="E711" s="54">
        <f t="shared" si="192"/>
        <v>0</v>
      </c>
      <c r="F711" s="54">
        <f t="shared" si="192"/>
        <v>0</v>
      </c>
      <c r="G711" s="54">
        <v>0</v>
      </c>
      <c r="H711" s="54">
        <v>0</v>
      </c>
      <c r="I711" s="54">
        <v>0</v>
      </c>
      <c r="J711" s="54">
        <v>0</v>
      </c>
      <c r="K711" s="54">
        <v>0</v>
      </c>
      <c r="L711" s="54">
        <v>0</v>
      </c>
      <c r="M711" s="54">
        <v>0</v>
      </c>
      <c r="N711" s="54">
        <v>0</v>
      </c>
      <c r="O711" s="97"/>
      <c r="P711" s="65"/>
      <c r="Y711" s="72"/>
      <c r="Z711" s="72"/>
      <c r="AA711" s="72"/>
      <c r="AB711" s="72"/>
      <c r="AC711" s="72"/>
      <c r="AD711" s="72"/>
      <c r="AF711" s="72"/>
      <c r="AG711" s="72"/>
      <c r="AH711" s="72"/>
      <c r="AI711" s="72"/>
    </row>
    <row r="712" spans="1:35" s="56" customFormat="1" ht="15">
      <c r="A712" s="142"/>
      <c r="B712" s="128"/>
      <c r="C712" s="94"/>
      <c r="D712" s="57" t="s">
        <v>70</v>
      </c>
      <c r="E712" s="54">
        <f t="shared" si="192"/>
        <v>0</v>
      </c>
      <c r="F712" s="54">
        <f t="shared" si="192"/>
        <v>0</v>
      </c>
      <c r="G712" s="54">
        <v>0</v>
      </c>
      <c r="H712" s="54">
        <v>0</v>
      </c>
      <c r="I712" s="54">
        <v>0</v>
      </c>
      <c r="J712" s="54">
        <v>0</v>
      </c>
      <c r="K712" s="54">
        <v>0</v>
      </c>
      <c r="L712" s="54">
        <v>0</v>
      </c>
      <c r="M712" s="54">
        <v>0</v>
      </c>
      <c r="N712" s="54">
        <v>0</v>
      </c>
      <c r="O712" s="98"/>
      <c r="P712" s="65"/>
      <c r="Y712" s="72"/>
      <c r="Z712" s="72"/>
      <c r="AA712" s="72"/>
      <c r="AB712" s="72"/>
      <c r="AC712" s="72"/>
      <c r="AD712" s="72"/>
      <c r="AF712" s="72"/>
      <c r="AG712" s="72"/>
      <c r="AH712" s="72"/>
      <c r="AI712" s="72"/>
    </row>
    <row r="713" spans="1:35" s="56" customFormat="1" ht="15.75" customHeight="1">
      <c r="A713" s="142"/>
      <c r="B713" s="89" t="s">
        <v>124</v>
      </c>
      <c r="C713" s="92"/>
      <c r="D713" s="57" t="s">
        <v>10</v>
      </c>
      <c r="E713" s="54">
        <f>SUM(E714:E724)</f>
        <v>1985.5</v>
      </c>
      <c r="F713" s="54">
        <f>SUM(F714:F724)</f>
        <v>0</v>
      </c>
      <c r="G713" s="54">
        <f aca="true" t="shared" si="193" ref="G713:L713">SUM(G714:G724)</f>
        <v>1985.5</v>
      </c>
      <c r="H713" s="54">
        <f t="shared" si="193"/>
        <v>0</v>
      </c>
      <c r="I713" s="54">
        <f t="shared" si="193"/>
        <v>0</v>
      </c>
      <c r="J713" s="54">
        <f t="shared" si="193"/>
        <v>0</v>
      </c>
      <c r="K713" s="54">
        <f t="shared" si="193"/>
        <v>0</v>
      </c>
      <c r="L713" s="54">
        <f t="shared" si="193"/>
        <v>0</v>
      </c>
      <c r="M713" s="54">
        <f>SUM(M714:M724)</f>
        <v>0</v>
      </c>
      <c r="N713" s="54">
        <f>SUM(N714:N724)</f>
        <v>0</v>
      </c>
      <c r="O713" s="64"/>
      <c r="P713" s="65"/>
      <c r="Y713" s="72"/>
      <c r="Z713" s="72"/>
      <c r="AA713" s="72"/>
      <c r="AB713" s="72"/>
      <c r="AC713" s="72"/>
      <c r="AD713" s="72"/>
      <c r="AF713" s="72"/>
      <c r="AG713" s="72"/>
      <c r="AH713" s="72"/>
      <c r="AI713" s="72"/>
    </row>
    <row r="714" spans="1:35" s="56" customFormat="1" ht="15">
      <c r="A714" s="142"/>
      <c r="B714" s="127"/>
      <c r="C714" s="93"/>
      <c r="D714" s="57" t="s">
        <v>11</v>
      </c>
      <c r="E714" s="54">
        <f aca="true" t="shared" si="194" ref="E714:F724">G714+I714+K714+M714</f>
        <v>0</v>
      </c>
      <c r="F714" s="54">
        <f t="shared" si="194"/>
        <v>0</v>
      </c>
      <c r="G714" s="54">
        <v>0</v>
      </c>
      <c r="H714" s="54">
        <v>0</v>
      </c>
      <c r="I714" s="54">
        <v>0</v>
      </c>
      <c r="J714" s="54">
        <v>0</v>
      </c>
      <c r="K714" s="54">
        <v>0</v>
      </c>
      <c r="L714" s="54">
        <v>0</v>
      </c>
      <c r="M714" s="54">
        <v>0</v>
      </c>
      <c r="N714" s="54">
        <v>0</v>
      </c>
      <c r="O714" s="96" t="s">
        <v>63</v>
      </c>
      <c r="P714" s="65"/>
      <c r="Y714" s="72"/>
      <c r="Z714" s="72"/>
      <c r="AA714" s="72"/>
      <c r="AB714" s="72"/>
      <c r="AC714" s="72"/>
      <c r="AD714" s="72"/>
      <c r="AF714" s="72"/>
      <c r="AG714" s="72"/>
      <c r="AH714" s="72"/>
      <c r="AI714" s="72"/>
    </row>
    <row r="715" spans="1:35" s="56" customFormat="1" ht="15">
      <c r="A715" s="142"/>
      <c r="B715" s="127"/>
      <c r="C715" s="93"/>
      <c r="D715" s="57" t="s">
        <v>12</v>
      </c>
      <c r="E715" s="54">
        <f t="shared" si="194"/>
        <v>0</v>
      </c>
      <c r="F715" s="54">
        <f t="shared" si="194"/>
        <v>0</v>
      </c>
      <c r="G715" s="54">
        <v>0</v>
      </c>
      <c r="H715" s="54">
        <v>0</v>
      </c>
      <c r="I715" s="54">
        <v>0</v>
      </c>
      <c r="J715" s="54">
        <v>0</v>
      </c>
      <c r="K715" s="54">
        <v>0</v>
      </c>
      <c r="L715" s="54">
        <v>0</v>
      </c>
      <c r="M715" s="54">
        <v>0</v>
      </c>
      <c r="N715" s="54">
        <v>0</v>
      </c>
      <c r="O715" s="97"/>
      <c r="P715" s="65"/>
      <c r="Y715" s="72"/>
      <c r="Z715" s="72"/>
      <c r="AA715" s="72"/>
      <c r="AB715" s="72"/>
      <c r="AC715" s="72"/>
      <c r="AD715" s="72"/>
      <c r="AF715" s="72"/>
      <c r="AG715" s="72"/>
      <c r="AH715" s="72"/>
      <c r="AI715" s="72"/>
    </row>
    <row r="716" spans="1:35" s="56" customFormat="1" ht="15">
      <c r="A716" s="142"/>
      <c r="B716" s="127"/>
      <c r="C716" s="93"/>
      <c r="D716" s="57" t="s">
        <v>13</v>
      </c>
      <c r="E716" s="54">
        <f t="shared" si="194"/>
        <v>0</v>
      </c>
      <c r="F716" s="54">
        <f t="shared" si="194"/>
        <v>0</v>
      </c>
      <c r="G716" s="54">
        <v>0</v>
      </c>
      <c r="H716" s="54">
        <v>0</v>
      </c>
      <c r="I716" s="54">
        <v>0</v>
      </c>
      <c r="J716" s="54">
        <v>0</v>
      </c>
      <c r="K716" s="54">
        <v>0</v>
      </c>
      <c r="L716" s="54">
        <v>0</v>
      </c>
      <c r="M716" s="54">
        <v>0</v>
      </c>
      <c r="N716" s="54">
        <v>0</v>
      </c>
      <c r="O716" s="97"/>
      <c r="P716" s="65"/>
      <c r="Y716" s="72"/>
      <c r="Z716" s="72"/>
      <c r="AA716" s="72"/>
      <c r="AB716" s="72"/>
      <c r="AC716" s="72"/>
      <c r="AD716" s="72"/>
      <c r="AF716" s="72"/>
      <c r="AG716" s="72"/>
      <c r="AH716" s="72"/>
      <c r="AI716" s="72"/>
    </row>
    <row r="717" spans="1:35" s="56" customFormat="1" ht="15">
      <c r="A717" s="142"/>
      <c r="B717" s="127"/>
      <c r="C717" s="93"/>
      <c r="D717" s="57" t="s">
        <v>14</v>
      </c>
      <c r="E717" s="54">
        <f t="shared" si="194"/>
        <v>0</v>
      </c>
      <c r="F717" s="54">
        <f t="shared" si="194"/>
        <v>0</v>
      </c>
      <c r="G717" s="54">
        <v>0</v>
      </c>
      <c r="H717" s="54">
        <v>0</v>
      </c>
      <c r="I717" s="54">
        <v>0</v>
      </c>
      <c r="J717" s="54">
        <v>0</v>
      </c>
      <c r="K717" s="54">
        <v>0</v>
      </c>
      <c r="L717" s="54">
        <v>0</v>
      </c>
      <c r="M717" s="54">
        <v>0</v>
      </c>
      <c r="N717" s="54">
        <v>0</v>
      </c>
      <c r="O717" s="97"/>
      <c r="P717" s="65"/>
      <c r="Y717" s="72"/>
      <c r="Z717" s="72"/>
      <c r="AA717" s="72"/>
      <c r="AB717" s="72"/>
      <c r="AC717" s="72"/>
      <c r="AD717" s="72"/>
      <c r="AF717" s="72"/>
      <c r="AG717" s="72"/>
      <c r="AH717" s="72"/>
      <c r="AI717" s="72"/>
    </row>
    <row r="718" spans="1:35" s="56" customFormat="1" ht="15">
      <c r="A718" s="142"/>
      <c r="B718" s="127"/>
      <c r="C718" s="93"/>
      <c r="D718" s="57" t="s">
        <v>15</v>
      </c>
      <c r="E718" s="54">
        <f t="shared" si="194"/>
        <v>0</v>
      </c>
      <c r="F718" s="54">
        <f t="shared" si="194"/>
        <v>0</v>
      </c>
      <c r="G718" s="54">
        <v>0</v>
      </c>
      <c r="H718" s="54">
        <v>0</v>
      </c>
      <c r="I718" s="54">
        <v>0</v>
      </c>
      <c r="J718" s="54">
        <v>0</v>
      </c>
      <c r="K718" s="54">
        <v>0</v>
      </c>
      <c r="L718" s="54">
        <v>0</v>
      </c>
      <c r="M718" s="54">
        <v>0</v>
      </c>
      <c r="N718" s="54">
        <v>0</v>
      </c>
      <c r="O718" s="97"/>
      <c r="P718" s="65"/>
      <c r="Y718" s="72"/>
      <c r="Z718" s="72"/>
      <c r="AA718" s="72"/>
      <c r="AB718" s="72"/>
      <c r="AC718" s="72"/>
      <c r="AD718" s="72"/>
      <c r="AF718" s="72"/>
      <c r="AG718" s="72"/>
      <c r="AH718" s="72"/>
      <c r="AI718" s="72"/>
    </row>
    <row r="719" spans="1:35" s="56" customFormat="1" ht="15">
      <c r="A719" s="142"/>
      <c r="B719" s="127"/>
      <c r="C719" s="93"/>
      <c r="D719" s="57" t="s">
        <v>16</v>
      </c>
      <c r="E719" s="54">
        <f t="shared" si="194"/>
        <v>0</v>
      </c>
      <c r="F719" s="54">
        <f t="shared" si="194"/>
        <v>0</v>
      </c>
      <c r="G719" s="54">
        <v>0</v>
      </c>
      <c r="H719" s="54">
        <v>0</v>
      </c>
      <c r="I719" s="54">
        <v>0</v>
      </c>
      <c r="J719" s="54">
        <v>0</v>
      </c>
      <c r="K719" s="54">
        <v>0</v>
      </c>
      <c r="L719" s="54">
        <v>0</v>
      </c>
      <c r="M719" s="54">
        <v>0</v>
      </c>
      <c r="N719" s="54">
        <v>0</v>
      </c>
      <c r="O719" s="97"/>
      <c r="P719" s="65"/>
      <c r="Y719" s="72"/>
      <c r="Z719" s="72"/>
      <c r="AA719" s="72"/>
      <c r="AB719" s="72"/>
      <c r="AC719" s="72"/>
      <c r="AD719" s="72"/>
      <c r="AF719" s="72"/>
      <c r="AG719" s="72"/>
      <c r="AH719" s="72"/>
      <c r="AI719" s="72"/>
    </row>
    <row r="720" spans="1:35" s="56" customFormat="1" ht="15">
      <c r="A720" s="142"/>
      <c r="B720" s="127"/>
      <c r="C720" s="93"/>
      <c r="D720" s="57" t="s">
        <v>66</v>
      </c>
      <c r="E720" s="54">
        <f t="shared" si="194"/>
        <v>0</v>
      </c>
      <c r="F720" s="54">
        <f t="shared" si="194"/>
        <v>0</v>
      </c>
      <c r="G720" s="54">
        <v>0</v>
      </c>
      <c r="H720" s="54">
        <v>0</v>
      </c>
      <c r="I720" s="54">
        <v>0</v>
      </c>
      <c r="J720" s="54">
        <v>0</v>
      </c>
      <c r="K720" s="54">
        <v>0</v>
      </c>
      <c r="L720" s="54">
        <v>0</v>
      </c>
      <c r="M720" s="54">
        <v>0</v>
      </c>
      <c r="N720" s="54">
        <v>0</v>
      </c>
      <c r="O720" s="97"/>
      <c r="P720" s="65"/>
      <c r="Y720" s="72"/>
      <c r="Z720" s="72"/>
      <c r="AA720" s="72"/>
      <c r="AB720" s="72"/>
      <c r="AC720" s="72"/>
      <c r="AD720" s="72"/>
      <c r="AF720" s="72"/>
      <c r="AG720" s="72"/>
      <c r="AH720" s="72"/>
      <c r="AI720" s="72"/>
    </row>
    <row r="721" spans="1:35" s="56" customFormat="1" ht="15">
      <c r="A721" s="142"/>
      <c r="B721" s="127"/>
      <c r="C721" s="93"/>
      <c r="D721" s="57" t="s">
        <v>67</v>
      </c>
      <c r="E721" s="61">
        <f t="shared" si="194"/>
        <v>0</v>
      </c>
      <c r="F721" s="54">
        <f t="shared" si="194"/>
        <v>0</v>
      </c>
      <c r="G721" s="54">
        <v>0</v>
      </c>
      <c r="H721" s="54">
        <v>0</v>
      </c>
      <c r="I721" s="54">
        <v>0</v>
      </c>
      <c r="J721" s="54">
        <v>0</v>
      </c>
      <c r="K721" s="54">
        <v>0</v>
      </c>
      <c r="L721" s="54">
        <v>0</v>
      </c>
      <c r="M721" s="54">
        <v>0</v>
      </c>
      <c r="N721" s="54">
        <v>0</v>
      </c>
      <c r="O721" s="97"/>
      <c r="P721" s="65"/>
      <c r="Y721" s="72"/>
      <c r="Z721" s="72"/>
      <c r="AA721" s="72"/>
      <c r="AB721" s="72">
        <v>1</v>
      </c>
      <c r="AC721" s="72"/>
      <c r="AD721" s="72"/>
      <c r="AF721" s="72"/>
      <c r="AG721" s="72"/>
      <c r="AH721" s="72"/>
      <c r="AI721" s="72"/>
    </row>
    <row r="722" spans="1:35" s="56" customFormat="1" ht="15">
      <c r="A722" s="142"/>
      <c r="B722" s="127"/>
      <c r="C722" s="93"/>
      <c r="D722" s="57" t="s">
        <v>68</v>
      </c>
      <c r="E722" s="54">
        <f t="shared" si="194"/>
        <v>1985.5</v>
      </c>
      <c r="F722" s="54">
        <f t="shared" si="194"/>
        <v>0</v>
      </c>
      <c r="G722" s="61">
        <v>1985.5</v>
      </c>
      <c r="H722" s="54">
        <v>0</v>
      </c>
      <c r="I722" s="54">
        <v>0</v>
      </c>
      <c r="J722" s="54">
        <v>0</v>
      </c>
      <c r="K722" s="54">
        <v>0</v>
      </c>
      <c r="L722" s="54">
        <v>0</v>
      </c>
      <c r="M722" s="54">
        <v>0</v>
      </c>
      <c r="N722" s="54">
        <v>0</v>
      </c>
      <c r="O722" s="97"/>
      <c r="P722" s="65"/>
      <c r="Y722" s="72">
        <f>SUM(Y420:Y721)</f>
        <v>4</v>
      </c>
      <c r="Z722" s="72"/>
      <c r="AA722" s="72">
        <f>SUM(AA420:AA721)</f>
        <v>16</v>
      </c>
      <c r="AB722" s="72">
        <f>SUM(AB420:AB721)</f>
        <v>6</v>
      </c>
      <c r="AC722" s="77">
        <f>AB722+AA722+Y722</f>
        <v>26</v>
      </c>
      <c r="AD722" s="72"/>
      <c r="AF722" s="72"/>
      <c r="AG722" s="72"/>
      <c r="AH722" s="72"/>
      <c r="AI722" s="72"/>
    </row>
    <row r="723" spans="1:35" s="56" customFormat="1" ht="15">
      <c r="A723" s="142"/>
      <c r="B723" s="127"/>
      <c r="C723" s="93"/>
      <c r="D723" s="57" t="s">
        <v>69</v>
      </c>
      <c r="E723" s="54">
        <f t="shared" si="194"/>
        <v>0</v>
      </c>
      <c r="F723" s="54">
        <f t="shared" si="194"/>
        <v>0</v>
      </c>
      <c r="G723" s="54">
        <v>0</v>
      </c>
      <c r="H723" s="54">
        <v>0</v>
      </c>
      <c r="I723" s="54">
        <v>0</v>
      </c>
      <c r="J723" s="54">
        <v>0</v>
      </c>
      <c r="K723" s="54">
        <v>0</v>
      </c>
      <c r="L723" s="54">
        <v>0</v>
      </c>
      <c r="M723" s="54">
        <v>0</v>
      </c>
      <c r="N723" s="54">
        <v>0</v>
      </c>
      <c r="O723" s="97"/>
      <c r="P723" s="65"/>
      <c r="Y723" s="72"/>
      <c r="Z723" s="72"/>
      <c r="AA723" s="72"/>
      <c r="AB723" s="72"/>
      <c r="AC723" s="72"/>
      <c r="AD723" s="72"/>
      <c r="AF723" s="72"/>
      <c r="AG723" s="72"/>
      <c r="AH723" s="72"/>
      <c r="AI723" s="72"/>
    </row>
    <row r="724" spans="1:35" s="56" customFormat="1" ht="15">
      <c r="A724" s="142"/>
      <c r="B724" s="128"/>
      <c r="C724" s="94"/>
      <c r="D724" s="57" t="s">
        <v>70</v>
      </c>
      <c r="E724" s="54">
        <f t="shared" si="194"/>
        <v>0</v>
      </c>
      <c r="F724" s="54">
        <f t="shared" si="194"/>
        <v>0</v>
      </c>
      <c r="G724" s="54">
        <v>0</v>
      </c>
      <c r="H724" s="54">
        <v>0</v>
      </c>
      <c r="I724" s="54">
        <v>0</v>
      </c>
      <c r="J724" s="54">
        <v>0</v>
      </c>
      <c r="K724" s="54">
        <v>0</v>
      </c>
      <c r="L724" s="54">
        <v>0</v>
      </c>
      <c r="M724" s="54">
        <v>0</v>
      </c>
      <c r="N724" s="54">
        <v>0</v>
      </c>
      <c r="O724" s="98"/>
      <c r="P724" s="65"/>
      <c r="Y724" s="72"/>
      <c r="Z724" s="72"/>
      <c r="AA724" s="72"/>
      <c r="AB724" s="72"/>
      <c r="AC724" s="72"/>
      <c r="AD724" s="72"/>
      <c r="AF724" s="72"/>
      <c r="AG724" s="72"/>
      <c r="AH724" s="72"/>
      <c r="AI724" s="72"/>
    </row>
    <row r="725" spans="1:35" s="3" customFormat="1" ht="15.75" customHeight="1">
      <c r="A725" s="92"/>
      <c r="B725" s="17" t="s">
        <v>46</v>
      </c>
      <c r="C725" s="17"/>
      <c r="D725" s="11" t="s">
        <v>10</v>
      </c>
      <c r="E725" s="4">
        <f aca="true" t="shared" si="195" ref="E725:N725">SUM(E726:E729)</f>
        <v>0</v>
      </c>
      <c r="F725" s="4">
        <f t="shared" si="195"/>
        <v>0</v>
      </c>
      <c r="G725" s="4">
        <f t="shared" si="195"/>
        <v>0</v>
      </c>
      <c r="H725" s="4">
        <f t="shared" si="195"/>
        <v>0</v>
      </c>
      <c r="I725" s="4">
        <f t="shared" si="195"/>
        <v>0</v>
      </c>
      <c r="J725" s="4">
        <f t="shared" si="195"/>
        <v>0</v>
      </c>
      <c r="K725" s="4">
        <f t="shared" si="195"/>
        <v>0</v>
      </c>
      <c r="L725" s="4">
        <f t="shared" si="195"/>
        <v>0</v>
      </c>
      <c r="M725" s="4">
        <f t="shared" si="195"/>
        <v>0</v>
      </c>
      <c r="N725" s="4">
        <f t="shared" si="195"/>
        <v>0</v>
      </c>
      <c r="O725" s="95" t="s">
        <v>63</v>
      </c>
      <c r="P725" s="8"/>
      <c r="Y725" s="12"/>
      <c r="Z725" s="12"/>
      <c r="AA725" s="12"/>
      <c r="AB725" s="12"/>
      <c r="AC725" s="12"/>
      <c r="AD725" s="12"/>
      <c r="AF725" s="12"/>
      <c r="AG725" s="12"/>
      <c r="AH725" s="12"/>
      <c r="AI725" s="12"/>
    </row>
    <row r="726" spans="1:35" s="3" customFormat="1" ht="15.75" customHeight="1">
      <c r="A726" s="93"/>
      <c r="B726" s="108" t="s">
        <v>19</v>
      </c>
      <c r="C726" s="99"/>
      <c r="D726" s="11" t="s">
        <v>11</v>
      </c>
      <c r="E726" s="4">
        <f aca="true" t="shared" si="196" ref="E726:F728">G726+I726+K726+M726</f>
        <v>0</v>
      </c>
      <c r="F726" s="4">
        <f t="shared" si="196"/>
        <v>0</v>
      </c>
      <c r="G726" s="4">
        <f aca="true" t="shared" si="197" ref="G726:N728">G732+G737+G744</f>
        <v>0</v>
      </c>
      <c r="H726" s="4">
        <f t="shared" si="197"/>
        <v>0</v>
      </c>
      <c r="I726" s="4">
        <f t="shared" si="197"/>
        <v>0</v>
      </c>
      <c r="J726" s="4">
        <f t="shared" si="197"/>
        <v>0</v>
      </c>
      <c r="K726" s="4">
        <f t="shared" si="197"/>
        <v>0</v>
      </c>
      <c r="L726" s="4">
        <f t="shared" si="197"/>
        <v>0</v>
      </c>
      <c r="M726" s="4">
        <f t="shared" si="197"/>
        <v>0</v>
      </c>
      <c r="N726" s="4">
        <f t="shared" si="197"/>
        <v>0</v>
      </c>
      <c r="O726" s="95"/>
      <c r="P726" s="8"/>
      <c r="Y726" s="12"/>
      <c r="Z726" s="12"/>
      <c r="AA726" s="12"/>
      <c r="AB726" s="12"/>
      <c r="AC726" s="12"/>
      <c r="AD726" s="12"/>
      <c r="AF726" s="12"/>
      <c r="AG726" s="12"/>
      <c r="AH726" s="12"/>
      <c r="AI726" s="12"/>
    </row>
    <row r="727" spans="1:35" s="3" customFormat="1" ht="15">
      <c r="A727" s="93"/>
      <c r="B727" s="108"/>
      <c r="C727" s="100"/>
      <c r="D727" s="11" t="s">
        <v>12</v>
      </c>
      <c r="E727" s="4">
        <f t="shared" si="196"/>
        <v>0</v>
      </c>
      <c r="F727" s="4">
        <f t="shared" si="196"/>
        <v>0</v>
      </c>
      <c r="G727" s="4">
        <f t="shared" si="197"/>
        <v>0</v>
      </c>
      <c r="H727" s="4">
        <f t="shared" si="197"/>
        <v>0</v>
      </c>
      <c r="I727" s="4">
        <f t="shared" si="197"/>
        <v>0</v>
      </c>
      <c r="J727" s="4">
        <f t="shared" si="197"/>
        <v>0</v>
      </c>
      <c r="K727" s="4">
        <f t="shared" si="197"/>
        <v>0</v>
      </c>
      <c r="L727" s="4">
        <f t="shared" si="197"/>
        <v>0</v>
      </c>
      <c r="M727" s="4">
        <f t="shared" si="197"/>
        <v>0</v>
      </c>
      <c r="N727" s="4">
        <f t="shared" si="197"/>
        <v>0</v>
      </c>
      <c r="O727" s="95"/>
      <c r="P727" s="8"/>
      <c r="Y727" s="12"/>
      <c r="Z727" s="12"/>
      <c r="AA727" s="12"/>
      <c r="AB727" s="12"/>
      <c r="AC727" s="12"/>
      <c r="AD727" s="12"/>
      <c r="AF727" s="12"/>
      <c r="AG727" s="12"/>
      <c r="AH727" s="12"/>
      <c r="AI727" s="12"/>
    </row>
    <row r="728" spans="1:35" s="3" customFormat="1" ht="15">
      <c r="A728" s="93"/>
      <c r="B728" s="108"/>
      <c r="C728" s="100"/>
      <c r="D728" s="11" t="s">
        <v>13</v>
      </c>
      <c r="E728" s="4">
        <f t="shared" si="196"/>
        <v>0</v>
      </c>
      <c r="F728" s="4">
        <f t="shared" si="196"/>
        <v>0</v>
      </c>
      <c r="G728" s="4">
        <f t="shared" si="197"/>
        <v>0</v>
      </c>
      <c r="H728" s="4">
        <f t="shared" si="197"/>
        <v>0</v>
      </c>
      <c r="I728" s="4">
        <f t="shared" si="197"/>
        <v>0</v>
      </c>
      <c r="J728" s="4">
        <f t="shared" si="197"/>
        <v>0</v>
      </c>
      <c r="K728" s="4">
        <f t="shared" si="197"/>
        <v>0</v>
      </c>
      <c r="L728" s="4">
        <f t="shared" si="197"/>
        <v>0</v>
      </c>
      <c r="M728" s="4">
        <f t="shared" si="197"/>
        <v>0</v>
      </c>
      <c r="N728" s="4">
        <f t="shared" si="197"/>
        <v>0</v>
      </c>
      <c r="O728" s="95"/>
      <c r="P728" s="8"/>
      <c r="Y728" s="12"/>
      <c r="Z728" s="12"/>
      <c r="AA728" s="12"/>
      <c r="AB728" s="12"/>
      <c r="AC728" s="12"/>
      <c r="AD728" s="12"/>
      <c r="AF728" s="12"/>
      <c r="AG728" s="12"/>
      <c r="AH728" s="12"/>
      <c r="AI728" s="12"/>
    </row>
    <row r="729" spans="1:35" s="3" customFormat="1" ht="15">
      <c r="A729" s="93"/>
      <c r="B729" s="108"/>
      <c r="C729" s="100"/>
      <c r="D729" s="11" t="s">
        <v>14</v>
      </c>
      <c r="E729" s="114" t="s">
        <v>55</v>
      </c>
      <c r="F729" s="115"/>
      <c r="G729" s="115"/>
      <c r="H729" s="115"/>
      <c r="I729" s="115"/>
      <c r="J729" s="115"/>
      <c r="K729" s="115"/>
      <c r="L729" s="115"/>
      <c r="M729" s="115"/>
      <c r="N729" s="116"/>
      <c r="O729" s="95"/>
      <c r="P729" s="8"/>
      <c r="Y729" s="12"/>
      <c r="Z729" s="12"/>
      <c r="AA729" s="12"/>
      <c r="AB729" s="12"/>
      <c r="AC729" s="12"/>
      <c r="AD729" s="12"/>
      <c r="AF729" s="12"/>
      <c r="AG729" s="12"/>
      <c r="AH729" s="12"/>
      <c r="AI729" s="12"/>
    </row>
    <row r="730" spans="1:35" s="3" customFormat="1" ht="36" customHeight="1">
      <c r="A730" s="93"/>
      <c r="B730" s="17" t="s">
        <v>48</v>
      </c>
      <c r="C730" s="19"/>
      <c r="D730" s="11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95"/>
      <c r="P730" s="8"/>
      <c r="Y730" s="12"/>
      <c r="Z730" s="12"/>
      <c r="AA730" s="12"/>
      <c r="AB730" s="12"/>
      <c r="AC730" s="12"/>
      <c r="AD730" s="12"/>
      <c r="AF730" s="12"/>
      <c r="AG730" s="12"/>
      <c r="AH730" s="12"/>
      <c r="AI730" s="12"/>
    </row>
    <row r="731" spans="1:16" ht="15.75" customHeight="1">
      <c r="A731" s="93"/>
      <c r="B731" s="109" t="s">
        <v>40</v>
      </c>
      <c r="C731" s="92"/>
      <c r="D731" s="7" t="s">
        <v>10</v>
      </c>
      <c r="E731" s="4">
        <f aca="true" t="shared" si="198" ref="E731:N731">SUM(E732:E735)</f>
        <v>0</v>
      </c>
      <c r="F731" s="4">
        <f t="shared" si="198"/>
        <v>0</v>
      </c>
      <c r="G731" s="4">
        <f t="shared" si="198"/>
        <v>0</v>
      </c>
      <c r="H731" s="4">
        <f t="shared" si="198"/>
        <v>0</v>
      </c>
      <c r="I731" s="4">
        <f t="shared" si="198"/>
        <v>0</v>
      </c>
      <c r="J731" s="4">
        <f t="shared" si="198"/>
        <v>0</v>
      </c>
      <c r="K731" s="4">
        <f t="shared" si="198"/>
        <v>0</v>
      </c>
      <c r="L731" s="4">
        <f t="shared" si="198"/>
        <v>0</v>
      </c>
      <c r="M731" s="4">
        <f t="shared" si="198"/>
        <v>0</v>
      </c>
      <c r="N731" s="4">
        <f t="shared" si="198"/>
        <v>0</v>
      </c>
      <c r="O731" s="95"/>
      <c r="P731" s="8"/>
    </row>
    <row r="732" spans="1:16" ht="15">
      <c r="A732" s="93"/>
      <c r="B732" s="109"/>
      <c r="C732" s="93"/>
      <c r="D732" s="7" t="s">
        <v>11</v>
      </c>
      <c r="E732" s="4">
        <f aca="true" t="shared" si="199" ref="E732:F734">G732+I732+K732+M732</f>
        <v>0</v>
      </c>
      <c r="F732" s="4">
        <f t="shared" si="199"/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95"/>
      <c r="P732" s="8"/>
    </row>
    <row r="733" spans="1:16" ht="15">
      <c r="A733" s="93"/>
      <c r="B733" s="109"/>
      <c r="C733" s="93"/>
      <c r="D733" s="7" t="s">
        <v>12</v>
      </c>
      <c r="E733" s="4">
        <f t="shared" si="199"/>
        <v>0</v>
      </c>
      <c r="F733" s="4">
        <f t="shared" si="199"/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95"/>
      <c r="P733" s="8"/>
    </row>
    <row r="734" spans="1:16" ht="15">
      <c r="A734" s="93"/>
      <c r="B734" s="109"/>
      <c r="C734" s="93"/>
      <c r="D734" s="7" t="s">
        <v>13</v>
      </c>
      <c r="E734" s="4">
        <f t="shared" si="199"/>
        <v>0</v>
      </c>
      <c r="F734" s="4">
        <f t="shared" si="199"/>
        <v>0</v>
      </c>
      <c r="G734" s="6"/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95"/>
      <c r="P734" s="8"/>
    </row>
    <row r="735" spans="1:16" ht="15">
      <c r="A735" s="93"/>
      <c r="B735" s="109"/>
      <c r="C735" s="93"/>
      <c r="D735" s="7" t="s">
        <v>14</v>
      </c>
      <c r="E735" s="114" t="s">
        <v>55</v>
      </c>
      <c r="F735" s="115"/>
      <c r="G735" s="115"/>
      <c r="H735" s="115"/>
      <c r="I735" s="115"/>
      <c r="J735" s="115"/>
      <c r="K735" s="115"/>
      <c r="L735" s="115"/>
      <c r="M735" s="115"/>
      <c r="N735" s="116"/>
      <c r="O735" s="95"/>
      <c r="P735" s="8"/>
    </row>
    <row r="736" spans="1:35" s="3" customFormat="1" ht="15.75" customHeight="1">
      <c r="A736" s="93"/>
      <c r="B736" s="109" t="s">
        <v>41</v>
      </c>
      <c r="C736" s="92"/>
      <c r="D736" s="11" t="s">
        <v>10</v>
      </c>
      <c r="E736" s="4">
        <f>SUM(E737:E742)</f>
        <v>0</v>
      </c>
      <c r="F736" s="4">
        <f>SUM(F737:F742)</f>
        <v>0</v>
      </c>
      <c r="G736" s="4">
        <f aca="true" t="shared" si="200" ref="G736:L736">SUM(G737:G742)</f>
        <v>0</v>
      </c>
      <c r="H736" s="4">
        <f t="shared" si="200"/>
        <v>0</v>
      </c>
      <c r="I736" s="4">
        <f t="shared" si="200"/>
        <v>0</v>
      </c>
      <c r="J736" s="4">
        <f t="shared" si="200"/>
        <v>0</v>
      </c>
      <c r="K736" s="4">
        <f t="shared" si="200"/>
        <v>0</v>
      </c>
      <c r="L736" s="4">
        <f t="shared" si="200"/>
        <v>0</v>
      </c>
      <c r="M736" s="4">
        <f>SUM(M737:M742)</f>
        <v>0</v>
      </c>
      <c r="N736" s="4">
        <f>SUM(N737:N742)</f>
        <v>0</v>
      </c>
      <c r="O736" s="95"/>
      <c r="P736" s="8"/>
      <c r="Y736" s="12"/>
      <c r="Z736" s="12"/>
      <c r="AA736" s="12"/>
      <c r="AB736" s="12"/>
      <c r="AC736" s="12"/>
      <c r="AD736" s="12"/>
      <c r="AF736" s="12"/>
      <c r="AG736" s="12"/>
      <c r="AH736" s="12"/>
      <c r="AI736" s="12"/>
    </row>
    <row r="737" spans="1:16" ht="15">
      <c r="A737" s="93"/>
      <c r="B737" s="109"/>
      <c r="C737" s="93"/>
      <c r="D737" s="7" t="s">
        <v>11</v>
      </c>
      <c r="E737" s="4">
        <f aca="true" t="shared" si="201" ref="E737:E742">G737+I737+K737+M737</f>
        <v>0</v>
      </c>
      <c r="F737" s="4">
        <f aca="true" t="shared" si="202" ref="F737:F742">H737+J737+L737+N737</f>
        <v>0</v>
      </c>
      <c r="G737" s="6">
        <v>0</v>
      </c>
      <c r="H737" s="6"/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95"/>
      <c r="P737" s="8"/>
    </row>
    <row r="738" spans="1:16" ht="15">
      <c r="A738" s="93"/>
      <c r="B738" s="109"/>
      <c r="C738" s="93"/>
      <c r="D738" s="7" t="s">
        <v>12</v>
      </c>
      <c r="E738" s="4">
        <f t="shared" si="201"/>
        <v>0</v>
      </c>
      <c r="F738" s="4">
        <f t="shared" si="202"/>
        <v>0</v>
      </c>
      <c r="G738" s="6">
        <v>0</v>
      </c>
      <c r="H738" s="6"/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95"/>
      <c r="P738" s="8"/>
    </row>
    <row r="739" spans="1:16" ht="15">
      <c r="A739" s="93"/>
      <c r="B739" s="109"/>
      <c r="C739" s="93"/>
      <c r="D739" s="7" t="s">
        <v>13</v>
      </c>
      <c r="E739" s="4">
        <f t="shared" si="201"/>
        <v>0</v>
      </c>
      <c r="F739" s="4">
        <f>H739+J739+L739+N739</f>
        <v>0</v>
      </c>
      <c r="G739" s="6"/>
      <c r="H739" s="6"/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95"/>
      <c r="P739" s="8"/>
    </row>
    <row r="740" spans="1:16" ht="15">
      <c r="A740" s="93"/>
      <c r="B740" s="109"/>
      <c r="C740" s="93"/>
      <c r="D740" s="7" t="s">
        <v>14</v>
      </c>
      <c r="E740" s="114" t="s">
        <v>55</v>
      </c>
      <c r="F740" s="115"/>
      <c r="G740" s="115"/>
      <c r="H740" s="115"/>
      <c r="I740" s="115"/>
      <c r="J740" s="115"/>
      <c r="K740" s="115"/>
      <c r="L740" s="115"/>
      <c r="M740" s="115"/>
      <c r="N740" s="116"/>
      <c r="O740" s="95"/>
      <c r="P740" s="8"/>
    </row>
    <row r="741" spans="1:16" ht="15" customHeight="1">
      <c r="A741" s="93"/>
      <c r="B741" s="109"/>
      <c r="C741" s="93"/>
      <c r="D741" s="7" t="s">
        <v>15</v>
      </c>
      <c r="E741" s="4">
        <f t="shared" si="201"/>
        <v>0</v>
      </c>
      <c r="F741" s="4">
        <f t="shared" si="202"/>
        <v>0</v>
      </c>
      <c r="G741" s="6"/>
      <c r="H741" s="6"/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95"/>
      <c r="P741" s="8"/>
    </row>
    <row r="742" spans="1:16" ht="15" customHeight="1">
      <c r="A742" s="93"/>
      <c r="B742" s="109"/>
      <c r="C742" s="94"/>
      <c r="D742" s="7" t="s">
        <v>16</v>
      </c>
      <c r="E742" s="4">
        <f t="shared" si="201"/>
        <v>0</v>
      </c>
      <c r="F742" s="4">
        <f t="shared" si="202"/>
        <v>0</v>
      </c>
      <c r="G742" s="6"/>
      <c r="H742" s="6"/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95"/>
      <c r="P742" s="8"/>
    </row>
    <row r="743" spans="1:16" ht="15.75" customHeight="1">
      <c r="A743" s="93"/>
      <c r="B743" s="109" t="s">
        <v>42</v>
      </c>
      <c r="C743" s="92"/>
      <c r="D743" s="7" t="s">
        <v>10</v>
      </c>
      <c r="E743" s="4">
        <f>SUM(E744:E749)</f>
        <v>0</v>
      </c>
      <c r="F743" s="4">
        <f>SUM(F744:F749)</f>
        <v>0</v>
      </c>
      <c r="G743" s="4">
        <f aca="true" t="shared" si="203" ref="G743:L743">SUM(G744:G749)</f>
        <v>0</v>
      </c>
      <c r="H743" s="4">
        <f t="shared" si="203"/>
        <v>0</v>
      </c>
      <c r="I743" s="4">
        <f t="shared" si="203"/>
        <v>0</v>
      </c>
      <c r="J743" s="4">
        <f t="shared" si="203"/>
        <v>0</v>
      </c>
      <c r="K743" s="4">
        <f t="shared" si="203"/>
        <v>0</v>
      </c>
      <c r="L743" s="4">
        <f t="shared" si="203"/>
        <v>0</v>
      </c>
      <c r="M743" s="4">
        <f>SUM(M744:M749)</f>
        <v>0</v>
      </c>
      <c r="N743" s="4">
        <f>SUM(N744:N749)</f>
        <v>0</v>
      </c>
      <c r="O743" s="95"/>
      <c r="P743" s="8"/>
    </row>
    <row r="744" spans="1:16" ht="15">
      <c r="A744" s="93"/>
      <c r="B744" s="109"/>
      <c r="C744" s="93"/>
      <c r="D744" s="7" t="s">
        <v>11</v>
      </c>
      <c r="E744" s="4">
        <f aca="true" t="shared" si="204" ref="E744:E749">G744+I744+K744+M744</f>
        <v>0</v>
      </c>
      <c r="F744" s="4">
        <f aca="true" t="shared" si="205" ref="F744:F749">H744+J744+L744+N744</f>
        <v>0</v>
      </c>
      <c r="G744" s="6"/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95"/>
      <c r="P744" s="8"/>
    </row>
    <row r="745" spans="1:16" ht="15">
      <c r="A745" s="93"/>
      <c r="B745" s="109"/>
      <c r="C745" s="93"/>
      <c r="D745" s="7" t="s">
        <v>12</v>
      </c>
      <c r="E745" s="4">
        <f t="shared" si="204"/>
        <v>0</v>
      </c>
      <c r="F745" s="4">
        <f t="shared" si="205"/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95"/>
      <c r="P745" s="8"/>
    </row>
    <row r="746" spans="1:16" ht="15">
      <c r="A746" s="93"/>
      <c r="B746" s="109"/>
      <c r="C746" s="93"/>
      <c r="D746" s="7" t="s">
        <v>13</v>
      </c>
      <c r="E746" s="4">
        <f t="shared" si="204"/>
        <v>0</v>
      </c>
      <c r="F746" s="4">
        <f t="shared" si="205"/>
        <v>0</v>
      </c>
      <c r="G746" s="6"/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95"/>
      <c r="P746" s="8"/>
    </row>
    <row r="747" spans="1:16" ht="15">
      <c r="A747" s="93"/>
      <c r="B747" s="109"/>
      <c r="C747" s="93"/>
      <c r="D747" s="7" t="s">
        <v>14</v>
      </c>
      <c r="E747" s="114" t="s">
        <v>55</v>
      </c>
      <c r="F747" s="115"/>
      <c r="G747" s="115"/>
      <c r="H747" s="115"/>
      <c r="I747" s="115"/>
      <c r="J747" s="115"/>
      <c r="K747" s="115"/>
      <c r="L747" s="115"/>
      <c r="M747" s="115"/>
      <c r="N747" s="116"/>
      <c r="O747" s="95"/>
      <c r="P747" s="8"/>
    </row>
    <row r="748" spans="1:16" ht="15" customHeight="1">
      <c r="A748" s="93"/>
      <c r="B748" s="109"/>
      <c r="C748" s="93"/>
      <c r="D748" s="7" t="s">
        <v>15</v>
      </c>
      <c r="E748" s="4">
        <f t="shared" si="204"/>
        <v>0</v>
      </c>
      <c r="F748" s="4">
        <f t="shared" si="205"/>
        <v>0</v>
      </c>
      <c r="G748" s="6"/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37"/>
      <c r="P748" s="8"/>
    </row>
    <row r="749" spans="1:16" ht="15" customHeight="1">
      <c r="A749" s="94"/>
      <c r="B749" s="109"/>
      <c r="C749" s="94"/>
      <c r="D749" s="7" t="s">
        <v>16</v>
      </c>
      <c r="E749" s="4">
        <f t="shared" si="204"/>
        <v>0</v>
      </c>
      <c r="F749" s="4">
        <f t="shared" si="205"/>
        <v>0</v>
      </c>
      <c r="G749" s="6"/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37"/>
      <c r="P749" s="8"/>
    </row>
    <row r="750" spans="1:27" ht="15">
      <c r="A750" s="99"/>
      <c r="B750" s="102" t="s">
        <v>24</v>
      </c>
      <c r="C750" s="103"/>
      <c r="D750" s="11" t="s">
        <v>10</v>
      </c>
      <c r="E750" s="4">
        <f>SUM(E751:E761)</f>
        <v>403589.4</v>
      </c>
      <c r="F750" s="4">
        <f aca="true" t="shared" si="206" ref="F750:N750">SUM(F751:F761)</f>
        <v>20125.400000000005</v>
      </c>
      <c r="G750" s="4">
        <f>SUM(G751:G761)</f>
        <v>306409</v>
      </c>
      <c r="H750" s="4">
        <f>SUM(H751:H761)</f>
        <v>20125.400000000005</v>
      </c>
      <c r="I750" s="4">
        <f t="shared" si="206"/>
        <v>0</v>
      </c>
      <c r="J750" s="4">
        <f t="shared" si="206"/>
        <v>0</v>
      </c>
      <c r="K750" s="4">
        <f t="shared" si="206"/>
        <v>97180.4</v>
      </c>
      <c r="L750" s="4">
        <f t="shared" si="206"/>
        <v>0</v>
      </c>
      <c r="M750" s="4">
        <f t="shared" si="206"/>
        <v>0</v>
      </c>
      <c r="N750" s="4">
        <f t="shared" si="206"/>
        <v>0</v>
      </c>
      <c r="O750" s="37"/>
      <c r="P750" s="8"/>
      <c r="AA750" s="75"/>
    </row>
    <row r="751" spans="1:16" ht="15">
      <c r="A751" s="100"/>
      <c r="B751" s="104"/>
      <c r="C751" s="105"/>
      <c r="D751" s="11" t="s">
        <v>11</v>
      </c>
      <c r="E751" s="4">
        <f aca="true" t="shared" si="207" ref="E751:F755">G751+I751+K751+M751</f>
        <v>339.3</v>
      </c>
      <c r="F751" s="4">
        <f t="shared" si="207"/>
        <v>339.3</v>
      </c>
      <c r="G751" s="4">
        <f aca="true" t="shared" si="208" ref="G751:N754">G726+G42</f>
        <v>339.3</v>
      </c>
      <c r="H751" s="4">
        <f t="shared" si="208"/>
        <v>339.3</v>
      </c>
      <c r="I751" s="4">
        <f t="shared" si="208"/>
        <v>0</v>
      </c>
      <c r="J751" s="4">
        <f t="shared" si="208"/>
        <v>0</v>
      </c>
      <c r="K751" s="4">
        <f t="shared" si="208"/>
        <v>0</v>
      </c>
      <c r="L751" s="4">
        <f t="shared" si="208"/>
        <v>0</v>
      </c>
      <c r="M751" s="4">
        <f t="shared" si="208"/>
        <v>0</v>
      </c>
      <c r="N751" s="4">
        <f t="shared" si="208"/>
        <v>0</v>
      </c>
      <c r="O751" s="37"/>
      <c r="P751" s="8"/>
    </row>
    <row r="752" spans="1:16" ht="15">
      <c r="A752" s="100"/>
      <c r="B752" s="104"/>
      <c r="C752" s="105"/>
      <c r="D752" s="11" t="s">
        <v>12</v>
      </c>
      <c r="E752" s="4">
        <f t="shared" si="207"/>
        <v>1325.8</v>
      </c>
      <c r="F752" s="4">
        <f t="shared" si="207"/>
        <v>1325.8</v>
      </c>
      <c r="G752" s="4">
        <f t="shared" si="208"/>
        <v>1325.8</v>
      </c>
      <c r="H752" s="4">
        <f t="shared" si="208"/>
        <v>1325.8</v>
      </c>
      <c r="I752" s="4">
        <f t="shared" si="208"/>
        <v>0</v>
      </c>
      <c r="J752" s="4">
        <f t="shared" si="208"/>
        <v>0</v>
      </c>
      <c r="K752" s="4">
        <f t="shared" si="208"/>
        <v>0</v>
      </c>
      <c r="L752" s="4">
        <f t="shared" si="208"/>
        <v>0</v>
      </c>
      <c r="M752" s="4">
        <f t="shared" si="208"/>
        <v>0</v>
      </c>
      <c r="N752" s="4">
        <f t="shared" si="208"/>
        <v>0</v>
      </c>
      <c r="O752" s="37"/>
      <c r="P752" s="8"/>
    </row>
    <row r="753" spans="1:16" ht="15">
      <c r="A753" s="100"/>
      <c r="B753" s="104"/>
      <c r="C753" s="105"/>
      <c r="D753" s="11" t="s">
        <v>13</v>
      </c>
      <c r="E753" s="4">
        <f t="shared" si="207"/>
        <v>5941.5</v>
      </c>
      <c r="F753" s="4">
        <f t="shared" si="207"/>
        <v>5941.5</v>
      </c>
      <c r="G753" s="4">
        <f t="shared" si="208"/>
        <v>5941.5</v>
      </c>
      <c r="H753" s="4">
        <f t="shared" si="208"/>
        <v>5941.5</v>
      </c>
      <c r="I753" s="4">
        <f t="shared" si="208"/>
        <v>0</v>
      </c>
      <c r="J753" s="4">
        <f t="shared" si="208"/>
        <v>0</v>
      </c>
      <c r="K753" s="4">
        <f t="shared" si="208"/>
        <v>0</v>
      </c>
      <c r="L753" s="4">
        <f t="shared" si="208"/>
        <v>0</v>
      </c>
      <c r="M753" s="4">
        <f t="shared" si="208"/>
        <v>0</v>
      </c>
      <c r="N753" s="4">
        <f t="shared" si="208"/>
        <v>0</v>
      </c>
      <c r="O753" s="37"/>
      <c r="P753" s="8"/>
    </row>
    <row r="754" spans="1:16" ht="15">
      <c r="A754" s="100"/>
      <c r="B754" s="104"/>
      <c r="C754" s="105"/>
      <c r="D754" s="11" t="s">
        <v>14</v>
      </c>
      <c r="E754" s="4">
        <f t="shared" si="207"/>
        <v>9705.7</v>
      </c>
      <c r="F754" s="4">
        <f t="shared" si="207"/>
        <v>9705.7</v>
      </c>
      <c r="G754" s="4">
        <f t="shared" si="208"/>
        <v>9705.7</v>
      </c>
      <c r="H754" s="4">
        <f t="shared" si="208"/>
        <v>9705.7</v>
      </c>
      <c r="I754" s="4">
        <f t="shared" si="208"/>
        <v>0</v>
      </c>
      <c r="J754" s="4">
        <f t="shared" si="208"/>
        <v>0</v>
      </c>
      <c r="K754" s="4">
        <f t="shared" si="208"/>
        <v>0</v>
      </c>
      <c r="L754" s="4">
        <f t="shared" si="208"/>
        <v>0</v>
      </c>
      <c r="M754" s="4">
        <f t="shared" si="208"/>
        <v>0</v>
      </c>
      <c r="N754" s="4">
        <f t="shared" si="208"/>
        <v>0</v>
      </c>
      <c r="O754" s="37"/>
      <c r="P754" s="8"/>
    </row>
    <row r="755" spans="1:16" ht="15">
      <c r="A755" s="100"/>
      <c r="B755" s="104"/>
      <c r="C755" s="105"/>
      <c r="D755" s="11" t="s">
        <v>15</v>
      </c>
      <c r="E755" s="4">
        <f>G755+I755+K755+M755</f>
        <v>1149.9</v>
      </c>
      <c r="F755" s="4">
        <f t="shared" si="207"/>
        <v>1149.9</v>
      </c>
      <c r="G755" s="4">
        <f aca="true" t="shared" si="209" ref="G755:N755">G46</f>
        <v>1149.9</v>
      </c>
      <c r="H755" s="4">
        <f t="shared" si="209"/>
        <v>1149.9</v>
      </c>
      <c r="I755" s="4">
        <f t="shared" si="209"/>
        <v>0</v>
      </c>
      <c r="J755" s="4">
        <f t="shared" si="209"/>
        <v>0</v>
      </c>
      <c r="K755" s="4">
        <f t="shared" si="209"/>
        <v>0</v>
      </c>
      <c r="L755" s="4">
        <f t="shared" si="209"/>
        <v>0</v>
      </c>
      <c r="M755" s="4">
        <f t="shared" si="209"/>
        <v>0</v>
      </c>
      <c r="N755" s="4">
        <f t="shared" si="209"/>
        <v>0</v>
      </c>
      <c r="O755" s="37"/>
      <c r="P755" s="8"/>
    </row>
    <row r="756" spans="1:20" ht="15">
      <c r="A756" s="100"/>
      <c r="B756" s="104"/>
      <c r="C756" s="105"/>
      <c r="D756" s="11" t="s">
        <v>16</v>
      </c>
      <c r="E756" s="4">
        <f aca="true" t="shared" si="210" ref="E756:E761">G756+I756+K756+M756</f>
        <v>1663.2</v>
      </c>
      <c r="F756" s="4">
        <f aca="true" t="shared" si="211" ref="F756:F761">H756+J756+L756+N756</f>
        <v>1663.2</v>
      </c>
      <c r="G756" s="4">
        <f aca="true" t="shared" si="212" ref="G756:N756">G47</f>
        <v>1663.2</v>
      </c>
      <c r="H756" s="4">
        <f t="shared" si="212"/>
        <v>1663.2</v>
      </c>
      <c r="I756" s="4">
        <f t="shared" si="212"/>
        <v>0</v>
      </c>
      <c r="J756" s="4">
        <f t="shared" si="212"/>
        <v>0</v>
      </c>
      <c r="K756" s="4">
        <f t="shared" si="212"/>
        <v>0</v>
      </c>
      <c r="L756" s="4">
        <f t="shared" si="212"/>
        <v>0</v>
      </c>
      <c r="M756" s="4">
        <f t="shared" si="212"/>
        <v>0</v>
      </c>
      <c r="N756" s="4">
        <f t="shared" si="212"/>
        <v>0</v>
      </c>
      <c r="O756" s="37"/>
      <c r="P756" s="8"/>
      <c r="T756" s="45"/>
    </row>
    <row r="757" spans="1:16" ht="15">
      <c r="A757" s="100"/>
      <c r="B757" s="104"/>
      <c r="C757" s="105"/>
      <c r="D757" s="11" t="s">
        <v>66</v>
      </c>
      <c r="E757" s="4">
        <f t="shared" si="210"/>
        <v>151030.5</v>
      </c>
      <c r="F757" s="4">
        <f t="shared" si="211"/>
        <v>0</v>
      </c>
      <c r="G757" s="4">
        <f aca="true" t="shared" si="213" ref="G757:N757">G48</f>
        <v>53850.09999999999</v>
      </c>
      <c r="H757" s="4">
        <f t="shared" si="213"/>
        <v>0</v>
      </c>
      <c r="I757" s="4">
        <f t="shared" si="213"/>
        <v>0</v>
      </c>
      <c r="J757" s="4">
        <f t="shared" si="213"/>
        <v>0</v>
      </c>
      <c r="K757" s="4">
        <f t="shared" si="213"/>
        <v>97180.4</v>
      </c>
      <c r="L757" s="4">
        <f t="shared" si="213"/>
        <v>0</v>
      </c>
      <c r="M757" s="4">
        <f t="shared" si="213"/>
        <v>0</v>
      </c>
      <c r="N757" s="4">
        <f t="shared" si="213"/>
        <v>0</v>
      </c>
      <c r="O757" s="37"/>
      <c r="P757" s="8"/>
    </row>
    <row r="758" spans="1:20" ht="15">
      <c r="A758" s="100"/>
      <c r="B758" s="104"/>
      <c r="C758" s="105"/>
      <c r="D758" s="11" t="s">
        <v>67</v>
      </c>
      <c r="E758" s="4">
        <f t="shared" si="210"/>
        <v>90838.8</v>
      </c>
      <c r="F758" s="4">
        <f t="shared" si="211"/>
        <v>0</v>
      </c>
      <c r="G758" s="4">
        <f aca="true" t="shared" si="214" ref="G758:N758">G49</f>
        <v>90838.8</v>
      </c>
      <c r="H758" s="4">
        <f t="shared" si="214"/>
        <v>0</v>
      </c>
      <c r="I758" s="4">
        <f t="shared" si="214"/>
        <v>0</v>
      </c>
      <c r="J758" s="4">
        <f t="shared" si="214"/>
        <v>0</v>
      </c>
      <c r="K758" s="4">
        <f t="shared" si="214"/>
        <v>0</v>
      </c>
      <c r="L758" s="4">
        <f t="shared" si="214"/>
        <v>0</v>
      </c>
      <c r="M758" s="4">
        <f t="shared" si="214"/>
        <v>0</v>
      </c>
      <c r="N758" s="4">
        <f t="shared" si="214"/>
        <v>0</v>
      </c>
      <c r="O758" s="37"/>
      <c r="P758" s="8"/>
      <c r="T758" s="45"/>
    </row>
    <row r="759" spans="1:16" ht="15">
      <c r="A759" s="100"/>
      <c r="B759" s="104"/>
      <c r="C759" s="105"/>
      <c r="D759" s="11" t="s">
        <v>68</v>
      </c>
      <c r="E759" s="4">
        <f t="shared" si="210"/>
        <v>122614.7</v>
      </c>
      <c r="F759" s="4">
        <f t="shared" si="211"/>
        <v>0</v>
      </c>
      <c r="G759" s="4">
        <f aca="true" t="shared" si="215" ref="G759:N759">G50</f>
        <v>122614.7</v>
      </c>
      <c r="H759" s="4">
        <f t="shared" si="215"/>
        <v>0</v>
      </c>
      <c r="I759" s="4">
        <f t="shared" si="215"/>
        <v>0</v>
      </c>
      <c r="J759" s="4">
        <f t="shared" si="215"/>
        <v>0</v>
      </c>
      <c r="K759" s="4">
        <f t="shared" si="215"/>
        <v>0</v>
      </c>
      <c r="L759" s="4">
        <f t="shared" si="215"/>
        <v>0</v>
      </c>
      <c r="M759" s="4">
        <f t="shared" si="215"/>
        <v>0</v>
      </c>
      <c r="N759" s="4">
        <f t="shared" si="215"/>
        <v>0</v>
      </c>
      <c r="O759" s="37"/>
      <c r="P759" s="8"/>
    </row>
    <row r="760" spans="1:16" ht="15">
      <c r="A760" s="100"/>
      <c r="B760" s="104"/>
      <c r="C760" s="105"/>
      <c r="D760" s="11" t="s">
        <v>69</v>
      </c>
      <c r="E760" s="4">
        <f t="shared" si="210"/>
        <v>18980</v>
      </c>
      <c r="F760" s="4">
        <f t="shared" si="211"/>
        <v>0</v>
      </c>
      <c r="G760" s="4">
        <f aca="true" t="shared" si="216" ref="G760:N760">G51</f>
        <v>18980</v>
      </c>
      <c r="H760" s="4">
        <f t="shared" si="216"/>
        <v>0</v>
      </c>
      <c r="I760" s="4">
        <f t="shared" si="216"/>
        <v>0</v>
      </c>
      <c r="J760" s="4">
        <f t="shared" si="216"/>
        <v>0</v>
      </c>
      <c r="K760" s="4">
        <f t="shared" si="216"/>
        <v>0</v>
      </c>
      <c r="L760" s="4">
        <f t="shared" si="216"/>
        <v>0</v>
      </c>
      <c r="M760" s="4">
        <f t="shared" si="216"/>
        <v>0</v>
      </c>
      <c r="N760" s="4">
        <f t="shared" si="216"/>
        <v>0</v>
      </c>
      <c r="O760" s="37"/>
      <c r="P760" s="8"/>
    </row>
    <row r="761" spans="1:16" ht="25.5" customHeight="1">
      <c r="A761" s="101"/>
      <c r="B761" s="106"/>
      <c r="C761" s="107"/>
      <c r="D761" s="11" t="s">
        <v>70</v>
      </c>
      <c r="E761" s="4">
        <f t="shared" si="210"/>
        <v>0</v>
      </c>
      <c r="F761" s="4">
        <f t="shared" si="211"/>
        <v>0</v>
      </c>
      <c r="G761" s="4">
        <f aca="true" t="shared" si="217" ref="G761:N761">G52</f>
        <v>0</v>
      </c>
      <c r="H761" s="4">
        <f t="shared" si="217"/>
        <v>0</v>
      </c>
      <c r="I761" s="4">
        <f t="shared" si="217"/>
        <v>0</v>
      </c>
      <c r="J761" s="4">
        <f t="shared" si="217"/>
        <v>0</v>
      </c>
      <c r="K761" s="4">
        <f t="shared" si="217"/>
        <v>0</v>
      </c>
      <c r="L761" s="4">
        <f t="shared" si="217"/>
        <v>0</v>
      </c>
      <c r="M761" s="4">
        <f t="shared" si="217"/>
        <v>0</v>
      </c>
      <c r="N761" s="4">
        <f t="shared" si="217"/>
        <v>0</v>
      </c>
      <c r="O761" s="38"/>
      <c r="P761" s="8"/>
    </row>
    <row r="762" spans="19:24" ht="15" hidden="1">
      <c r="S762" s="49">
        <v>2019</v>
      </c>
      <c r="T762" s="49">
        <v>2020</v>
      </c>
      <c r="U762" s="9"/>
      <c r="V762" s="49">
        <v>2021</v>
      </c>
      <c r="W762" s="49">
        <v>2022</v>
      </c>
      <c r="X762" s="49">
        <v>2023</v>
      </c>
    </row>
    <row r="763" spans="6:24" ht="15" hidden="1">
      <c r="F763" s="12">
        <v>2015</v>
      </c>
      <c r="G763" s="15">
        <f>G751-H751</f>
        <v>0</v>
      </c>
      <c r="S763" s="5" t="s">
        <v>87</v>
      </c>
      <c r="T763" s="5" t="s">
        <v>90</v>
      </c>
      <c r="U763" t="s">
        <v>85</v>
      </c>
      <c r="V763" s="5" t="s">
        <v>91</v>
      </c>
      <c r="W763" s="5" t="s">
        <v>94</v>
      </c>
      <c r="X763" s="5" t="s">
        <v>94</v>
      </c>
    </row>
    <row r="764" spans="6:24" ht="15" hidden="1">
      <c r="F764" s="12">
        <v>2016</v>
      </c>
      <c r="G764" s="15">
        <f>G752-H752</f>
        <v>0</v>
      </c>
      <c r="S764" s="47">
        <f>S94</f>
        <v>1149.9</v>
      </c>
      <c r="T764" s="5" t="s">
        <v>87</v>
      </c>
      <c r="V764" s="5" t="s">
        <v>92</v>
      </c>
      <c r="W764" s="5" t="s">
        <v>93</v>
      </c>
      <c r="X764" s="5" t="s">
        <v>87</v>
      </c>
    </row>
    <row r="765" spans="7:24" ht="15" hidden="1">
      <c r="G765" s="15">
        <f>G753-H753</f>
        <v>0</v>
      </c>
      <c r="T765" s="4">
        <f>SUM(T21:T751)</f>
        <v>5663.2</v>
      </c>
      <c r="V765" s="4">
        <f>SUM(V25:V353)</f>
        <v>38419.9</v>
      </c>
      <c r="W765" s="4">
        <f>SUM(W25:W353)</f>
        <v>7127.4</v>
      </c>
      <c r="X765" s="4">
        <f>SUM(X25:X353)</f>
        <v>0</v>
      </c>
    </row>
    <row r="766" spans="6:22" ht="15" hidden="1">
      <c r="F766" s="12">
        <v>2017</v>
      </c>
      <c r="G766" s="15">
        <f>G754-H754</f>
        <v>0</v>
      </c>
      <c r="V766" s="45">
        <f>G757-V765</f>
        <v>15430.19999999999</v>
      </c>
    </row>
    <row r="767" spans="6:7" ht="15" hidden="1">
      <c r="F767" s="12">
        <v>2018</v>
      </c>
      <c r="G767" s="15">
        <f>G755-H755</f>
        <v>0</v>
      </c>
    </row>
    <row r="768" ht="15" hidden="1"/>
  </sheetData>
  <sheetProtection/>
  <mergeCells count="241">
    <mergeCell ref="A701:A712"/>
    <mergeCell ref="B701:B712"/>
    <mergeCell ref="C701:C712"/>
    <mergeCell ref="O702:O712"/>
    <mergeCell ref="A713:A724"/>
    <mergeCell ref="B713:B724"/>
    <mergeCell ref="C713:C724"/>
    <mergeCell ref="O714:O724"/>
    <mergeCell ref="A677:A688"/>
    <mergeCell ref="B677:B688"/>
    <mergeCell ref="C677:C688"/>
    <mergeCell ref="O678:O688"/>
    <mergeCell ref="A689:A700"/>
    <mergeCell ref="B689:B700"/>
    <mergeCell ref="C689:C700"/>
    <mergeCell ref="O690:O700"/>
    <mergeCell ref="A653:A664"/>
    <mergeCell ref="B653:B664"/>
    <mergeCell ref="C653:C664"/>
    <mergeCell ref="O654:O664"/>
    <mergeCell ref="A665:A676"/>
    <mergeCell ref="B665:B676"/>
    <mergeCell ref="C665:C676"/>
    <mergeCell ref="O666:O676"/>
    <mergeCell ref="A629:A640"/>
    <mergeCell ref="B629:B640"/>
    <mergeCell ref="C629:C640"/>
    <mergeCell ref="O630:O640"/>
    <mergeCell ref="A641:A652"/>
    <mergeCell ref="B641:B652"/>
    <mergeCell ref="C641:C652"/>
    <mergeCell ref="O642:O652"/>
    <mergeCell ref="A605:A616"/>
    <mergeCell ref="B605:B616"/>
    <mergeCell ref="C605:C616"/>
    <mergeCell ref="O606:O616"/>
    <mergeCell ref="A617:A628"/>
    <mergeCell ref="B617:B628"/>
    <mergeCell ref="C617:C628"/>
    <mergeCell ref="O618:O628"/>
    <mergeCell ref="A581:A592"/>
    <mergeCell ref="B581:B592"/>
    <mergeCell ref="C581:C592"/>
    <mergeCell ref="O582:O592"/>
    <mergeCell ref="A593:A604"/>
    <mergeCell ref="B593:B604"/>
    <mergeCell ref="C593:C604"/>
    <mergeCell ref="O594:O604"/>
    <mergeCell ref="A557:A568"/>
    <mergeCell ref="B557:B568"/>
    <mergeCell ref="C557:C568"/>
    <mergeCell ref="O558:O568"/>
    <mergeCell ref="A569:A580"/>
    <mergeCell ref="B569:B580"/>
    <mergeCell ref="C569:C580"/>
    <mergeCell ref="O570:O580"/>
    <mergeCell ref="A533:A544"/>
    <mergeCell ref="B533:B544"/>
    <mergeCell ref="C533:C544"/>
    <mergeCell ref="O534:O544"/>
    <mergeCell ref="A545:A556"/>
    <mergeCell ref="B545:B556"/>
    <mergeCell ref="C545:C556"/>
    <mergeCell ref="O546:O556"/>
    <mergeCell ref="A509:A520"/>
    <mergeCell ref="B509:B520"/>
    <mergeCell ref="C509:C520"/>
    <mergeCell ref="O510:O520"/>
    <mergeCell ref="A521:A532"/>
    <mergeCell ref="B521:B532"/>
    <mergeCell ref="C521:C532"/>
    <mergeCell ref="O522:O532"/>
    <mergeCell ref="A485:A496"/>
    <mergeCell ref="B485:B496"/>
    <mergeCell ref="C485:C496"/>
    <mergeCell ref="O486:O496"/>
    <mergeCell ref="A497:A508"/>
    <mergeCell ref="B497:B508"/>
    <mergeCell ref="C497:C508"/>
    <mergeCell ref="O498:O508"/>
    <mergeCell ref="A461:A472"/>
    <mergeCell ref="B461:B472"/>
    <mergeCell ref="C461:C472"/>
    <mergeCell ref="O462:O472"/>
    <mergeCell ref="A473:A484"/>
    <mergeCell ref="B473:B484"/>
    <mergeCell ref="C473:C484"/>
    <mergeCell ref="O474:O484"/>
    <mergeCell ref="A437:A448"/>
    <mergeCell ref="B437:B448"/>
    <mergeCell ref="C437:C448"/>
    <mergeCell ref="O438:O448"/>
    <mergeCell ref="A449:A460"/>
    <mergeCell ref="B449:B460"/>
    <mergeCell ref="C449:C460"/>
    <mergeCell ref="O450:O460"/>
    <mergeCell ref="A413:A424"/>
    <mergeCell ref="B413:B424"/>
    <mergeCell ref="C413:C424"/>
    <mergeCell ref="O414:O424"/>
    <mergeCell ref="A425:A436"/>
    <mergeCell ref="B425:B436"/>
    <mergeCell ref="C425:C436"/>
    <mergeCell ref="O426:O436"/>
    <mergeCell ref="B137:B148"/>
    <mergeCell ref="C137:C148"/>
    <mergeCell ref="O137:O148"/>
    <mergeCell ref="A401:A412"/>
    <mergeCell ref="B401:B412"/>
    <mergeCell ref="C401:C412"/>
    <mergeCell ref="O402:O412"/>
    <mergeCell ref="C185:C196"/>
    <mergeCell ref="O185:O196"/>
    <mergeCell ref="B149:B160"/>
    <mergeCell ref="B125:B136"/>
    <mergeCell ref="C125:C136"/>
    <mergeCell ref="O125:O136"/>
    <mergeCell ref="B233:B244"/>
    <mergeCell ref="O233:O244"/>
    <mergeCell ref="C234:C240"/>
    <mergeCell ref="B173:B184"/>
    <mergeCell ref="C173:C184"/>
    <mergeCell ref="O173:O184"/>
    <mergeCell ref="B185:B196"/>
    <mergeCell ref="C149:C160"/>
    <mergeCell ref="O149:O160"/>
    <mergeCell ref="B161:B172"/>
    <mergeCell ref="C161:C172"/>
    <mergeCell ref="O161:O172"/>
    <mergeCell ref="D17:D19"/>
    <mergeCell ref="A23:N23"/>
    <mergeCell ref="A36:A40"/>
    <mergeCell ref="A22:O22"/>
    <mergeCell ref="G17:N17"/>
    <mergeCell ref="I18:J18"/>
    <mergeCell ref="A21:O21"/>
    <mergeCell ref="C17:C19"/>
    <mergeCell ref="E17:F18"/>
    <mergeCell ref="A17:A19"/>
    <mergeCell ref="K18:L18"/>
    <mergeCell ref="G18:H18"/>
    <mergeCell ref="A13:O13"/>
    <mergeCell ref="A8:O8"/>
    <mergeCell ref="E40:N40"/>
    <mergeCell ref="O366:O376"/>
    <mergeCell ref="B24:B35"/>
    <mergeCell ref="B17:B19"/>
    <mergeCell ref="O17:O18"/>
    <mergeCell ref="B269:B280"/>
    <mergeCell ref="B281:B292"/>
    <mergeCell ref="M18:N18"/>
    <mergeCell ref="O197:O208"/>
    <mergeCell ref="B101:B112"/>
    <mergeCell ref="O209:O220"/>
    <mergeCell ref="A2:O2"/>
    <mergeCell ref="A3:O3"/>
    <mergeCell ref="A4:O4"/>
    <mergeCell ref="A5:O5"/>
    <mergeCell ref="A9:O9"/>
    <mergeCell ref="A10:O10"/>
    <mergeCell ref="A7:O7"/>
    <mergeCell ref="A24:A35"/>
    <mergeCell ref="C65:C66"/>
    <mergeCell ref="B113:B124"/>
    <mergeCell ref="B89:B100"/>
    <mergeCell ref="C68:C76"/>
    <mergeCell ref="C43:C52"/>
    <mergeCell ref="A41:A364"/>
    <mergeCell ref="C89:C92"/>
    <mergeCell ref="C353:C364"/>
    <mergeCell ref="B293:B304"/>
    <mergeCell ref="B305:B316"/>
    <mergeCell ref="C209:C220"/>
    <mergeCell ref="B329:B340"/>
    <mergeCell ref="C281:C292"/>
    <mergeCell ref="C317:C328"/>
    <mergeCell ref="O221:O232"/>
    <mergeCell ref="O329:O340"/>
    <mergeCell ref="C269:C280"/>
    <mergeCell ref="B245:B256"/>
    <mergeCell ref="B257:B268"/>
    <mergeCell ref="C293:C304"/>
    <mergeCell ref="C257:C268"/>
    <mergeCell ref="B36:B40"/>
    <mergeCell ref="C36:C40"/>
    <mergeCell ref="C53:C64"/>
    <mergeCell ref="B42:B52"/>
    <mergeCell ref="B53:B64"/>
    <mergeCell ref="C77:C79"/>
    <mergeCell ref="B77:B88"/>
    <mergeCell ref="B65:B76"/>
    <mergeCell ref="C365:C376"/>
    <mergeCell ref="C311:C316"/>
    <mergeCell ref="B317:B328"/>
    <mergeCell ref="B365:B376"/>
    <mergeCell ref="C344:C352"/>
    <mergeCell ref="C197:C208"/>
    <mergeCell ref="B197:B208"/>
    <mergeCell ref="B221:B232"/>
    <mergeCell ref="B209:B220"/>
    <mergeCell ref="C329:C340"/>
    <mergeCell ref="E747:N747"/>
    <mergeCell ref="E740:N740"/>
    <mergeCell ref="E735:N735"/>
    <mergeCell ref="E729:N729"/>
    <mergeCell ref="B377:B388"/>
    <mergeCell ref="C377:C388"/>
    <mergeCell ref="C743:C749"/>
    <mergeCell ref="C731:C735"/>
    <mergeCell ref="C736:C742"/>
    <mergeCell ref="C726:C729"/>
    <mergeCell ref="O317:O328"/>
    <mergeCell ref="A750:A761"/>
    <mergeCell ref="A725:A749"/>
    <mergeCell ref="B750:C761"/>
    <mergeCell ref="B726:B729"/>
    <mergeCell ref="B731:B735"/>
    <mergeCell ref="B743:B749"/>
    <mergeCell ref="B736:B742"/>
    <mergeCell ref="B341:B352"/>
    <mergeCell ref="B353:B364"/>
    <mergeCell ref="O305:O316"/>
    <mergeCell ref="O354:O364"/>
    <mergeCell ref="O725:O747"/>
    <mergeCell ref="O24:O39"/>
    <mergeCell ref="O41:O64"/>
    <mergeCell ref="O65:O76"/>
    <mergeCell ref="O77:O88"/>
    <mergeCell ref="O89:O100"/>
    <mergeCell ref="O101:O112"/>
    <mergeCell ref="O113:O124"/>
    <mergeCell ref="O378:O388"/>
    <mergeCell ref="B389:B400"/>
    <mergeCell ref="C389:C400"/>
    <mergeCell ref="O390:O400"/>
    <mergeCell ref="O341:O352"/>
    <mergeCell ref="O245:O256"/>
    <mergeCell ref="O257:O268"/>
    <mergeCell ref="O269:O280"/>
    <mergeCell ref="O281:O292"/>
    <mergeCell ref="O293:O304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2020-08-12T02:35:59Z</cp:lastPrinted>
  <dcterms:created xsi:type="dcterms:W3CDTF">2014-06-24T05:35:40Z</dcterms:created>
  <dcterms:modified xsi:type="dcterms:W3CDTF">2020-08-13T03:45:13Z</dcterms:modified>
  <cp:category/>
  <cp:version/>
  <cp:contentType/>
  <cp:contentStatus/>
</cp:coreProperties>
</file>