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68" windowWidth="13248" windowHeight="7920" activeTab="0"/>
  </bookViews>
  <sheets>
    <sheet name="РО" sheetId="1" r:id="rId1"/>
  </sheets>
  <definedNames/>
  <calcPr fullCalcOnLoad="1"/>
</workbook>
</file>

<file path=xl/sharedStrings.xml><?xml version="1.0" encoding="utf-8"?>
<sst xmlns="http://schemas.openxmlformats.org/spreadsheetml/2006/main" count="77" uniqueCount="54">
  <si>
    <t>№</t>
  </si>
  <si>
    <t>Код бюджетной классификации (КЦСР, КВР)</t>
  </si>
  <si>
    <t>Срок исполнения</t>
  </si>
  <si>
    <t>Объем финансирования (тыс. рублей)</t>
  </si>
  <si>
    <t>потребность</t>
  </si>
  <si>
    <t>утверждено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</si>
  <si>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</si>
  <si>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</si>
  <si>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</si>
  <si>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</si>
  <si>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</si>
  <si>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</si>
  <si>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</si>
  <si>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</si>
  <si>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</si>
  <si>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</si>
  <si>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</si>
  <si>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</si>
  <si>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</si>
  <si>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</si>
  <si>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</si>
  <si>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</si>
  <si>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всего</t>
  </si>
  <si>
    <t>Мероприятие 1.2 Возмещение расходов, связанных с оплатой найма жилого помещения</t>
  </si>
  <si>
    <t>Итого по задаче 1</t>
  </si>
  <si>
    <t>ВСЕГО ПО ПОДПРОГРАММЕ</t>
  </si>
  <si>
    <t>Приложение 2</t>
  </si>
  <si>
    <t>2</t>
  </si>
  <si>
    <t>Мероприятие 1.1 Возмещение гражданам затрат по ипотечным жилищным кредитам, взятым на строительство жилых помещений или приобретение вновь построенного жилья у застройщиков по договорам купли-продажи</t>
  </si>
  <si>
    <t>Задача 2 Подпрограммы. Социальная поддержка работников социально значимых муниципальных организаций для оплаты найма жилого помещения</t>
  </si>
  <si>
    <t>3</t>
  </si>
  <si>
    <t>Итого по задаче 2</t>
  </si>
  <si>
    <t>4</t>
  </si>
  <si>
    <t>Итого по задаче 3</t>
  </si>
  <si>
    <t>администрация Города Томска (управление молодежной политики)</t>
  </si>
  <si>
    <t xml:space="preserve">   администрация Города Томска (управление молодежной политики)</t>
  </si>
  <si>
    <t>Наименования целей, задач, ведоственных целевых программ, мероприятий подпрограммы</t>
  </si>
  <si>
    <t>план</t>
  </si>
  <si>
    <t>2020</t>
  </si>
  <si>
    <t>2021</t>
  </si>
  <si>
    <t>Цель: Улучшение жилищных условий и социальная поддержка работников социально значимых и иных организаций</t>
  </si>
  <si>
    <t>Укрупненное мероприятие (основное мероприятие) "Улучшение жилищных условий и социальная поддержка работников социально значимых и иных организаций" (решается в рамках задач 1, 2 и 3)</t>
  </si>
  <si>
    <t>Задача 1 Подпрограммы.   Улучшение жилищных условий работников социально значимых и иных организаций, зарегистрированных на территории муниципального образования "Город Томск"</t>
  </si>
  <si>
    <t>Мероприятие 1.3 Частичное возмещение процентной ставки, частичная оплата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</si>
  <si>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2022</t>
  </si>
  <si>
    <t xml:space="preserve">Задача 3 Подпрограммы.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     </t>
  </si>
  <si>
    <t>к подпрограмме "Улучшение жилищных условий работников социально значимых и иных организаций" на 2017-2025 годы</t>
  </si>
  <si>
    <t>Перечень мероприятий и ресурсное обеспечение подпрограммы "Улучшение жилищных условий работников социально значимых и иных организаций" на 2017-2025 годы</t>
  </si>
  <si>
    <t>КЦСР 1220100799, КВР 322; КЦСР 1220110330, КВР 313; КЦСР 1220120550, КВР 322; КЦСР 1220140890, КВР 322    КЦСР 1220120580   КВР 322, КЦСР 1230110330    КВР 322, КЦСР 1230120550    КВР 322,  КЦСР 1230120580   КВР 322, КЦСР 1230140830    КВР 322, КЦСР 1230140890    КВР 322,</t>
  </si>
  <si>
    <t>КЦСР 1220120550, КВР 322, КЦСР 1230120550, КВР 322, КЦСР 1230140830, КВР 322</t>
  </si>
  <si>
    <t>КЦСР 1220110330, КВР 313, КЦСР 1230110330, КВР 313</t>
  </si>
  <si>
    <t xml:space="preserve"> КЦСР 1220120550, КВР 000; КЦСР 1220140890, КВР 322; КЦСР 1220120580 КВР 322, КЦСР 1230120580 КВР 322, КЦСР 1230140890, КВР 322;</t>
  </si>
  <si>
    <t>Приложение  6</t>
  </si>
  <si>
    <t xml:space="preserve"> к постановлению администрации Города Томска от 31.01.2020 № 91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</si>
</sst>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sz val="6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3">
    <xf numFmtId="0" fontId="0" fillId="0" borderId="0" xfId="0" applyAlignment="1">
      <alignment/>
    </xf>
    <xf numFmtId="164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0" fillId="0" borderId="11" xfId="0" applyNumberForma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165" fontId="0" fillId="0" borderId="12" xfId="0" applyNumberForma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0" fillId="0" borderId="13" xfId="0" applyNumberFormat="1" applyFill="1" applyBorder="1" applyAlignment="1">
      <alignment horizontal="left" vertical="center" wrapText="1"/>
    </xf>
    <xf numFmtId="49" fontId="0" fillId="0" borderId="14" xfId="0" applyNumberFormat="1" applyFill="1" applyBorder="1" applyAlignment="1">
      <alignment horizontal="left" vertical="center" wrapText="1"/>
    </xf>
    <xf numFmtId="49" fontId="0" fillId="0" borderId="15" xfId="0" applyNumberFormat="1" applyFill="1" applyBorder="1" applyAlignment="1">
      <alignment horizontal="left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wrapText="1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tabSelected="1" view="pageBreakPreview" zoomScale="99" zoomScaleSheetLayoutView="99" zoomScalePageLayoutView="0" workbookViewId="0" topLeftCell="A1">
      <selection activeCell="I2" sqref="I2:P2"/>
    </sheetView>
  </sheetViews>
  <sheetFormatPr defaultColWidth="9.00390625" defaultRowHeight="12.75"/>
  <cols>
    <col min="1" max="1" width="6.50390625" style="3" customWidth="1"/>
    <col min="2" max="2" width="25.50390625" style="3" customWidth="1"/>
    <col min="3" max="3" width="16.625" style="3" customWidth="1"/>
    <col min="4" max="4" width="10.875" style="3" customWidth="1"/>
    <col min="5" max="5" width="9.50390625" style="4" bestFit="1" customWidth="1"/>
    <col min="6" max="6" width="12.50390625" style="4" customWidth="1"/>
    <col min="7" max="14" width="9.125" style="4" customWidth="1"/>
    <col min="15" max="15" width="17.625" style="3" customWidth="1"/>
    <col min="16" max="16" width="13.00390625" style="3" customWidth="1"/>
    <col min="17" max="16384" width="8.875" style="3" customWidth="1"/>
  </cols>
  <sheetData>
    <row r="1" spans="9:16" ht="12.75">
      <c r="I1" s="3"/>
      <c r="J1" s="3"/>
      <c r="K1" s="3"/>
      <c r="L1" s="3"/>
      <c r="M1" s="3"/>
      <c r="N1" s="18" t="s">
        <v>52</v>
      </c>
      <c r="O1" s="18"/>
      <c r="P1" s="18"/>
    </row>
    <row r="2" spans="9:16" ht="12.75">
      <c r="I2" s="19" t="s">
        <v>53</v>
      </c>
      <c r="J2" s="19"/>
      <c r="K2" s="19"/>
      <c r="L2" s="19"/>
      <c r="M2" s="19"/>
      <c r="N2" s="19"/>
      <c r="O2" s="19"/>
      <c r="P2" s="19"/>
    </row>
    <row r="3" spans="5:16" s="7" customFormat="1" ht="38.25" customHeight="1">
      <c r="E3" s="8"/>
      <c r="F3" s="8"/>
      <c r="G3" s="8"/>
      <c r="H3" s="8"/>
      <c r="N3" s="20" t="s">
        <v>26</v>
      </c>
      <c r="O3" s="20"/>
      <c r="P3" s="20"/>
    </row>
    <row r="4" spans="9:16" ht="39" customHeight="1">
      <c r="I4" s="3"/>
      <c r="J4" s="21" t="s">
        <v>46</v>
      </c>
      <c r="K4" s="21"/>
      <c r="L4" s="21"/>
      <c r="M4" s="21"/>
      <c r="N4" s="21"/>
      <c r="O4" s="21"/>
      <c r="P4" s="21"/>
    </row>
    <row r="8" spans="1:15" ht="12.75">
      <c r="A8" s="22" t="s">
        <v>47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11" spans="1:15" ht="28.5" customHeight="1">
      <c r="A11" s="11" t="s">
        <v>0</v>
      </c>
      <c r="B11" s="11" t="s">
        <v>36</v>
      </c>
      <c r="C11" s="11" t="s">
        <v>1</v>
      </c>
      <c r="D11" s="13" t="s">
        <v>2</v>
      </c>
      <c r="E11" s="11" t="s">
        <v>3</v>
      </c>
      <c r="F11" s="11"/>
      <c r="G11" s="11" t="s">
        <v>6</v>
      </c>
      <c r="H11" s="11"/>
      <c r="I11" s="11"/>
      <c r="J11" s="11"/>
      <c r="K11" s="11"/>
      <c r="L11" s="11"/>
      <c r="M11" s="11"/>
      <c r="N11" s="11"/>
      <c r="O11" s="11" t="s">
        <v>11</v>
      </c>
    </row>
    <row r="12" spans="1:15" ht="30.75" customHeight="1">
      <c r="A12" s="11"/>
      <c r="B12" s="11"/>
      <c r="C12" s="11"/>
      <c r="D12" s="13"/>
      <c r="E12" s="11"/>
      <c r="F12" s="11"/>
      <c r="G12" s="11" t="s">
        <v>7</v>
      </c>
      <c r="H12" s="11"/>
      <c r="I12" s="11" t="s">
        <v>8</v>
      </c>
      <c r="J12" s="11"/>
      <c r="K12" s="11" t="s">
        <v>9</v>
      </c>
      <c r="L12" s="11"/>
      <c r="M12" s="11" t="s">
        <v>10</v>
      </c>
      <c r="N12" s="11"/>
      <c r="O12" s="11"/>
    </row>
    <row r="13" spans="1:15" ht="46.5" customHeight="1">
      <c r="A13" s="11"/>
      <c r="B13" s="11"/>
      <c r="C13" s="11"/>
      <c r="D13" s="13"/>
      <c r="E13" s="2" t="s">
        <v>4</v>
      </c>
      <c r="F13" s="2" t="s">
        <v>5</v>
      </c>
      <c r="G13" s="2" t="s">
        <v>4</v>
      </c>
      <c r="H13" s="2" t="s">
        <v>5</v>
      </c>
      <c r="I13" s="2" t="s">
        <v>4</v>
      </c>
      <c r="J13" s="2" t="s">
        <v>5</v>
      </c>
      <c r="K13" s="2" t="s">
        <v>4</v>
      </c>
      <c r="L13" s="2" t="s">
        <v>5</v>
      </c>
      <c r="M13" s="2" t="s">
        <v>4</v>
      </c>
      <c r="N13" s="2" t="s">
        <v>37</v>
      </c>
      <c r="O13" s="11"/>
    </row>
    <row r="14" spans="1:15" ht="15" customHeight="1">
      <c r="A14" s="2">
        <v>1</v>
      </c>
      <c r="B14" s="2">
        <v>2</v>
      </c>
      <c r="C14" s="2">
        <v>3</v>
      </c>
      <c r="D14" s="2">
        <v>4</v>
      </c>
      <c r="E14" s="2" t="s">
        <v>12</v>
      </c>
      <c r="F14" s="2" t="s">
        <v>13</v>
      </c>
      <c r="G14" s="2" t="s">
        <v>14</v>
      </c>
      <c r="H14" s="2" t="s">
        <v>15</v>
      </c>
      <c r="I14" s="2" t="s">
        <v>16</v>
      </c>
      <c r="J14" s="2" t="s">
        <v>17</v>
      </c>
      <c r="K14" s="2" t="s">
        <v>18</v>
      </c>
      <c r="L14" s="2" t="s">
        <v>19</v>
      </c>
      <c r="M14" s="2" t="s">
        <v>20</v>
      </c>
      <c r="N14" s="2" t="s">
        <v>21</v>
      </c>
      <c r="O14" s="2">
        <v>15</v>
      </c>
    </row>
    <row r="15" spans="1:15" ht="30" customHeight="1">
      <c r="A15" s="2">
        <v>1</v>
      </c>
      <c r="B15" s="15" t="s">
        <v>40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2"/>
    </row>
    <row r="16" spans="1:15" ht="12.75" customHeight="1">
      <c r="A16" s="11">
        <v>1</v>
      </c>
      <c r="B16" s="11" t="s">
        <v>41</v>
      </c>
      <c r="C16" s="14" t="s">
        <v>48</v>
      </c>
      <c r="D16" s="2" t="s">
        <v>22</v>
      </c>
      <c r="E16" s="6">
        <f>E17+E18+E19+E20+E21+E22+E23+E24+E25</f>
        <v>172670.229</v>
      </c>
      <c r="F16" s="6">
        <f>F17+F18+F19+F20+F21+F22+F23+F24+F25</f>
        <v>134770.202</v>
      </c>
      <c r="G16" s="6">
        <f>G17+G18+G19+G20+G21+G22+G23+G24+G25</f>
        <v>75803.3</v>
      </c>
      <c r="H16" s="6">
        <f>H17+H18+H19+H20+H21+H22+H23+H24+H25</f>
        <v>37903.273</v>
      </c>
      <c r="I16" s="6">
        <f aca="true" t="shared" si="0" ref="I16:N16">I17+I18+I19+I20+I21+I22+I23+I24+I25</f>
        <v>0</v>
      </c>
      <c r="J16" s="6">
        <f t="shared" si="0"/>
        <v>0</v>
      </c>
      <c r="K16" s="6">
        <f t="shared" si="0"/>
        <v>55346.929000000004</v>
      </c>
      <c r="L16" s="6">
        <f t="shared" si="0"/>
        <v>55346.929000000004</v>
      </c>
      <c r="M16" s="6">
        <f t="shared" si="0"/>
        <v>41520</v>
      </c>
      <c r="N16" s="6">
        <f t="shared" si="0"/>
        <v>41520</v>
      </c>
      <c r="O16" s="11" t="s">
        <v>34</v>
      </c>
    </row>
    <row r="17" spans="1:15" ht="12.75">
      <c r="A17" s="11"/>
      <c r="B17" s="11"/>
      <c r="C17" s="14"/>
      <c r="D17" s="2">
        <v>2017</v>
      </c>
      <c r="E17" s="6">
        <v>24508.7</v>
      </c>
      <c r="F17" s="6">
        <v>24508.7</v>
      </c>
      <c r="G17" s="6">
        <v>3556.8</v>
      </c>
      <c r="H17" s="6">
        <v>3556.8</v>
      </c>
      <c r="I17" s="6">
        <v>0</v>
      </c>
      <c r="J17" s="6">
        <v>0</v>
      </c>
      <c r="K17" s="6">
        <v>20951.9</v>
      </c>
      <c r="L17" s="6">
        <v>20951.9</v>
      </c>
      <c r="M17" s="6">
        <v>0</v>
      </c>
      <c r="N17" s="6">
        <v>0</v>
      </c>
      <c r="O17" s="11"/>
    </row>
    <row r="18" spans="1:15" ht="12.75">
      <c r="A18" s="11"/>
      <c r="B18" s="11"/>
      <c r="C18" s="14"/>
      <c r="D18" s="2">
        <v>2018</v>
      </c>
      <c r="E18" s="6">
        <f>G18+K18</f>
        <v>35049.629</v>
      </c>
      <c r="F18" s="6">
        <f>H18+L18</f>
        <v>35049.602</v>
      </c>
      <c r="G18" s="6">
        <v>4228.3</v>
      </c>
      <c r="H18" s="6">
        <v>4228.273</v>
      </c>
      <c r="I18" s="6">
        <v>0</v>
      </c>
      <c r="J18" s="6">
        <v>0</v>
      </c>
      <c r="K18" s="6">
        <v>30821.329</v>
      </c>
      <c r="L18" s="6">
        <v>30821.329</v>
      </c>
      <c r="M18" s="6">
        <v>0</v>
      </c>
      <c r="N18" s="6">
        <v>0</v>
      </c>
      <c r="O18" s="11"/>
    </row>
    <row r="19" spans="1:15" ht="12.75">
      <c r="A19" s="11"/>
      <c r="B19" s="11"/>
      <c r="C19" s="14"/>
      <c r="D19" s="2">
        <v>2019</v>
      </c>
      <c r="E19" s="6">
        <v>49703.9</v>
      </c>
      <c r="F19" s="6">
        <v>49703.9</v>
      </c>
      <c r="G19" s="6">
        <v>4610.2</v>
      </c>
      <c r="H19" s="6">
        <v>4610.2</v>
      </c>
      <c r="I19" s="6">
        <v>0</v>
      </c>
      <c r="J19" s="6">
        <v>0</v>
      </c>
      <c r="K19" s="6">
        <v>3573.7</v>
      </c>
      <c r="L19" s="6">
        <v>3573.7</v>
      </c>
      <c r="M19" s="6">
        <v>41520</v>
      </c>
      <c r="N19" s="6">
        <v>41520</v>
      </c>
      <c r="O19" s="11"/>
    </row>
    <row r="20" spans="1:15" ht="12.75">
      <c r="A20" s="11"/>
      <c r="B20" s="11"/>
      <c r="C20" s="14"/>
      <c r="D20" s="2">
        <v>2020</v>
      </c>
      <c r="E20" s="6">
        <v>11446</v>
      </c>
      <c r="F20" s="6">
        <v>11446</v>
      </c>
      <c r="G20" s="6">
        <v>11446</v>
      </c>
      <c r="H20" s="6">
        <v>11446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11"/>
    </row>
    <row r="21" spans="1:15" ht="12.75">
      <c r="A21" s="11"/>
      <c r="B21" s="11"/>
      <c r="C21" s="14"/>
      <c r="D21" s="2">
        <v>2021</v>
      </c>
      <c r="E21" s="6">
        <v>11062</v>
      </c>
      <c r="F21" s="6">
        <v>11062</v>
      </c>
      <c r="G21" s="6">
        <v>11062</v>
      </c>
      <c r="H21" s="6">
        <v>11062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11"/>
    </row>
    <row r="22" spans="1:15" ht="12.75">
      <c r="A22" s="11"/>
      <c r="B22" s="11"/>
      <c r="C22" s="14"/>
      <c r="D22" s="2">
        <v>2022</v>
      </c>
      <c r="E22" s="6">
        <v>10900</v>
      </c>
      <c r="F22" s="6">
        <v>3000</v>
      </c>
      <c r="G22" s="6">
        <v>10900</v>
      </c>
      <c r="H22" s="6">
        <v>3000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11"/>
    </row>
    <row r="23" spans="1:15" ht="12.75">
      <c r="A23" s="11"/>
      <c r="B23" s="11"/>
      <c r="C23" s="14"/>
      <c r="D23" s="2">
        <v>2023</v>
      </c>
      <c r="E23" s="6">
        <v>10000</v>
      </c>
      <c r="F23" s="6">
        <v>0</v>
      </c>
      <c r="G23" s="6">
        <v>10000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11"/>
    </row>
    <row r="24" spans="1:15" ht="12.75">
      <c r="A24" s="11"/>
      <c r="B24" s="11"/>
      <c r="C24" s="14"/>
      <c r="D24" s="2">
        <v>2024</v>
      </c>
      <c r="E24" s="6">
        <v>10000</v>
      </c>
      <c r="F24" s="6">
        <v>0</v>
      </c>
      <c r="G24" s="6">
        <v>10000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11"/>
    </row>
    <row r="25" spans="1:15" ht="16.5" customHeight="1" thickBot="1">
      <c r="A25" s="11"/>
      <c r="B25" s="11"/>
      <c r="C25" s="14"/>
      <c r="D25" s="2">
        <v>2025</v>
      </c>
      <c r="E25" s="9">
        <v>10000</v>
      </c>
      <c r="F25" s="9">
        <v>0</v>
      </c>
      <c r="G25" s="9">
        <v>10000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1"/>
    </row>
    <row r="26" spans="1:15" ht="23.25" customHeight="1" thickTop="1">
      <c r="A26" s="2" t="s">
        <v>27</v>
      </c>
      <c r="B26" s="11" t="s">
        <v>42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25.5" customHeight="1">
      <c r="A27" s="11"/>
      <c r="B27" s="13" t="s">
        <v>28</v>
      </c>
      <c r="C27" s="11" t="s">
        <v>49</v>
      </c>
      <c r="D27" s="2" t="s">
        <v>22</v>
      </c>
      <c r="E27" s="6">
        <f>E28+E29+E30+E32+E31</f>
        <v>11553.1</v>
      </c>
      <c r="F27" s="6">
        <f>F28+F29+F30+F32+F31</f>
        <v>11553.087</v>
      </c>
      <c r="G27" s="6">
        <f aca="true" t="shared" si="1" ref="G27:N27">G28+G29+G30+G32+G31</f>
        <v>542</v>
      </c>
      <c r="H27" s="6">
        <f>H28+H29+H30+H32+H31</f>
        <v>542</v>
      </c>
      <c r="I27" s="6">
        <f t="shared" si="1"/>
        <v>0</v>
      </c>
      <c r="J27" s="6">
        <f t="shared" si="1"/>
        <v>0</v>
      </c>
      <c r="K27" s="6">
        <f t="shared" si="1"/>
        <v>11011.129</v>
      </c>
      <c r="L27" s="6">
        <f t="shared" si="1"/>
        <v>11011.129</v>
      </c>
      <c r="M27" s="6">
        <f t="shared" si="1"/>
        <v>0</v>
      </c>
      <c r="N27" s="6">
        <f t="shared" si="1"/>
        <v>0</v>
      </c>
      <c r="O27" s="11" t="s">
        <v>34</v>
      </c>
    </row>
    <row r="28" spans="1:15" ht="21" customHeight="1">
      <c r="A28" s="11"/>
      <c r="B28" s="13"/>
      <c r="C28" s="11"/>
      <c r="D28" s="2">
        <v>2017</v>
      </c>
      <c r="E28" s="1">
        <v>7118.9</v>
      </c>
      <c r="F28" s="1">
        <v>7118.9</v>
      </c>
      <c r="G28" s="1">
        <v>157</v>
      </c>
      <c r="H28" s="1">
        <v>157</v>
      </c>
      <c r="I28" s="1">
        <v>0</v>
      </c>
      <c r="J28" s="1">
        <v>0</v>
      </c>
      <c r="K28" s="1">
        <v>6961.9</v>
      </c>
      <c r="L28" s="1">
        <v>6961.9</v>
      </c>
      <c r="M28" s="1">
        <v>0</v>
      </c>
      <c r="N28" s="1">
        <v>0</v>
      </c>
      <c r="O28" s="11"/>
    </row>
    <row r="29" spans="1:15" ht="20.25" customHeight="1">
      <c r="A29" s="11"/>
      <c r="B29" s="13"/>
      <c r="C29" s="11"/>
      <c r="D29" s="2">
        <v>2018</v>
      </c>
      <c r="E29" s="1">
        <v>3630.3</v>
      </c>
      <c r="F29" s="1">
        <v>3630.287</v>
      </c>
      <c r="G29" s="1">
        <v>114.8</v>
      </c>
      <c r="H29" s="1">
        <v>114.8</v>
      </c>
      <c r="I29" s="1">
        <v>0</v>
      </c>
      <c r="J29" s="1">
        <v>0</v>
      </c>
      <c r="K29" s="1">
        <v>3515.529</v>
      </c>
      <c r="L29" s="1">
        <v>3515.529</v>
      </c>
      <c r="M29" s="1">
        <v>0</v>
      </c>
      <c r="N29" s="1">
        <v>0</v>
      </c>
      <c r="O29" s="11"/>
    </row>
    <row r="30" spans="1:15" ht="32.25" customHeight="1">
      <c r="A30" s="11"/>
      <c r="B30" s="13"/>
      <c r="C30" s="11"/>
      <c r="D30" s="2">
        <v>2019</v>
      </c>
      <c r="E30" s="6">
        <f>SUM(G30+I30+K30+M30)</f>
        <v>551.9000000000001</v>
      </c>
      <c r="F30" s="6">
        <f>SUM(H30+J30+L30+N30)</f>
        <v>551.9000000000001</v>
      </c>
      <c r="G30" s="6">
        <v>18.2</v>
      </c>
      <c r="H30" s="6">
        <v>18.2</v>
      </c>
      <c r="I30" s="6">
        <v>0</v>
      </c>
      <c r="J30" s="6">
        <v>0</v>
      </c>
      <c r="K30" s="6">
        <v>533.7</v>
      </c>
      <c r="L30" s="6">
        <v>533.7</v>
      </c>
      <c r="M30" s="6">
        <v>0</v>
      </c>
      <c r="N30" s="6">
        <v>0</v>
      </c>
      <c r="O30" s="11"/>
    </row>
    <row r="31" spans="1:15" ht="32.25" customHeight="1">
      <c r="A31" s="11"/>
      <c r="B31" s="13"/>
      <c r="C31" s="11"/>
      <c r="D31" s="2">
        <v>2020</v>
      </c>
      <c r="E31" s="6">
        <v>126</v>
      </c>
      <c r="F31" s="6">
        <v>126</v>
      </c>
      <c r="G31" s="6">
        <v>126</v>
      </c>
      <c r="H31" s="6">
        <v>126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11"/>
    </row>
    <row r="32" spans="1:15" ht="21" customHeight="1">
      <c r="A32" s="11"/>
      <c r="B32" s="13"/>
      <c r="C32" s="11"/>
      <c r="D32" s="2" t="s">
        <v>39</v>
      </c>
      <c r="E32" s="6">
        <v>126</v>
      </c>
      <c r="F32" s="6">
        <v>126</v>
      </c>
      <c r="G32" s="6">
        <v>126</v>
      </c>
      <c r="H32" s="6">
        <v>126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11"/>
    </row>
    <row r="33" spans="1:15" ht="16.5" customHeight="1">
      <c r="A33" s="11"/>
      <c r="B33" s="11" t="s">
        <v>24</v>
      </c>
      <c r="C33" s="11"/>
      <c r="D33" s="2" t="s">
        <v>22</v>
      </c>
      <c r="E33" s="1">
        <f>E34+E35+E36+E38+E37</f>
        <v>11553.1</v>
      </c>
      <c r="F33" s="1">
        <f>F34+F35+F36+F38+F37</f>
        <v>11553.1</v>
      </c>
      <c r="G33" s="1">
        <f>G34+G35+G36+G38+G37</f>
        <v>542</v>
      </c>
      <c r="H33" s="1">
        <f>H34+H35+H36+H38+H37</f>
        <v>542</v>
      </c>
      <c r="I33" s="1">
        <f aca="true" t="shared" si="2" ref="I33:N33">I34+I35+I36+I38+I37</f>
        <v>0</v>
      </c>
      <c r="J33" s="1">
        <f t="shared" si="2"/>
        <v>0</v>
      </c>
      <c r="K33" s="1">
        <f t="shared" si="2"/>
        <v>11011.129</v>
      </c>
      <c r="L33" s="1">
        <f t="shared" si="2"/>
        <v>11011.129</v>
      </c>
      <c r="M33" s="1">
        <f t="shared" si="2"/>
        <v>0</v>
      </c>
      <c r="N33" s="1">
        <f t="shared" si="2"/>
        <v>0</v>
      </c>
      <c r="O33" s="11" t="s">
        <v>34</v>
      </c>
    </row>
    <row r="34" spans="1:15" ht="13.5" customHeight="1">
      <c r="A34" s="11"/>
      <c r="B34" s="11"/>
      <c r="C34" s="11"/>
      <c r="D34" s="2">
        <v>2017</v>
      </c>
      <c r="E34" s="1">
        <v>7118.9</v>
      </c>
      <c r="F34" s="1">
        <v>7118.9</v>
      </c>
      <c r="G34" s="1">
        <v>157</v>
      </c>
      <c r="H34" s="1">
        <v>157</v>
      </c>
      <c r="I34" s="1">
        <v>0</v>
      </c>
      <c r="J34" s="1">
        <v>0</v>
      </c>
      <c r="K34" s="1">
        <v>6961.9</v>
      </c>
      <c r="L34" s="1">
        <v>6961.9</v>
      </c>
      <c r="M34" s="1">
        <v>0</v>
      </c>
      <c r="N34" s="1">
        <v>0</v>
      </c>
      <c r="O34" s="11"/>
    </row>
    <row r="35" spans="1:15" ht="15.75" customHeight="1">
      <c r="A35" s="11"/>
      <c r="B35" s="11"/>
      <c r="C35" s="11"/>
      <c r="D35" s="2">
        <v>2018</v>
      </c>
      <c r="E35" s="1">
        <v>3630.3</v>
      </c>
      <c r="F35" s="1">
        <v>3630.3</v>
      </c>
      <c r="G35" s="1">
        <v>114.8</v>
      </c>
      <c r="H35" s="1">
        <v>114.8</v>
      </c>
      <c r="I35" s="1">
        <v>0</v>
      </c>
      <c r="J35" s="1">
        <v>0</v>
      </c>
      <c r="K35" s="1">
        <v>3515.529</v>
      </c>
      <c r="L35" s="1">
        <v>3515.529</v>
      </c>
      <c r="M35" s="1">
        <v>0</v>
      </c>
      <c r="N35" s="1">
        <v>0</v>
      </c>
      <c r="O35" s="11"/>
    </row>
    <row r="36" spans="1:15" ht="16.5" customHeight="1">
      <c r="A36" s="11"/>
      <c r="B36" s="11"/>
      <c r="C36" s="11"/>
      <c r="D36" s="2">
        <v>2019</v>
      </c>
      <c r="E36" s="1">
        <f>SUM(E30)</f>
        <v>551.9000000000001</v>
      </c>
      <c r="F36" s="1">
        <f aca="true" t="shared" si="3" ref="F36:N36">SUM(F30)</f>
        <v>551.9000000000001</v>
      </c>
      <c r="G36" s="1">
        <f t="shared" si="3"/>
        <v>18.2</v>
      </c>
      <c r="H36" s="1">
        <f t="shared" si="3"/>
        <v>18.2</v>
      </c>
      <c r="I36" s="1">
        <f t="shared" si="3"/>
        <v>0</v>
      </c>
      <c r="J36" s="1">
        <f t="shared" si="3"/>
        <v>0</v>
      </c>
      <c r="K36" s="1">
        <f t="shared" si="3"/>
        <v>533.7</v>
      </c>
      <c r="L36" s="1">
        <f t="shared" si="3"/>
        <v>533.7</v>
      </c>
      <c r="M36" s="1">
        <f t="shared" si="3"/>
        <v>0</v>
      </c>
      <c r="N36" s="1">
        <f t="shared" si="3"/>
        <v>0</v>
      </c>
      <c r="O36" s="11"/>
    </row>
    <row r="37" spans="1:15" ht="16.5" customHeight="1">
      <c r="A37" s="11"/>
      <c r="B37" s="11"/>
      <c r="C37" s="11"/>
      <c r="D37" s="2" t="s">
        <v>38</v>
      </c>
      <c r="E37" s="1">
        <v>126</v>
      </c>
      <c r="F37" s="1">
        <v>126</v>
      </c>
      <c r="G37" s="1">
        <v>126</v>
      </c>
      <c r="H37" s="1">
        <v>126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1"/>
    </row>
    <row r="38" spans="1:15" ht="15" customHeight="1">
      <c r="A38" s="11"/>
      <c r="B38" s="11"/>
      <c r="C38" s="11"/>
      <c r="D38" s="2" t="s">
        <v>39</v>
      </c>
      <c r="E38" s="1">
        <v>126</v>
      </c>
      <c r="F38" s="1">
        <v>126</v>
      </c>
      <c r="G38" s="1">
        <v>126</v>
      </c>
      <c r="H38" s="1">
        <v>126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1"/>
    </row>
    <row r="39" spans="1:15" ht="24" customHeight="1">
      <c r="A39" s="2" t="s">
        <v>30</v>
      </c>
      <c r="B39" s="12" t="s">
        <v>29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5" customHeight="1">
      <c r="A40" s="11"/>
      <c r="B40" s="11" t="s">
        <v>23</v>
      </c>
      <c r="C40" s="11" t="s">
        <v>50</v>
      </c>
      <c r="D40" s="2" t="s">
        <v>22</v>
      </c>
      <c r="E40" s="1">
        <f>E41+E42+E43+E44+E45+E46+E47+E48+E49</f>
        <v>52741.315</v>
      </c>
      <c r="F40" s="1">
        <f>F41+F42+F43+F44+F45+F46+F47+F48+F49</f>
        <v>21841.315000000002</v>
      </c>
      <c r="G40" s="1">
        <f aca="true" t="shared" si="4" ref="G40:N40">G41+G42+G43+G44+G45+G46+G47+G48+G49</f>
        <v>52741.315</v>
      </c>
      <c r="H40" s="1">
        <f>H41+H42+H43+H44+H45+H46+H47+H48+H49</f>
        <v>21841.315000000002</v>
      </c>
      <c r="I40" s="1">
        <f t="shared" si="4"/>
        <v>0</v>
      </c>
      <c r="J40" s="1">
        <f t="shared" si="4"/>
        <v>0</v>
      </c>
      <c r="K40" s="1">
        <f t="shared" si="4"/>
        <v>0</v>
      </c>
      <c r="L40" s="1">
        <f t="shared" si="4"/>
        <v>0</v>
      </c>
      <c r="M40" s="1">
        <f t="shared" si="4"/>
        <v>0</v>
      </c>
      <c r="N40" s="1">
        <f t="shared" si="4"/>
        <v>0</v>
      </c>
      <c r="O40" s="11" t="s">
        <v>34</v>
      </c>
    </row>
    <row r="41" spans="1:15" ht="15" customHeight="1">
      <c r="A41" s="11"/>
      <c r="B41" s="11"/>
      <c r="C41" s="11"/>
      <c r="D41" s="2">
        <v>2017</v>
      </c>
      <c r="E41" s="1">
        <v>3399.8</v>
      </c>
      <c r="F41" s="1">
        <v>3399.8</v>
      </c>
      <c r="G41" s="1">
        <v>3399.8</v>
      </c>
      <c r="H41" s="1">
        <v>3399.8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1"/>
    </row>
    <row r="42" spans="1:15" ht="17.25" customHeight="1">
      <c r="A42" s="11"/>
      <c r="B42" s="11"/>
      <c r="C42" s="11"/>
      <c r="D42" s="2">
        <v>2018</v>
      </c>
      <c r="E42" s="1">
        <v>4113.515</v>
      </c>
      <c r="F42" s="1">
        <v>4113.515</v>
      </c>
      <c r="G42" s="1">
        <v>4113.515</v>
      </c>
      <c r="H42" s="1">
        <v>4113.515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1"/>
    </row>
    <row r="43" spans="1:15" ht="17.25" customHeight="1">
      <c r="A43" s="11"/>
      <c r="B43" s="11"/>
      <c r="C43" s="11"/>
      <c r="D43" s="2">
        <v>2019</v>
      </c>
      <c r="E43" s="1">
        <v>3072</v>
      </c>
      <c r="F43" s="1">
        <v>3072</v>
      </c>
      <c r="G43" s="1">
        <v>3072</v>
      </c>
      <c r="H43" s="1">
        <v>3072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1"/>
    </row>
    <row r="44" spans="1:15" ht="16.5" customHeight="1">
      <c r="A44" s="11"/>
      <c r="B44" s="11"/>
      <c r="C44" s="11"/>
      <c r="D44" s="2">
        <v>2020</v>
      </c>
      <c r="E44" s="1">
        <v>4320</v>
      </c>
      <c r="F44" s="1">
        <v>4320</v>
      </c>
      <c r="G44" s="1">
        <v>4320</v>
      </c>
      <c r="H44" s="1">
        <v>4320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1"/>
    </row>
    <row r="45" spans="1:15" ht="16.5" customHeight="1">
      <c r="A45" s="11"/>
      <c r="B45" s="11"/>
      <c r="C45" s="11"/>
      <c r="D45" s="2">
        <v>2021</v>
      </c>
      <c r="E45" s="1">
        <v>3936</v>
      </c>
      <c r="F45" s="1">
        <v>3936</v>
      </c>
      <c r="G45" s="1">
        <v>3936</v>
      </c>
      <c r="H45" s="1">
        <v>3936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1"/>
    </row>
    <row r="46" spans="1:15" ht="16.5" customHeight="1">
      <c r="A46" s="11"/>
      <c r="B46" s="11"/>
      <c r="C46" s="11"/>
      <c r="D46" s="2">
        <v>2022</v>
      </c>
      <c r="E46" s="1">
        <v>3900</v>
      </c>
      <c r="F46" s="1">
        <v>3000</v>
      </c>
      <c r="G46" s="1">
        <v>3900</v>
      </c>
      <c r="H46" s="1">
        <v>3000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1"/>
    </row>
    <row r="47" spans="1:15" ht="18.75" customHeight="1">
      <c r="A47" s="11"/>
      <c r="B47" s="11"/>
      <c r="C47" s="11"/>
      <c r="D47" s="2">
        <v>2023</v>
      </c>
      <c r="E47" s="1">
        <v>10000</v>
      </c>
      <c r="F47" s="1">
        <v>0</v>
      </c>
      <c r="G47" s="1">
        <v>10000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1"/>
    </row>
    <row r="48" spans="1:15" ht="17.25" customHeight="1">
      <c r="A48" s="11"/>
      <c r="B48" s="11"/>
      <c r="C48" s="11"/>
      <c r="D48" s="2">
        <v>2024</v>
      </c>
      <c r="E48" s="1">
        <v>10000</v>
      </c>
      <c r="F48" s="1">
        <v>0</v>
      </c>
      <c r="G48" s="1">
        <v>10000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1"/>
    </row>
    <row r="49" spans="1:15" ht="16.5" customHeight="1">
      <c r="A49" s="11"/>
      <c r="B49" s="11"/>
      <c r="C49" s="11"/>
      <c r="D49" s="2">
        <v>2025</v>
      </c>
      <c r="E49" s="1">
        <v>10000</v>
      </c>
      <c r="F49" s="1">
        <v>0</v>
      </c>
      <c r="G49" s="1">
        <v>10000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1"/>
    </row>
    <row r="50" spans="1:15" ht="16.5" customHeight="1">
      <c r="A50" s="11"/>
      <c r="B50" s="11" t="s">
        <v>31</v>
      </c>
      <c r="C50" s="11"/>
      <c r="D50" s="2" t="s">
        <v>22</v>
      </c>
      <c r="E50" s="1">
        <f>E51+E52+E53+E54+E55+E56+E57+E58+E59</f>
        <v>52741.315</v>
      </c>
      <c r="F50" s="1">
        <f aca="true" t="shared" si="5" ref="F50:N50">F51+F52+F53+F54+F55+F56+F57+F58+F59</f>
        <v>21841.315000000002</v>
      </c>
      <c r="G50" s="1">
        <f t="shared" si="5"/>
        <v>52741.315</v>
      </c>
      <c r="H50" s="1">
        <f t="shared" si="5"/>
        <v>21841.315000000002</v>
      </c>
      <c r="I50" s="1">
        <f t="shared" si="5"/>
        <v>0</v>
      </c>
      <c r="J50" s="1">
        <f t="shared" si="5"/>
        <v>0</v>
      </c>
      <c r="K50" s="1">
        <f t="shared" si="5"/>
        <v>0</v>
      </c>
      <c r="L50" s="1">
        <f t="shared" si="5"/>
        <v>0</v>
      </c>
      <c r="M50" s="1">
        <f t="shared" si="5"/>
        <v>0</v>
      </c>
      <c r="N50" s="1">
        <f t="shared" si="5"/>
        <v>0</v>
      </c>
      <c r="O50" s="11"/>
    </row>
    <row r="51" spans="1:15" ht="16.5" customHeight="1">
      <c r="A51" s="11"/>
      <c r="B51" s="11"/>
      <c r="C51" s="11"/>
      <c r="D51" s="2">
        <v>2017</v>
      </c>
      <c r="E51" s="1">
        <v>3399.8</v>
      </c>
      <c r="F51" s="1">
        <v>3399.8</v>
      </c>
      <c r="G51" s="1">
        <v>3399.8</v>
      </c>
      <c r="H51" s="1">
        <v>3399.8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1"/>
    </row>
    <row r="52" spans="1:15" ht="15" customHeight="1">
      <c r="A52" s="11"/>
      <c r="B52" s="11"/>
      <c r="C52" s="11"/>
      <c r="D52" s="2">
        <v>2018</v>
      </c>
      <c r="E52" s="1">
        <v>4113.515</v>
      </c>
      <c r="F52" s="1">
        <v>4113.515</v>
      </c>
      <c r="G52" s="1">
        <v>4113.515</v>
      </c>
      <c r="H52" s="1">
        <v>4113.515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1"/>
    </row>
    <row r="53" spans="1:15" ht="15.75" customHeight="1">
      <c r="A53" s="11"/>
      <c r="B53" s="11"/>
      <c r="C53" s="11"/>
      <c r="D53" s="2">
        <v>2019</v>
      </c>
      <c r="E53" s="1">
        <v>3072</v>
      </c>
      <c r="F53" s="1">
        <v>3072</v>
      </c>
      <c r="G53" s="1">
        <v>3072</v>
      </c>
      <c r="H53" s="1">
        <v>3072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1"/>
    </row>
    <row r="54" spans="1:15" ht="14.25" customHeight="1">
      <c r="A54" s="11"/>
      <c r="B54" s="11"/>
      <c r="C54" s="11"/>
      <c r="D54" s="2">
        <v>2020</v>
      </c>
      <c r="E54" s="1">
        <v>4320</v>
      </c>
      <c r="F54" s="1">
        <v>4320</v>
      </c>
      <c r="G54" s="1">
        <v>4320</v>
      </c>
      <c r="H54" s="1">
        <v>4320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1"/>
    </row>
    <row r="55" spans="1:15" ht="15.75" customHeight="1">
      <c r="A55" s="11"/>
      <c r="B55" s="11"/>
      <c r="C55" s="11"/>
      <c r="D55" s="2">
        <v>2021</v>
      </c>
      <c r="E55" s="1">
        <v>3936</v>
      </c>
      <c r="F55" s="1">
        <v>3936</v>
      </c>
      <c r="G55" s="1">
        <v>3936</v>
      </c>
      <c r="H55" s="1">
        <v>3936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1"/>
    </row>
    <row r="56" spans="1:15" ht="18" customHeight="1">
      <c r="A56" s="11"/>
      <c r="B56" s="11"/>
      <c r="C56" s="11"/>
      <c r="D56" s="2">
        <v>2022</v>
      </c>
      <c r="E56" s="1">
        <v>3900</v>
      </c>
      <c r="F56" s="1">
        <v>3000</v>
      </c>
      <c r="G56" s="1">
        <v>3900</v>
      </c>
      <c r="H56" s="1">
        <v>3000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1"/>
    </row>
    <row r="57" spans="1:15" ht="18" customHeight="1">
      <c r="A57" s="11"/>
      <c r="B57" s="11"/>
      <c r="C57" s="11"/>
      <c r="D57" s="2">
        <v>2023</v>
      </c>
      <c r="E57" s="1">
        <v>10000</v>
      </c>
      <c r="F57" s="1">
        <v>0</v>
      </c>
      <c r="G57" s="1">
        <v>10000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1"/>
    </row>
    <row r="58" spans="1:15" ht="16.5" customHeight="1">
      <c r="A58" s="11"/>
      <c r="B58" s="11"/>
      <c r="C58" s="11"/>
      <c r="D58" s="2">
        <v>2024</v>
      </c>
      <c r="E58" s="1">
        <v>10000</v>
      </c>
      <c r="F58" s="1">
        <v>0</v>
      </c>
      <c r="G58" s="1">
        <v>10000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1"/>
    </row>
    <row r="59" spans="1:15" ht="17.25" customHeight="1">
      <c r="A59" s="11"/>
      <c r="B59" s="11"/>
      <c r="C59" s="11"/>
      <c r="D59" s="2">
        <v>2025</v>
      </c>
      <c r="E59" s="1">
        <v>10000</v>
      </c>
      <c r="F59" s="1">
        <v>0</v>
      </c>
      <c r="G59" s="1">
        <v>10000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1"/>
    </row>
    <row r="60" spans="1:15" ht="50.25" customHeight="1">
      <c r="A60" s="2" t="s">
        <v>32</v>
      </c>
      <c r="B60" s="11" t="s">
        <v>45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30" customHeight="1">
      <c r="A61" s="11"/>
      <c r="B61" s="13" t="s">
        <v>43</v>
      </c>
      <c r="C61" s="11" t="s">
        <v>51</v>
      </c>
      <c r="D61" s="2" t="s">
        <v>22</v>
      </c>
      <c r="E61" s="6">
        <f>SUM(E62:E67)</f>
        <v>108375.8</v>
      </c>
      <c r="F61" s="6">
        <f>SUM(F62:F67)</f>
        <v>101375.8</v>
      </c>
      <c r="G61" s="6">
        <f aca="true" t="shared" si="6" ref="G61:N61">SUM(G62:G67)</f>
        <v>22520</v>
      </c>
      <c r="H61" s="6">
        <f>SUM(H62:H67)</f>
        <v>15520</v>
      </c>
      <c r="I61" s="6">
        <f t="shared" si="6"/>
        <v>0</v>
      </c>
      <c r="J61" s="6">
        <f t="shared" si="6"/>
        <v>0</v>
      </c>
      <c r="K61" s="6">
        <f t="shared" si="6"/>
        <v>44335.8</v>
      </c>
      <c r="L61" s="6">
        <f t="shared" si="6"/>
        <v>44335.8</v>
      </c>
      <c r="M61" s="6">
        <f t="shared" si="6"/>
        <v>41520</v>
      </c>
      <c r="N61" s="6">
        <f t="shared" si="6"/>
        <v>41520</v>
      </c>
      <c r="O61" s="11" t="s">
        <v>34</v>
      </c>
    </row>
    <row r="62" spans="1:15" ht="27.75" customHeight="1">
      <c r="A62" s="11"/>
      <c r="B62" s="13"/>
      <c r="C62" s="11"/>
      <c r="D62" s="2">
        <v>2017</v>
      </c>
      <c r="E62" s="6">
        <v>13990</v>
      </c>
      <c r="F62" s="6">
        <v>13990</v>
      </c>
      <c r="G62" s="6">
        <v>0</v>
      </c>
      <c r="H62" s="6">
        <v>0</v>
      </c>
      <c r="I62" s="6">
        <v>0</v>
      </c>
      <c r="J62" s="6">
        <v>0</v>
      </c>
      <c r="K62" s="6">
        <v>13990</v>
      </c>
      <c r="L62" s="6">
        <v>13990</v>
      </c>
      <c r="M62" s="6">
        <v>0</v>
      </c>
      <c r="N62" s="6">
        <v>0</v>
      </c>
      <c r="O62" s="11"/>
    </row>
    <row r="63" spans="1:15" ht="20.25" customHeight="1">
      <c r="A63" s="11"/>
      <c r="B63" s="13"/>
      <c r="C63" s="11"/>
      <c r="D63" s="2">
        <v>2018</v>
      </c>
      <c r="E63" s="6">
        <v>27305.8</v>
      </c>
      <c r="F63" s="6">
        <v>27305.8</v>
      </c>
      <c r="G63" s="6">
        <v>0</v>
      </c>
      <c r="H63" s="6">
        <v>0</v>
      </c>
      <c r="I63" s="6">
        <v>0</v>
      </c>
      <c r="J63" s="6">
        <v>0</v>
      </c>
      <c r="K63" s="6">
        <v>27305.8</v>
      </c>
      <c r="L63" s="6">
        <v>27305.8</v>
      </c>
      <c r="M63" s="6">
        <v>0</v>
      </c>
      <c r="N63" s="6">
        <v>0</v>
      </c>
      <c r="O63" s="11"/>
    </row>
    <row r="64" spans="1:15" ht="18" customHeight="1">
      <c r="A64" s="11"/>
      <c r="B64" s="13"/>
      <c r="C64" s="11"/>
      <c r="D64" s="2">
        <v>2019</v>
      </c>
      <c r="E64" s="6">
        <f>SUM(G64+I64+K64+M64)</f>
        <v>46080</v>
      </c>
      <c r="F64" s="6">
        <f>SUM(H64+J64+L64+N64)</f>
        <v>46080</v>
      </c>
      <c r="G64" s="6">
        <v>1520</v>
      </c>
      <c r="H64" s="6">
        <v>1520</v>
      </c>
      <c r="I64" s="6">
        <v>0</v>
      </c>
      <c r="J64" s="6">
        <v>0</v>
      </c>
      <c r="K64" s="6">
        <v>3040</v>
      </c>
      <c r="L64" s="6">
        <v>3040</v>
      </c>
      <c r="M64" s="6">
        <f>40000+3040/2</f>
        <v>41520</v>
      </c>
      <c r="N64" s="6">
        <f>40000+3040/2</f>
        <v>41520</v>
      </c>
      <c r="O64" s="11"/>
    </row>
    <row r="65" spans="1:15" ht="18" customHeight="1">
      <c r="A65" s="11"/>
      <c r="B65" s="13"/>
      <c r="C65" s="11"/>
      <c r="D65" s="2">
        <v>2020</v>
      </c>
      <c r="E65" s="6">
        <v>7000</v>
      </c>
      <c r="F65" s="6">
        <v>7000</v>
      </c>
      <c r="G65" s="6">
        <v>7000</v>
      </c>
      <c r="H65" s="6">
        <v>7000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11"/>
    </row>
    <row r="66" spans="1:15" ht="18" customHeight="1">
      <c r="A66" s="11"/>
      <c r="B66" s="13"/>
      <c r="C66" s="11"/>
      <c r="D66" s="2">
        <v>2021</v>
      </c>
      <c r="E66" s="6">
        <v>7000</v>
      </c>
      <c r="F66" s="6">
        <v>7000</v>
      </c>
      <c r="G66" s="6">
        <v>7000</v>
      </c>
      <c r="H66" s="6">
        <v>7000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11"/>
    </row>
    <row r="67" spans="1:15" ht="24" customHeight="1">
      <c r="A67" s="11"/>
      <c r="B67" s="13"/>
      <c r="C67" s="11"/>
      <c r="D67" s="5" t="s">
        <v>44</v>
      </c>
      <c r="E67" s="6">
        <v>7000</v>
      </c>
      <c r="F67" s="6">
        <v>0</v>
      </c>
      <c r="G67" s="6">
        <v>7000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11"/>
    </row>
    <row r="68" spans="1:15" ht="18" customHeight="1">
      <c r="A68" s="11"/>
      <c r="B68" s="11" t="s">
        <v>33</v>
      </c>
      <c r="C68" s="11"/>
      <c r="D68" s="2" t="s">
        <v>22</v>
      </c>
      <c r="E68" s="6">
        <f aca="true" t="shared" si="7" ref="E68:N68">SUM(E69:E74)</f>
        <v>108375.8</v>
      </c>
      <c r="F68" s="6">
        <f t="shared" si="7"/>
        <v>101375.8</v>
      </c>
      <c r="G68" s="6">
        <f t="shared" si="7"/>
        <v>22520</v>
      </c>
      <c r="H68" s="6">
        <f t="shared" si="7"/>
        <v>15520</v>
      </c>
      <c r="I68" s="6">
        <f t="shared" si="7"/>
        <v>0</v>
      </c>
      <c r="J68" s="6">
        <f t="shared" si="7"/>
        <v>0</v>
      </c>
      <c r="K68" s="6">
        <f t="shared" si="7"/>
        <v>44335.8</v>
      </c>
      <c r="L68" s="6">
        <f t="shared" si="7"/>
        <v>44335.8</v>
      </c>
      <c r="M68" s="6">
        <f t="shared" si="7"/>
        <v>41520</v>
      </c>
      <c r="N68" s="6">
        <f t="shared" si="7"/>
        <v>41520</v>
      </c>
      <c r="O68" s="11" t="s">
        <v>34</v>
      </c>
    </row>
    <row r="69" spans="1:15" ht="16.5" customHeight="1">
      <c r="A69" s="11"/>
      <c r="B69" s="11"/>
      <c r="C69" s="11"/>
      <c r="D69" s="2">
        <v>2017</v>
      </c>
      <c r="E69" s="6">
        <v>13990</v>
      </c>
      <c r="F69" s="6">
        <v>13990</v>
      </c>
      <c r="G69" s="6">
        <v>0</v>
      </c>
      <c r="H69" s="6">
        <v>0</v>
      </c>
      <c r="I69" s="6">
        <v>0</v>
      </c>
      <c r="J69" s="6">
        <v>0</v>
      </c>
      <c r="K69" s="6">
        <v>13990</v>
      </c>
      <c r="L69" s="6">
        <v>13990</v>
      </c>
      <c r="M69" s="6">
        <v>0</v>
      </c>
      <c r="N69" s="6">
        <v>0</v>
      </c>
      <c r="O69" s="11"/>
    </row>
    <row r="70" spans="1:15" ht="18.75" customHeight="1">
      <c r="A70" s="11"/>
      <c r="B70" s="11"/>
      <c r="C70" s="11"/>
      <c r="D70" s="2">
        <v>2018</v>
      </c>
      <c r="E70" s="6">
        <v>27305.8</v>
      </c>
      <c r="F70" s="6">
        <v>27305.8</v>
      </c>
      <c r="G70" s="6">
        <v>0</v>
      </c>
      <c r="H70" s="6">
        <v>0</v>
      </c>
      <c r="I70" s="6">
        <v>0</v>
      </c>
      <c r="J70" s="6">
        <v>0</v>
      </c>
      <c r="K70" s="6">
        <v>27305.8</v>
      </c>
      <c r="L70" s="6">
        <v>27305.8</v>
      </c>
      <c r="M70" s="6">
        <v>0</v>
      </c>
      <c r="N70" s="6">
        <v>0</v>
      </c>
      <c r="O70" s="11"/>
    </row>
    <row r="71" spans="1:15" ht="13.5" customHeight="1">
      <c r="A71" s="11"/>
      <c r="B71" s="11"/>
      <c r="C71" s="11"/>
      <c r="D71" s="2">
        <v>2019</v>
      </c>
      <c r="E71" s="6">
        <f>SUM(G71+I71+K71+M71)</f>
        <v>46080</v>
      </c>
      <c r="F71" s="6">
        <f>SUM(H71+J71+L71+N71)</f>
        <v>46080</v>
      </c>
      <c r="G71" s="6">
        <v>1520</v>
      </c>
      <c r="H71" s="6">
        <v>1520</v>
      </c>
      <c r="I71" s="6">
        <v>0</v>
      </c>
      <c r="J71" s="6">
        <v>0</v>
      </c>
      <c r="K71" s="6">
        <v>3040</v>
      </c>
      <c r="L71" s="6">
        <v>3040</v>
      </c>
      <c r="M71" s="6">
        <f>40000+3040/2</f>
        <v>41520</v>
      </c>
      <c r="N71" s="6">
        <f>40000+3040/2</f>
        <v>41520</v>
      </c>
      <c r="O71" s="11"/>
    </row>
    <row r="72" spans="1:15" ht="13.5" customHeight="1">
      <c r="A72" s="11"/>
      <c r="B72" s="11"/>
      <c r="C72" s="11"/>
      <c r="D72" s="2" t="s">
        <v>38</v>
      </c>
      <c r="E72" s="6">
        <v>7000</v>
      </c>
      <c r="F72" s="6">
        <v>7000</v>
      </c>
      <c r="G72" s="6">
        <v>7000</v>
      </c>
      <c r="H72" s="6">
        <v>7000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11"/>
    </row>
    <row r="73" spans="1:15" ht="13.5" customHeight="1">
      <c r="A73" s="11"/>
      <c r="B73" s="11"/>
      <c r="C73" s="11"/>
      <c r="D73" s="2" t="s">
        <v>39</v>
      </c>
      <c r="E73" s="6">
        <v>7000</v>
      </c>
      <c r="F73" s="6">
        <v>7000</v>
      </c>
      <c r="G73" s="6">
        <v>7000</v>
      </c>
      <c r="H73" s="6">
        <v>7000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11"/>
    </row>
    <row r="74" spans="1:15" ht="12.75" customHeight="1">
      <c r="A74" s="11"/>
      <c r="B74" s="11"/>
      <c r="C74" s="11"/>
      <c r="D74" s="2" t="s">
        <v>44</v>
      </c>
      <c r="E74" s="6">
        <v>7000</v>
      </c>
      <c r="F74" s="6">
        <v>0</v>
      </c>
      <c r="G74" s="6">
        <v>7000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11"/>
    </row>
    <row r="75" spans="1:15" ht="18" customHeight="1">
      <c r="A75" s="11"/>
      <c r="B75" s="11" t="s">
        <v>25</v>
      </c>
      <c r="C75" s="11"/>
      <c r="D75" s="2" t="s">
        <v>22</v>
      </c>
      <c r="E75" s="6">
        <f>E76+E77+E78+E79+E80+E81+E82+E83+E84</f>
        <v>172670.202</v>
      </c>
      <c r="F75" s="6">
        <f>F76+F77+F78+F79+F80+F81+F82+F83+F84</f>
        <v>134770.202</v>
      </c>
      <c r="G75" s="6">
        <f>G76+G77+G78+G79+G80+G81+G82+G83+G84</f>
        <v>75803.273</v>
      </c>
      <c r="H75" s="6">
        <f aca="true" t="shared" si="8" ref="H75:N75">H76+H77+H78+H79+H80+H81+H82+H83+H84</f>
        <v>37903.273</v>
      </c>
      <c r="I75" s="6">
        <f t="shared" si="8"/>
        <v>0</v>
      </c>
      <c r="J75" s="6">
        <f t="shared" si="8"/>
        <v>0</v>
      </c>
      <c r="K75" s="6">
        <f t="shared" si="8"/>
        <v>55346.929</v>
      </c>
      <c r="L75" s="6">
        <f t="shared" si="8"/>
        <v>55346.929</v>
      </c>
      <c r="M75" s="6">
        <f t="shared" si="8"/>
        <v>41520</v>
      </c>
      <c r="N75" s="6">
        <f t="shared" si="8"/>
        <v>41520</v>
      </c>
      <c r="O75" s="11" t="s">
        <v>35</v>
      </c>
    </row>
    <row r="76" spans="1:15" ht="12.75">
      <c r="A76" s="11"/>
      <c r="B76" s="11"/>
      <c r="C76" s="11"/>
      <c r="D76" s="2">
        <v>2017</v>
      </c>
      <c r="E76" s="6">
        <v>24508.7</v>
      </c>
      <c r="F76" s="6">
        <v>24508.7</v>
      </c>
      <c r="G76" s="6">
        <v>3556.8</v>
      </c>
      <c r="H76" s="6">
        <v>3556.8</v>
      </c>
      <c r="I76" s="6">
        <v>0</v>
      </c>
      <c r="J76" s="6">
        <v>0</v>
      </c>
      <c r="K76" s="6">
        <v>20951.9</v>
      </c>
      <c r="L76" s="6">
        <v>20951.9</v>
      </c>
      <c r="M76" s="6">
        <v>0</v>
      </c>
      <c r="N76" s="6">
        <v>0</v>
      </c>
      <c r="O76" s="11"/>
    </row>
    <row r="77" spans="1:15" ht="12.75">
      <c r="A77" s="11"/>
      <c r="B77" s="11"/>
      <c r="C77" s="11"/>
      <c r="D77" s="2">
        <v>2018</v>
      </c>
      <c r="E77" s="6">
        <v>35049.602</v>
      </c>
      <c r="F77" s="6">
        <v>35049.602</v>
      </c>
      <c r="G77" s="6">
        <v>4228.273</v>
      </c>
      <c r="H77" s="6">
        <v>4228.273</v>
      </c>
      <c r="I77" s="6">
        <v>0</v>
      </c>
      <c r="J77" s="6">
        <v>0</v>
      </c>
      <c r="K77" s="6">
        <v>30821.328999999998</v>
      </c>
      <c r="L77" s="6">
        <v>30821.328999999998</v>
      </c>
      <c r="M77" s="6">
        <v>0</v>
      </c>
      <c r="N77" s="6">
        <v>0</v>
      </c>
      <c r="O77" s="11"/>
    </row>
    <row r="78" spans="1:15" ht="12.75">
      <c r="A78" s="11"/>
      <c r="B78" s="11"/>
      <c r="C78" s="11"/>
      <c r="D78" s="2">
        <v>2019</v>
      </c>
      <c r="E78" s="6">
        <f>SUM(G78+I78+K78+M78)</f>
        <v>49703.9</v>
      </c>
      <c r="F78" s="6">
        <f aca="true" t="shared" si="9" ref="F78:N78">SUM(F36+F53+F64)</f>
        <v>49703.9</v>
      </c>
      <c r="G78" s="6">
        <f t="shared" si="9"/>
        <v>4610.2</v>
      </c>
      <c r="H78" s="6">
        <f t="shared" si="9"/>
        <v>4610.2</v>
      </c>
      <c r="I78" s="6">
        <f t="shared" si="9"/>
        <v>0</v>
      </c>
      <c r="J78" s="6">
        <f t="shared" si="9"/>
        <v>0</v>
      </c>
      <c r="K78" s="6">
        <f>SUM(K36+K53+K64)</f>
        <v>3573.7</v>
      </c>
      <c r="L78" s="6">
        <f t="shared" si="9"/>
        <v>3573.7</v>
      </c>
      <c r="M78" s="6">
        <f t="shared" si="9"/>
        <v>41520</v>
      </c>
      <c r="N78" s="6">
        <f t="shared" si="9"/>
        <v>41520</v>
      </c>
      <c r="O78" s="11"/>
    </row>
    <row r="79" spans="1:15" ht="12.75">
      <c r="A79" s="11"/>
      <c r="B79" s="11"/>
      <c r="C79" s="11"/>
      <c r="D79" s="2">
        <v>2020</v>
      </c>
      <c r="E79" s="6">
        <v>11446</v>
      </c>
      <c r="F79" s="6">
        <v>11446</v>
      </c>
      <c r="G79" s="6">
        <v>11446</v>
      </c>
      <c r="H79" s="6">
        <v>11446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11"/>
    </row>
    <row r="80" spans="1:15" ht="12.75">
      <c r="A80" s="11"/>
      <c r="B80" s="11"/>
      <c r="C80" s="11"/>
      <c r="D80" s="2">
        <v>2021</v>
      </c>
      <c r="E80" s="6">
        <v>11062</v>
      </c>
      <c r="F80" s="6">
        <v>11062</v>
      </c>
      <c r="G80" s="6">
        <v>11062</v>
      </c>
      <c r="H80" s="6">
        <v>11062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11"/>
    </row>
    <row r="81" spans="1:15" ht="12.75">
      <c r="A81" s="11"/>
      <c r="B81" s="11"/>
      <c r="C81" s="11"/>
      <c r="D81" s="2">
        <v>2022</v>
      </c>
      <c r="E81" s="6">
        <v>10900</v>
      </c>
      <c r="F81" s="6">
        <v>3000</v>
      </c>
      <c r="G81" s="6">
        <v>10900</v>
      </c>
      <c r="H81" s="6">
        <v>3000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11"/>
    </row>
    <row r="82" spans="1:15" ht="12.75">
      <c r="A82" s="11"/>
      <c r="B82" s="11"/>
      <c r="C82" s="11"/>
      <c r="D82" s="2">
        <v>2023</v>
      </c>
      <c r="E82" s="6">
        <v>10000</v>
      </c>
      <c r="F82" s="6">
        <v>0</v>
      </c>
      <c r="G82" s="6">
        <v>10000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11"/>
    </row>
    <row r="83" spans="1:15" ht="12.75">
      <c r="A83" s="11"/>
      <c r="B83" s="11"/>
      <c r="C83" s="11"/>
      <c r="D83" s="2">
        <v>2024</v>
      </c>
      <c r="E83" s="6">
        <v>10000</v>
      </c>
      <c r="F83" s="6">
        <v>0</v>
      </c>
      <c r="G83" s="6">
        <v>10000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11"/>
    </row>
    <row r="84" spans="1:15" ht="13.5" thickBot="1">
      <c r="A84" s="11"/>
      <c r="B84" s="11"/>
      <c r="C84" s="11"/>
      <c r="D84" s="2">
        <v>2025</v>
      </c>
      <c r="E84" s="9">
        <v>10000</v>
      </c>
      <c r="F84" s="9">
        <v>0</v>
      </c>
      <c r="G84" s="9">
        <v>10000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11"/>
    </row>
    <row r="85" spans="5:14" ht="13.5" thickTop="1"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5:14" ht="12.75"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5:14" ht="12.75"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5:14" ht="12.75">
      <c r="E88" s="10"/>
      <c r="F88" s="10"/>
      <c r="G88" s="10"/>
      <c r="H88" s="10"/>
      <c r="I88" s="10"/>
      <c r="J88" s="10"/>
      <c r="K88" s="10"/>
      <c r="L88" s="10"/>
      <c r="M88" s="10"/>
      <c r="N88" s="10"/>
    </row>
  </sheetData>
  <sheetProtection/>
  <mergeCells count="51">
    <mergeCell ref="N1:P1"/>
    <mergeCell ref="I2:P2"/>
    <mergeCell ref="N3:P3"/>
    <mergeCell ref="J4:P4"/>
    <mergeCell ref="D11:D13"/>
    <mergeCell ref="O33:O38"/>
    <mergeCell ref="B26:O26"/>
    <mergeCell ref="A8:O8"/>
    <mergeCell ref="M12:N12"/>
    <mergeCell ref="A16:A25"/>
    <mergeCell ref="G11:N11"/>
    <mergeCell ref="G12:H12"/>
    <mergeCell ref="I12:J12"/>
    <mergeCell ref="K12:L12"/>
    <mergeCell ref="A11:A13"/>
    <mergeCell ref="B11:B13"/>
    <mergeCell ref="C11:C13"/>
    <mergeCell ref="O11:O13"/>
    <mergeCell ref="B16:B25"/>
    <mergeCell ref="C16:C25"/>
    <mergeCell ref="O16:O25"/>
    <mergeCell ref="B68:B74"/>
    <mergeCell ref="E11:F12"/>
    <mergeCell ref="B27:B32"/>
    <mergeCell ref="C27:C32"/>
    <mergeCell ref="O27:O32"/>
    <mergeCell ref="B15:N15"/>
    <mergeCell ref="C33:C38"/>
    <mergeCell ref="A68:A74"/>
    <mergeCell ref="A50:A59"/>
    <mergeCell ref="O50:O59"/>
    <mergeCell ref="B60:O60"/>
    <mergeCell ref="B61:B67"/>
    <mergeCell ref="A33:A38"/>
    <mergeCell ref="B75:C84"/>
    <mergeCell ref="A75:A84"/>
    <mergeCell ref="O75:O84"/>
    <mergeCell ref="O68:O74"/>
    <mergeCell ref="C68:C74"/>
    <mergeCell ref="B39:O39"/>
    <mergeCell ref="B50:B59"/>
    <mergeCell ref="A27:A32"/>
    <mergeCell ref="C61:C67"/>
    <mergeCell ref="O61:O67"/>
    <mergeCell ref="A61:A67"/>
    <mergeCell ref="C50:C59"/>
    <mergeCell ref="A40:A49"/>
    <mergeCell ref="B40:B49"/>
    <mergeCell ref="C40:C49"/>
    <mergeCell ref="O40:O49"/>
    <mergeCell ref="B33:B38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В. Вилесов</dc:creator>
  <cp:keywords/>
  <dc:description/>
  <cp:lastModifiedBy>Витковская Светлана Михайловна</cp:lastModifiedBy>
  <cp:lastPrinted>2020-02-03T02:54:02Z</cp:lastPrinted>
  <dcterms:created xsi:type="dcterms:W3CDTF">2007-01-31T11:43:07Z</dcterms:created>
  <dcterms:modified xsi:type="dcterms:W3CDTF">2020-02-03T10:03:01Z</dcterms:modified>
  <cp:category/>
  <cp:version/>
  <cp:contentType/>
  <cp:contentStatus/>
</cp:coreProperties>
</file>