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48" windowWidth="13248" windowHeight="7740" activeTab="0"/>
  </bookViews>
  <sheets>
    <sheet name="PP" sheetId="1" r:id="rId1"/>
  </sheets>
  <definedNames>
    <definedName name="_xlnm.Print_Area" localSheetId="0">'PP'!$A$1:$P$49</definedName>
  </definedNames>
  <calcPr fullCalcOnLoad="1"/>
</workbook>
</file>

<file path=xl/sharedStrings.xml><?xml version="1.0" encoding="utf-8"?>
<sst xmlns="http://schemas.openxmlformats.org/spreadsheetml/2006/main" count="81" uniqueCount="58">
  <si>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</si>
  <si>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</si>
  <si>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</si>
  <si>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</si>
  <si>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</si>
  <si>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</si>
  <si>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</si>
  <si>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</si>
  <si>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</si>
  <si>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</si>
  <si>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</si>
  <si>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</si>
  <si>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</si>
  <si>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</si>
  <si>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</si>
  <si>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</si>
  <si>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</si>
  <si>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</si>
  <si>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</si>
  <si>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</si>
  <si>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</si>
  <si>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</si>
  <si>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</si>
  <si>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</si>
  <si>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</si>
  <si>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</si>
  <si>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</si>
  <si>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</si>
  <si>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</si>
  <si>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</si>
  <si>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</si>
  <si>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</si>
  <si>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</si>
  <si>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</si>
  <si>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</si>
  <si>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</si>
  <si>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</si>
  <si>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</si>
  <si>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</si>
  <si>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</si>
  <si>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</si>
  <si>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</si>
  <si>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</si>
  <si>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</si>
  <si>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</si>
  <si>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</si>
  <si>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Администрация Города Томска (Управление молодежной политики)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</si>
  <si>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</si>
  <si>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</si>
  <si>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</si>
  <si>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</si>
  <si>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</si>
  <si>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 xml:space="preserve">Приложение 2
к муниципальной программе
«Улучшение жилищных условий отдельных категорий граждан»
на 2017 - 2025 годы
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</si>
  <si>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</si>
  <si>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1 «Обеспечение жильем молодых семей» на 2017-2023 годы</t>
  </si>
  <si>
    <t>Подпрограмма 2 «Улучшение жилищных условий работников социально значимых и иных организаций» на 2017-2025 годы</t>
  </si>
  <si>
    <t>Приложение 2</t>
  </si>
  <si>
    <t>к постановлению администрации Города Томска от от 06.11.2020 № 968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</si>
</sst>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165" fontId="0" fillId="0" borderId="10" xfId="0" applyNumberForma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horizontal="right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8"/>
  <sheetViews>
    <sheetView tabSelected="1" view="pageBreakPreview" zoomScaleNormal="95" zoomScaleSheetLayoutView="100" zoomScalePageLayoutView="0" workbookViewId="0" topLeftCell="B1">
      <selection activeCell="L2" sqref="L2:P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20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ht="12.75">
      <c r="P1" s="1" t="s">
        <v>56</v>
      </c>
    </row>
    <row r="2" spans="12:16" ht="12.75">
      <c r="L2" s="21" t="s">
        <v>57</v>
      </c>
      <c r="M2" s="22"/>
      <c r="N2" s="22"/>
      <c r="O2" s="22"/>
      <c r="P2" s="22"/>
    </row>
    <row r="4" spans="10:16" ht="67.5" customHeight="1">
      <c r="J4" s="12" t="s">
        <v>52</v>
      </c>
      <c r="K4" s="12"/>
      <c r="L4" s="12"/>
      <c r="M4" s="12"/>
      <c r="N4" s="12"/>
      <c r="O4" s="12"/>
      <c r="P4" s="12"/>
    </row>
    <row r="5" ht="18" customHeight="1"/>
    <row r="6" ht="15" customHeight="1"/>
    <row r="7" spans="2:25" ht="22.5" customHeight="1">
      <c r="B7" s="23" t="s">
        <v>53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"/>
      <c r="R7" s="2"/>
      <c r="S7" s="2"/>
      <c r="T7" s="2"/>
      <c r="U7" s="2"/>
      <c r="V7" s="2"/>
      <c r="W7" s="2"/>
      <c r="X7" s="3"/>
      <c r="Y7" s="3"/>
    </row>
    <row r="8" spans="2:2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</row>
    <row r="9" spans="2:25" ht="51" customHeight="1">
      <c r="B9" s="16" t="s">
        <v>23</v>
      </c>
      <c r="C9" s="16" t="s">
        <v>24</v>
      </c>
      <c r="D9" s="16" t="s">
        <v>25</v>
      </c>
      <c r="E9" s="16" t="s">
        <v>26</v>
      </c>
      <c r="F9" s="16" t="s">
        <v>27</v>
      </c>
      <c r="G9" s="16"/>
      <c r="H9" s="16" t="s">
        <v>28</v>
      </c>
      <c r="I9" s="16"/>
      <c r="J9" s="16"/>
      <c r="K9" s="16"/>
      <c r="L9" s="16"/>
      <c r="M9" s="16"/>
      <c r="N9" s="16"/>
      <c r="O9" s="16"/>
      <c r="P9" s="16" t="s">
        <v>29</v>
      </c>
      <c r="Q9" s="8"/>
      <c r="R9" s="8"/>
      <c r="S9" s="8"/>
      <c r="T9" s="2"/>
      <c r="U9" s="2"/>
      <c r="V9" s="2"/>
      <c r="W9" s="2"/>
      <c r="X9" s="3"/>
      <c r="Y9" s="3"/>
    </row>
    <row r="10" spans="2:25" ht="25.5" customHeight="1">
      <c r="B10" s="16"/>
      <c r="C10" s="16"/>
      <c r="D10" s="16"/>
      <c r="E10" s="16"/>
      <c r="F10" s="16"/>
      <c r="G10" s="16"/>
      <c r="H10" s="16" t="s">
        <v>30</v>
      </c>
      <c r="I10" s="16"/>
      <c r="J10" s="16" t="s">
        <v>31</v>
      </c>
      <c r="K10" s="16"/>
      <c r="L10" s="16" t="s">
        <v>32</v>
      </c>
      <c r="M10" s="16"/>
      <c r="N10" s="16" t="s">
        <v>33</v>
      </c>
      <c r="O10" s="16"/>
      <c r="P10" s="16"/>
      <c r="Q10" s="8"/>
      <c r="R10" s="8"/>
      <c r="S10" s="8"/>
      <c r="T10" s="2"/>
      <c r="U10" s="2"/>
      <c r="V10" s="2"/>
      <c r="W10" s="2"/>
      <c r="X10" s="3"/>
      <c r="Y10" s="3"/>
    </row>
    <row r="11" spans="2:25" ht="27" customHeight="1">
      <c r="B11" s="16"/>
      <c r="C11" s="16"/>
      <c r="D11" s="16"/>
      <c r="E11" s="16"/>
      <c r="F11" s="7" t="s">
        <v>34</v>
      </c>
      <c r="G11" s="7" t="s">
        <v>35</v>
      </c>
      <c r="H11" s="7" t="s">
        <v>34</v>
      </c>
      <c r="I11" s="7" t="s">
        <v>35</v>
      </c>
      <c r="J11" s="7" t="s">
        <v>34</v>
      </c>
      <c r="K11" s="7" t="s">
        <v>35</v>
      </c>
      <c r="L11" s="7" t="s">
        <v>34</v>
      </c>
      <c r="M11" s="7" t="s">
        <v>35</v>
      </c>
      <c r="N11" s="7" t="s">
        <v>34</v>
      </c>
      <c r="O11" s="7" t="s">
        <v>36</v>
      </c>
      <c r="P11" s="16"/>
      <c r="Q11" s="8"/>
      <c r="R11" s="8"/>
      <c r="S11" s="8"/>
      <c r="T11" s="2"/>
      <c r="U11" s="2"/>
      <c r="V11" s="2"/>
      <c r="W11" s="2"/>
      <c r="X11" s="3"/>
      <c r="Y11" s="3"/>
    </row>
    <row r="12" spans="2:25" ht="12.75">
      <c r="B12" s="7" t="s">
        <v>0</v>
      </c>
      <c r="C12" s="7" t="s">
        <v>2</v>
      </c>
      <c r="D12" s="7" t="s">
        <v>4</v>
      </c>
      <c r="E12" s="7" t="s">
        <v>5</v>
      </c>
      <c r="F12" s="7" t="s">
        <v>6</v>
      </c>
      <c r="G12" s="7" t="s">
        <v>37</v>
      </c>
      <c r="H12" s="7" t="s">
        <v>38</v>
      </c>
      <c r="I12" s="7" t="s">
        <v>39</v>
      </c>
      <c r="J12" s="7" t="s">
        <v>40</v>
      </c>
      <c r="K12" s="7" t="s">
        <v>41</v>
      </c>
      <c r="L12" s="7" t="s">
        <v>42</v>
      </c>
      <c r="M12" s="7" t="s">
        <v>3</v>
      </c>
      <c r="N12" s="7" t="s">
        <v>43</v>
      </c>
      <c r="O12" s="7" t="s">
        <v>44</v>
      </c>
      <c r="P12" s="7" t="s">
        <v>45</v>
      </c>
      <c r="Q12" s="8"/>
      <c r="R12" s="8"/>
      <c r="S12" s="8"/>
      <c r="T12" s="2"/>
      <c r="U12" s="2"/>
      <c r="V12" s="2"/>
      <c r="W12" s="2"/>
      <c r="X12" s="3"/>
      <c r="Y12" s="3"/>
    </row>
    <row r="13" spans="2:25" ht="38.25" customHeight="1">
      <c r="B13" s="5" t="s">
        <v>16</v>
      </c>
      <c r="C13" s="17" t="s">
        <v>50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8"/>
      <c r="R13" s="8"/>
      <c r="S13" s="8"/>
      <c r="T13" s="2"/>
      <c r="U13" s="2"/>
      <c r="V13" s="2"/>
      <c r="W13" s="2"/>
      <c r="X13" s="3"/>
      <c r="Y13" s="3"/>
    </row>
    <row r="14" spans="2:25" ht="33.75" customHeight="1">
      <c r="B14" s="5" t="s">
        <v>17</v>
      </c>
      <c r="C14" s="17" t="s">
        <v>49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8"/>
      <c r="R14" s="8"/>
      <c r="S14" s="8"/>
      <c r="T14" s="2"/>
      <c r="U14" s="2"/>
      <c r="V14" s="2"/>
      <c r="W14" s="2"/>
      <c r="X14" s="3"/>
      <c r="Y14" s="3"/>
    </row>
    <row r="15" spans="2:25" ht="25.5" customHeight="1">
      <c r="B15" s="5"/>
      <c r="C15" s="13" t="s">
        <v>54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8"/>
      <c r="R15" s="8"/>
      <c r="S15" s="8"/>
      <c r="T15" s="2"/>
      <c r="U15" s="2"/>
      <c r="V15" s="2"/>
      <c r="W15" s="2"/>
      <c r="X15" s="3"/>
      <c r="Y15" s="3"/>
    </row>
    <row r="16" spans="2:25" ht="22.5" customHeight="1">
      <c r="B16" s="20"/>
      <c r="C16" s="20" t="s">
        <v>18</v>
      </c>
      <c r="D16" s="20" t="s">
        <v>47</v>
      </c>
      <c r="E16" s="5" t="s">
        <v>19</v>
      </c>
      <c r="F16" s="9">
        <f>F17+F18+F19+F20+F21+F22+F23</f>
        <v>811734.7000000002</v>
      </c>
      <c r="G16" s="9">
        <f>G17+G18+G19+G20+G21+G22+G23</f>
        <v>718667.2999999999</v>
      </c>
      <c r="H16" s="9">
        <f>H17+H18+H19+H20+H21+H22+H23</f>
        <v>377724.7</v>
      </c>
      <c r="I16" s="9">
        <f aca="true" t="shared" si="0" ref="I16:O16">I17+I18+I19+I20+I21+I22+I23</f>
        <v>371849.49999999994</v>
      </c>
      <c r="J16" s="9">
        <f t="shared" si="0"/>
        <v>53561.700000000004</v>
      </c>
      <c r="K16" s="9">
        <f t="shared" si="0"/>
        <v>26809.5</v>
      </c>
      <c r="L16" s="9">
        <f t="shared" si="0"/>
        <v>62851.3</v>
      </c>
      <c r="M16" s="9">
        <f t="shared" si="0"/>
        <v>34411.3</v>
      </c>
      <c r="N16" s="9">
        <f>N17+N18+N19+N20+N21+N22+N23</f>
        <v>317597</v>
      </c>
      <c r="O16" s="9">
        <f t="shared" si="0"/>
        <v>285597</v>
      </c>
      <c r="P16" s="20" t="s">
        <v>46</v>
      </c>
      <c r="Q16" s="8" t="s">
        <v>1</v>
      </c>
      <c r="R16" s="8" t="s">
        <v>1</v>
      </c>
      <c r="S16" s="8" t="s">
        <v>1</v>
      </c>
      <c r="T16" s="2"/>
      <c r="U16" s="2"/>
      <c r="V16" s="2"/>
      <c r="W16" s="2"/>
      <c r="X16" s="3"/>
      <c r="Y16" s="3"/>
    </row>
    <row r="17" spans="2:25" ht="21" customHeight="1">
      <c r="B17" s="20"/>
      <c r="C17" s="20"/>
      <c r="D17" s="20"/>
      <c r="E17" s="5" t="s">
        <v>7</v>
      </c>
      <c r="F17" s="10">
        <f>SUM(H17+J17+L17+N17)</f>
        <v>149685.40000000002</v>
      </c>
      <c r="G17" s="10">
        <v>149685.4</v>
      </c>
      <c r="H17" s="10">
        <v>59901.4</v>
      </c>
      <c r="I17" s="10">
        <v>59901.4</v>
      </c>
      <c r="J17" s="10">
        <v>10885.2</v>
      </c>
      <c r="K17" s="10">
        <v>10885.2</v>
      </c>
      <c r="L17" s="10">
        <v>9898.8</v>
      </c>
      <c r="M17" s="10">
        <v>9898.8</v>
      </c>
      <c r="N17" s="10">
        <v>69000</v>
      </c>
      <c r="O17" s="10">
        <v>69000</v>
      </c>
      <c r="P17" s="20"/>
      <c r="Q17" s="8"/>
      <c r="R17" s="8"/>
      <c r="S17" s="8"/>
      <c r="T17" s="2"/>
      <c r="U17" s="2"/>
      <c r="V17" s="2"/>
      <c r="W17" s="2"/>
      <c r="X17" s="3"/>
      <c r="Y17" s="3"/>
    </row>
    <row r="18" spans="2:25" ht="21" customHeight="1">
      <c r="B18" s="20"/>
      <c r="C18" s="20"/>
      <c r="D18" s="20"/>
      <c r="E18" s="5" t="s">
        <v>8</v>
      </c>
      <c r="F18" s="10">
        <f>SUM(H18+J18+L18+N18)</f>
        <v>208017.30000000002</v>
      </c>
      <c r="G18" s="10">
        <v>208017.3</v>
      </c>
      <c r="H18" s="10">
        <v>77085.6</v>
      </c>
      <c r="I18" s="10">
        <v>77085.6</v>
      </c>
      <c r="J18" s="10">
        <v>2813.1</v>
      </c>
      <c r="K18" s="10">
        <v>2813.1</v>
      </c>
      <c r="L18" s="10">
        <v>7521.6</v>
      </c>
      <c r="M18" s="10">
        <v>7521.6</v>
      </c>
      <c r="N18" s="10">
        <v>120597</v>
      </c>
      <c r="O18" s="10">
        <v>120597</v>
      </c>
      <c r="P18" s="20"/>
      <c r="Q18" s="11"/>
      <c r="R18" s="8"/>
      <c r="S18" s="8"/>
      <c r="T18" s="2"/>
      <c r="U18" s="2"/>
      <c r="V18" s="2"/>
      <c r="W18" s="2"/>
      <c r="X18" s="3"/>
      <c r="Y18" s="3"/>
    </row>
    <row r="19" spans="2:25" ht="21" customHeight="1">
      <c r="B19" s="20"/>
      <c r="C19" s="20"/>
      <c r="D19" s="20"/>
      <c r="E19" s="5" t="s">
        <v>9</v>
      </c>
      <c r="F19" s="10">
        <f>SUM(H19+J19+L19+N19)</f>
        <v>84971.5</v>
      </c>
      <c r="G19" s="10">
        <v>84971.5</v>
      </c>
      <c r="H19" s="10">
        <v>41256.1</v>
      </c>
      <c r="I19" s="10">
        <v>41256.1</v>
      </c>
      <c r="J19" s="10">
        <v>4193.8</v>
      </c>
      <c r="K19" s="10">
        <v>4193.8</v>
      </c>
      <c r="L19" s="10">
        <v>7521.6</v>
      </c>
      <c r="M19" s="10">
        <v>7521.6</v>
      </c>
      <c r="N19" s="10">
        <v>32000</v>
      </c>
      <c r="O19" s="10">
        <v>32000</v>
      </c>
      <c r="P19" s="20"/>
      <c r="Q19" s="11"/>
      <c r="R19" s="11"/>
      <c r="S19" s="8"/>
      <c r="T19" s="2"/>
      <c r="U19" s="2"/>
      <c r="V19" s="2"/>
      <c r="W19" s="2"/>
      <c r="X19" s="3"/>
      <c r="Y19" s="3"/>
    </row>
    <row r="20" spans="2:25" ht="21" customHeight="1">
      <c r="B20" s="20"/>
      <c r="C20" s="20"/>
      <c r="D20" s="20"/>
      <c r="E20" s="5" t="s">
        <v>10</v>
      </c>
      <c r="F20" s="9">
        <f>H20+J20+L20+N20</f>
        <v>92788.3</v>
      </c>
      <c r="G20" s="9">
        <f>I20+K20+M20+O20</f>
        <v>92788.3</v>
      </c>
      <c r="H20" s="9">
        <f>32532.3+400+9469.3</f>
        <v>42401.600000000006</v>
      </c>
      <c r="I20" s="9">
        <v>42401.6</v>
      </c>
      <c r="J20" s="9">
        <v>8917.4</v>
      </c>
      <c r="K20" s="9">
        <v>8917.4</v>
      </c>
      <c r="L20" s="9">
        <v>9469.3</v>
      </c>
      <c r="M20" s="9">
        <v>9469.3</v>
      </c>
      <c r="N20" s="9">
        <v>32000</v>
      </c>
      <c r="O20" s="9">
        <v>32000</v>
      </c>
      <c r="P20" s="20"/>
      <c r="Q20" s="11"/>
      <c r="R20" s="8"/>
      <c r="S20" s="8"/>
      <c r="T20" s="2"/>
      <c r="U20" s="2"/>
      <c r="V20" s="2"/>
      <c r="W20" s="2"/>
      <c r="X20" s="3"/>
      <c r="Y20" s="3"/>
    </row>
    <row r="21" spans="2:25" ht="20.25" customHeight="1">
      <c r="B21" s="20"/>
      <c r="C21" s="20"/>
      <c r="D21" s="20"/>
      <c r="E21" s="5" t="s">
        <v>11</v>
      </c>
      <c r="F21" s="9">
        <f aca="true" t="shared" si="1" ref="F21:G23">H21+J21+L21+N21</f>
        <v>102757.4</v>
      </c>
      <c r="G21" s="9">
        <f t="shared" si="1"/>
        <v>82401.6</v>
      </c>
      <c r="H21" s="9">
        <v>52360</v>
      </c>
      <c r="I21" s="9">
        <v>50401.6</v>
      </c>
      <c r="J21" s="9">
        <v>8917.4</v>
      </c>
      <c r="K21" s="9">
        <v>0</v>
      </c>
      <c r="L21" s="9">
        <v>9480</v>
      </c>
      <c r="M21" s="9">
        <v>0</v>
      </c>
      <c r="N21" s="9">
        <v>32000</v>
      </c>
      <c r="O21" s="9">
        <v>32000</v>
      </c>
      <c r="P21" s="20"/>
      <c r="Q21" s="8"/>
      <c r="R21" s="8"/>
      <c r="S21" s="8"/>
      <c r="T21" s="2"/>
      <c r="U21" s="2"/>
      <c r="V21" s="2"/>
      <c r="W21" s="2"/>
      <c r="X21" s="3"/>
      <c r="Y21" s="3"/>
    </row>
    <row r="22" spans="2:25" ht="18.75" customHeight="1">
      <c r="B22" s="20"/>
      <c r="C22" s="20"/>
      <c r="D22" s="20"/>
      <c r="E22" s="5" t="s">
        <v>12</v>
      </c>
      <c r="F22" s="9">
        <f t="shared" si="1"/>
        <v>102757.4</v>
      </c>
      <c r="G22" s="9">
        <f t="shared" si="1"/>
        <v>50401.6</v>
      </c>
      <c r="H22" s="9">
        <v>52360</v>
      </c>
      <c r="I22" s="9">
        <v>50401.6</v>
      </c>
      <c r="J22" s="9">
        <v>8917.4</v>
      </c>
      <c r="K22" s="9">
        <v>0</v>
      </c>
      <c r="L22" s="9">
        <v>9480</v>
      </c>
      <c r="M22" s="9">
        <v>0</v>
      </c>
      <c r="N22" s="9">
        <v>32000</v>
      </c>
      <c r="O22" s="9">
        <v>0</v>
      </c>
      <c r="P22" s="20"/>
      <c r="Q22" s="8"/>
      <c r="R22" s="8"/>
      <c r="S22" s="8"/>
      <c r="T22" s="2"/>
      <c r="U22" s="2"/>
      <c r="V22" s="2"/>
      <c r="W22" s="2"/>
      <c r="X22" s="3"/>
      <c r="Y22" s="3"/>
    </row>
    <row r="23" spans="2:25" ht="21" customHeight="1">
      <c r="B23" s="20"/>
      <c r="C23" s="20"/>
      <c r="D23" s="20"/>
      <c r="E23" s="5" t="s">
        <v>13</v>
      </c>
      <c r="F23" s="9">
        <f t="shared" si="1"/>
        <v>70757.4</v>
      </c>
      <c r="G23" s="9">
        <f t="shared" si="1"/>
        <v>50401.6</v>
      </c>
      <c r="H23" s="9">
        <v>52360</v>
      </c>
      <c r="I23" s="9">
        <v>50401.6</v>
      </c>
      <c r="J23" s="9">
        <v>8917.4</v>
      </c>
      <c r="K23" s="9">
        <v>0</v>
      </c>
      <c r="L23" s="9">
        <v>9480</v>
      </c>
      <c r="M23" s="9">
        <v>0</v>
      </c>
      <c r="N23" s="9">
        <v>0</v>
      </c>
      <c r="O23" s="9">
        <v>0</v>
      </c>
      <c r="P23" s="20"/>
      <c r="Q23" s="8"/>
      <c r="R23" s="8"/>
      <c r="S23" s="8"/>
      <c r="T23" s="2"/>
      <c r="U23" s="2"/>
      <c r="V23" s="2"/>
      <c r="W23" s="2"/>
      <c r="X23" s="3"/>
      <c r="Y23" s="3"/>
    </row>
    <row r="24" spans="2:25" ht="27" customHeight="1">
      <c r="B24" s="5" t="s">
        <v>20</v>
      </c>
      <c r="C24" s="13" t="s">
        <v>51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8"/>
      <c r="R24" s="8"/>
      <c r="S24" s="8"/>
      <c r="T24" s="2"/>
      <c r="U24" s="2"/>
      <c r="V24" s="2"/>
      <c r="W24" s="2"/>
      <c r="X24" s="3"/>
      <c r="Y24" s="3"/>
    </row>
    <row r="25" spans="2:25" ht="33.75" customHeight="1">
      <c r="B25" s="5"/>
      <c r="C25" s="13" t="s">
        <v>55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8"/>
      <c r="R25" s="8"/>
      <c r="S25" s="8"/>
      <c r="T25" s="2"/>
      <c r="U25" s="2"/>
      <c r="V25" s="2"/>
      <c r="W25" s="2"/>
      <c r="X25" s="3"/>
      <c r="Y25" s="3"/>
    </row>
    <row r="26" spans="2:25" ht="24" customHeight="1">
      <c r="B26" s="20"/>
      <c r="C26" s="20" t="s">
        <v>21</v>
      </c>
      <c r="D26" s="24" t="s">
        <v>48</v>
      </c>
      <c r="E26" s="5" t="s">
        <v>19</v>
      </c>
      <c r="F26" s="9">
        <f>F27+F28+F30+F31+F33+F34+F35+F29+F32</f>
        <v>254922.19999999998</v>
      </c>
      <c r="G26" s="9">
        <f aca="true" t="shared" si="2" ref="G26:O26">G27+G28+G30+G31+G33+G34+G35+G29+G32</f>
        <v>242660.6</v>
      </c>
      <c r="H26" s="9">
        <f t="shared" si="2"/>
        <v>147415.30000000002</v>
      </c>
      <c r="I26" s="9">
        <f t="shared" si="2"/>
        <v>145793.7</v>
      </c>
      <c r="J26" s="9">
        <f t="shared" si="2"/>
        <v>0</v>
      </c>
      <c r="K26" s="9">
        <f t="shared" si="2"/>
        <v>0</v>
      </c>
      <c r="L26" s="9">
        <f t="shared" si="2"/>
        <v>65986.9</v>
      </c>
      <c r="M26" s="9">
        <f t="shared" si="2"/>
        <v>55346.899999999994</v>
      </c>
      <c r="N26" s="9">
        <f t="shared" si="2"/>
        <v>41520</v>
      </c>
      <c r="O26" s="9">
        <f t="shared" si="2"/>
        <v>41520</v>
      </c>
      <c r="P26" s="20" t="s">
        <v>46</v>
      </c>
      <c r="Q26" s="8" t="s">
        <v>1</v>
      </c>
      <c r="R26" s="8" t="s">
        <v>1</v>
      </c>
      <c r="S26" s="8" t="s">
        <v>1</v>
      </c>
      <c r="T26" s="2"/>
      <c r="U26" s="2"/>
      <c r="V26" s="2"/>
      <c r="W26" s="2"/>
      <c r="X26" s="3"/>
      <c r="Y26" s="3"/>
    </row>
    <row r="27" spans="2:25" ht="15.75" customHeight="1">
      <c r="B27" s="20"/>
      <c r="C27" s="20"/>
      <c r="D27" s="24"/>
      <c r="E27" s="5" t="s">
        <v>7</v>
      </c>
      <c r="F27" s="10">
        <v>24508.7</v>
      </c>
      <c r="G27" s="10">
        <f>I27+K27+M27+O27</f>
        <v>24508.7</v>
      </c>
      <c r="H27" s="10">
        <v>3556.8</v>
      </c>
      <c r="I27" s="10">
        <v>3556.8</v>
      </c>
      <c r="J27" s="10">
        <v>0</v>
      </c>
      <c r="K27" s="10">
        <v>0</v>
      </c>
      <c r="L27" s="10">
        <v>20951.9</v>
      </c>
      <c r="M27" s="10">
        <v>20951.9</v>
      </c>
      <c r="N27" s="10">
        <v>0</v>
      </c>
      <c r="O27" s="10">
        <v>0</v>
      </c>
      <c r="P27" s="20"/>
      <c r="Q27" s="8"/>
      <c r="R27" s="8"/>
      <c r="S27" s="8"/>
      <c r="T27" s="2"/>
      <c r="U27" s="2"/>
      <c r="V27" s="2"/>
      <c r="W27" s="2"/>
      <c r="X27" s="3"/>
      <c r="Y27" s="3"/>
    </row>
    <row r="28" spans="2:25" ht="15.75" customHeight="1">
      <c r="B28" s="20"/>
      <c r="C28" s="20"/>
      <c r="D28" s="24"/>
      <c r="E28" s="5" t="s">
        <v>8</v>
      </c>
      <c r="F28" s="10">
        <v>35049.6</v>
      </c>
      <c r="G28" s="10">
        <f>I28+K28+M28+O28</f>
        <v>35049.6</v>
      </c>
      <c r="H28" s="10">
        <v>4228.3</v>
      </c>
      <c r="I28" s="10">
        <v>4228.3</v>
      </c>
      <c r="J28" s="10">
        <v>0</v>
      </c>
      <c r="K28" s="10">
        <v>0</v>
      </c>
      <c r="L28" s="10">
        <v>30821.3</v>
      </c>
      <c r="M28" s="10">
        <v>30821.3</v>
      </c>
      <c r="N28" s="10">
        <v>0</v>
      </c>
      <c r="O28" s="10">
        <v>0</v>
      </c>
      <c r="P28" s="20"/>
      <c r="Q28" s="8"/>
      <c r="R28" s="8"/>
      <c r="S28" s="8"/>
      <c r="T28" s="2"/>
      <c r="U28" s="2"/>
      <c r="V28" s="2"/>
      <c r="W28" s="2"/>
      <c r="X28" s="3"/>
      <c r="Y28" s="3"/>
    </row>
    <row r="29" spans="2:25" ht="15" customHeight="1">
      <c r="B29" s="20"/>
      <c r="C29" s="20"/>
      <c r="D29" s="24"/>
      <c r="E29" s="5" t="s">
        <v>9</v>
      </c>
      <c r="F29" s="10">
        <f>SUM(H29+J29+L29+N29)</f>
        <v>49703.9</v>
      </c>
      <c r="G29" s="10">
        <f>I29+K29+M29+O29</f>
        <v>49703.9</v>
      </c>
      <c r="H29" s="10">
        <v>4610.2</v>
      </c>
      <c r="I29" s="10">
        <v>4610.2</v>
      </c>
      <c r="J29" s="10">
        <v>0</v>
      </c>
      <c r="K29" s="10">
        <v>0</v>
      </c>
      <c r="L29" s="10">
        <v>3573.7</v>
      </c>
      <c r="M29" s="10">
        <v>3573.7</v>
      </c>
      <c r="N29" s="10">
        <v>41520</v>
      </c>
      <c r="O29" s="10">
        <v>41520</v>
      </c>
      <c r="P29" s="20"/>
      <c r="Q29" s="11"/>
      <c r="R29" s="8"/>
      <c r="S29" s="8"/>
      <c r="T29" s="2"/>
      <c r="U29" s="2"/>
      <c r="V29" s="2"/>
      <c r="W29" s="2"/>
      <c r="X29" s="3"/>
      <c r="Y29" s="3"/>
    </row>
    <row r="30" spans="2:25" ht="16.5" customHeight="1">
      <c r="B30" s="20"/>
      <c r="C30" s="20"/>
      <c r="D30" s="24"/>
      <c r="E30" s="5" t="s">
        <v>10</v>
      </c>
      <c r="F30" s="9">
        <f>H30+J30+L30</f>
        <v>5480</v>
      </c>
      <c r="G30" s="9">
        <f>I30+K30+N30+M30</f>
        <v>3960</v>
      </c>
      <c r="H30" s="9">
        <v>3960</v>
      </c>
      <c r="I30" s="9">
        <v>3960</v>
      </c>
      <c r="J30" s="9">
        <v>0</v>
      </c>
      <c r="K30" s="9">
        <v>0</v>
      </c>
      <c r="L30" s="9">
        <v>1520</v>
      </c>
      <c r="M30" s="9">
        <v>0</v>
      </c>
      <c r="N30" s="9">
        <v>0</v>
      </c>
      <c r="O30" s="9">
        <v>0</v>
      </c>
      <c r="P30" s="20"/>
      <c r="Q30" s="11"/>
      <c r="R30" s="8"/>
      <c r="S30" s="8"/>
      <c r="T30" s="2"/>
      <c r="U30" s="2"/>
      <c r="V30" s="2"/>
      <c r="W30" s="2"/>
      <c r="X30" s="3"/>
      <c r="Y30" s="3"/>
    </row>
    <row r="31" spans="2:25" ht="18.75" customHeight="1">
      <c r="B31" s="20"/>
      <c r="C31" s="20"/>
      <c r="D31" s="24"/>
      <c r="E31" s="5" t="s">
        <v>11</v>
      </c>
      <c r="F31" s="9">
        <f>H31+J31+L31</f>
        <v>8460</v>
      </c>
      <c r="G31" s="9">
        <f>I31+K31+N31</f>
        <v>5420</v>
      </c>
      <c r="H31" s="9">
        <v>5420</v>
      </c>
      <c r="I31" s="9">
        <v>5420</v>
      </c>
      <c r="J31" s="9">
        <v>0</v>
      </c>
      <c r="K31" s="9">
        <v>0</v>
      </c>
      <c r="L31" s="9">
        <v>3040</v>
      </c>
      <c r="M31" s="9">
        <v>0</v>
      </c>
      <c r="N31" s="9">
        <v>0</v>
      </c>
      <c r="O31" s="9">
        <v>0</v>
      </c>
      <c r="P31" s="20"/>
      <c r="Q31" s="8"/>
      <c r="R31" s="8"/>
      <c r="S31" s="8"/>
      <c r="T31" s="2"/>
      <c r="U31" s="2"/>
      <c r="V31" s="2"/>
      <c r="W31" s="2"/>
      <c r="X31" s="3"/>
      <c r="Y31" s="3"/>
    </row>
    <row r="32" spans="2:25" ht="18" customHeight="1">
      <c r="B32" s="20"/>
      <c r="C32" s="20"/>
      <c r="D32" s="24"/>
      <c r="E32" s="5" t="s">
        <v>12</v>
      </c>
      <c r="F32" s="9">
        <f>H32+J32+L32</f>
        <v>8460</v>
      </c>
      <c r="G32" s="9">
        <f>I32+K32+N32</f>
        <v>5420</v>
      </c>
      <c r="H32" s="9">
        <v>5420</v>
      </c>
      <c r="I32" s="9">
        <v>5420</v>
      </c>
      <c r="J32" s="9">
        <v>0</v>
      </c>
      <c r="K32" s="9">
        <v>0</v>
      </c>
      <c r="L32" s="9">
        <v>3040</v>
      </c>
      <c r="M32" s="9">
        <v>0</v>
      </c>
      <c r="N32" s="9">
        <v>0</v>
      </c>
      <c r="O32" s="9">
        <v>0</v>
      </c>
      <c r="P32" s="20"/>
      <c r="Q32" s="11"/>
      <c r="R32" s="8"/>
      <c r="S32" s="8"/>
      <c r="T32" s="2"/>
      <c r="U32" s="2"/>
      <c r="V32" s="2"/>
      <c r="W32" s="2"/>
      <c r="X32" s="3"/>
      <c r="Y32" s="3"/>
    </row>
    <row r="33" spans="2:25" ht="17.25" customHeight="1">
      <c r="B33" s="20"/>
      <c r="C33" s="20"/>
      <c r="D33" s="24"/>
      <c r="E33" s="5" t="s">
        <v>13</v>
      </c>
      <c r="F33" s="9">
        <f>H33+J33+L33</f>
        <v>7760</v>
      </c>
      <c r="G33" s="9">
        <f>I33+K33+N33</f>
        <v>3098.4</v>
      </c>
      <c r="H33" s="9">
        <v>4720</v>
      </c>
      <c r="I33" s="9">
        <v>3098.4</v>
      </c>
      <c r="J33" s="9">
        <v>0</v>
      </c>
      <c r="K33" s="9">
        <v>0</v>
      </c>
      <c r="L33" s="9">
        <v>3040</v>
      </c>
      <c r="M33" s="9">
        <v>0</v>
      </c>
      <c r="N33" s="9">
        <v>0</v>
      </c>
      <c r="O33" s="9">
        <v>0</v>
      </c>
      <c r="P33" s="20"/>
      <c r="Q33" s="8"/>
      <c r="R33" s="8"/>
      <c r="S33" s="8"/>
      <c r="T33" s="2"/>
      <c r="U33" s="2"/>
      <c r="V33" s="2"/>
      <c r="W33" s="2"/>
      <c r="X33" s="3"/>
      <c r="Y33" s="3"/>
    </row>
    <row r="34" spans="2:25" ht="16.5" customHeight="1">
      <c r="B34" s="20"/>
      <c r="C34" s="20"/>
      <c r="D34" s="24"/>
      <c r="E34" s="5" t="s">
        <v>14</v>
      </c>
      <c r="F34" s="10">
        <v>56300</v>
      </c>
      <c r="G34" s="10">
        <v>56300</v>
      </c>
      <c r="H34" s="10">
        <v>56300</v>
      </c>
      <c r="I34" s="10">
        <v>56300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20"/>
      <c r="Q34" s="8"/>
      <c r="R34" s="8"/>
      <c r="S34" s="8"/>
      <c r="T34" s="2"/>
      <c r="U34" s="2"/>
      <c r="V34" s="2"/>
      <c r="W34" s="2"/>
      <c r="X34" s="3"/>
      <c r="Y34" s="3"/>
    </row>
    <row r="35" spans="2:25" ht="17.25" customHeight="1">
      <c r="B35" s="20"/>
      <c r="C35" s="20"/>
      <c r="D35" s="24"/>
      <c r="E35" s="5" t="s">
        <v>15</v>
      </c>
      <c r="F35" s="10">
        <v>59200</v>
      </c>
      <c r="G35" s="10">
        <v>59200</v>
      </c>
      <c r="H35" s="10">
        <v>59200</v>
      </c>
      <c r="I35" s="10">
        <v>59200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20"/>
      <c r="Q35" s="8"/>
      <c r="R35" s="8"/>
      <c r="S35" s="8"/>
      <c r="T35" s="2"/>
      <c r="U35" s="2"/>
      <c r="V35" s="2"/>
      <c r="W35" s="2"/>
      <c r="X35" s="3"/>
      <c r="Y35" s="3"/>
    </row>
    <row r="36" spans="2:25" ht="20.25" customHeight="1">
      <c r="B36" s="20"/>
      <c r="C36" s="20" t="s">
        <v>22</v>
      </c>
      <c r="D36" s="20"/>
      <c r="E36" s="5" t="s">
        <v>19</v>
      </c>
      <c r="F36" s="9">
        <f>F37+F38+F39+F40+F41+F42+F43+F44+F45</f>
        <v>1066656.9000000001</v>
      </c>
      <c r="G36" s="9">
        <f aca="true" t="shared" si="3" ref="G36:O36">G37+G38+G39+G40+G41+G42+G43+G44+G45</f>
        <v>961327.9</v>
      </c>
      <c r="H36" s="9">
        <f>H37+H38+H39+H40+H41+H42+H43+H44+H45</f>
        <v>525140</v>
      </c>
      <c r="I36" s="9">
        <f t="shared" si="3"/>
        <v>517643.19999999995</v>
      </c>
      <c r="J36" s="9">
        <f>J37+J38+J39+J40+J41+J42+J43+J44+J45</f>
        <v>53561.700000000004</v>
      </c>
      <c r="K36" s="9">
        <f t="shared" si="3"/>
        <v>26809.5</v>
      </c>
      <c r="L36" s="9">
        <f t="shared" si="3"/>
        <v>128838.20000000001</v>
      </c>
      <c r="M36" s="9">
        <f t="shared" si="3"/>
        <v>89758.20000000001</v>
      </c>
      <c r="N36" s="9">
        <f t="shared" si="3"/>
        <v>359117</v>
      </c>
      <c r="O36" s="9">
        <f t="shared" si="3"/>
        <v>327117</v>
      </c>
      <c r="P36" s="20" t="s">
        <v>46</v>
      </c>
      <c r="Q36" s="8"/>
      <c r="R36" s="8"/>
      <c r="S36" s="8"/>
      <c r="T36" s="2"/>
      <c r="U36" s="2"/>
      <c r="V36" s="2"/>
      <c r="W36" s="2"/>
      <c r="X36" s="3"/>
      <c r="Y36" s="3"/>
    </row>
    <row r="37" spans="2:25" ht="12.75">
      <c r="B37" s="20"/>
      <c r="C37" s="20"/>
      <c r="D37" s="20"/>
      <c r="E37" s="5">
        <v>2017</v>
      </c>
      <c r="F37" s="10">
        <f>SUM(F17+F27)</f>
        <v>174194.10000000003</v>
      </c>
      <c r="G37" s="10">
        <f aca="true" t="shared" si="4" ref="G37:O37">SUM(G17+G27)</f>
        <v>174194.1</v>
      </c>
      <c r="H37" s="10">
        <f t="shared" si="4"/>
        <v>63458.200000000004</v>
      </c>
      <c r="I37" s="10">
        <f t="shared" si="4"/>
        <v>63458.200000000004</v>
      </c>
      <c r="J37" s="10">
        <f t="shared" si="4"/>
        <v>10885.2</v>
      </c>
      <c r="K37" s="10">
        <f t="shared" si="4"/>
        <v>10885.2</v>
      </c>
      <c r="L37" s="10">
        <f t="shared" si="4"/>
        <v>30850.7</v>
      </c>
      <c r="M37" s="10">
        <f t="shared" si="4"/>
        <v>30850.7</v>
      </c>
      <c r="N37" s="10">
        <f t="shared" si="4"/>
        <v>69000</v>
      </c>
      <c r="O37" s="10">
        <f t="shared" si="4"/>
        <v>69000</v>
      </c>
      <c r="P37" s="20"/>
      <c r="Q37" s="8"/>
      <c r="R37" s="8"/>
      <c r="S37" s="8"/>
      <c r="T37" s="2"/>
      <c r="U37" s="2"/>
      <c r="V37" s="2"/>
      <c r="W37" s="2"/>
      <c r="X37" s="3"/>
      <c r="Y37" s="3"/>
    </row>
    <row r="38" spans="2:25" ht="12.75">
      <c r="B38" s="20"/>
      <c r="C38" s="20"/>
      <c r="D38" s="20"/>
      <c r="E38" s="5">
        <v>2018</v>
      </c>
      <c r="F38" s="10">
        <f aca="true" t="shared" si="5" ref="F38:O39">SUM(F18+F28)</f>
        <v>243066.90000000002</v>
      </c>
      <c r="G38" s="10">
        <f t="shared" si="5"/>
        <v>243066.9</v>
      </c>
      <c r="H38" s="10">
        <f t="shared" si="5"/>
        <v>81313.90000000001</v>
      </c>
      <c r="I38" s="10">
        <f t="shared" si="5"/>
        <v>81313.90000000001</v>
      </c>
      <c r="J38" s="10">
        <f t="shared" si="5"/>
        <v>2813.1</v>
      </c>
      <c r="K38" s="10">
        <f t="shared" si="5"/>
        <v>2813.1</v>
      </c>
      <c r="L38" s="10">
        <f t="shared" si="5"/>
        <v>38342.9</v>
      </c>
      <c r="M38" s="10">
        <f t="shared" si="5"/>
        <v>38342.9</v>
      </c>
      <c r="N38" s="10">
        <f t="shared" si="5"/>
        <v>120597</v>
      </c>
      <c r="O38" s="10">
        <f t="shared" si="5"/>
        <v>120597</v>
      </c>
      <c r="P38" s="20"/>
      <c r="Q38" s="8"/>
      <c r="R38" s="8"/>
      <c r="S38" s="8"/>
      <c r="T38" s="2"/>
      <c r="U38" s="2"/>
      <c r="V38" s="2"/>
      <c r="W38" s="2"/>
      <c r="X38" s="3"/>
      <c r="Y38" s="3"/>
    </row>
    <row r="39" spans="2:25" ht="12.75">
      <c r="B39" s="20"/>
      <c r="C39" s="20"/>
      <c r="D39" s="20"/>
      <c r="E39" s="5">
        <v>2019</v>
      </c>
      <c r="F39" s="10">
        <f>SUM(F19+F29)</f>
        <v>134675.4</v>
      </c>
      <c r="G39" s="10">
        <f t="shared" si="5"/>
        <v>134675.4</v>
      </c>
      <c r="H39" s="10">
        <f t="shared" si="5"/>
        <v>45866.299999999996</v>
      </c>
      <c r="I39" s="10">
        <f t="shared" si="5"/>
        <v>45866.299999999996</v>
      </c>
      <c r="J39" s="10">
        <f t="shared" si="5"/>
        <v>4193.8</v>
      </c>
      <c r="K39" s="10">
        <f t="shared" si="5"/>
        <v>4193.8</v>
      </c>
      <c r="L39" s="10">
        <f t="shared" si="5"/>
        <v>11095.3</v>
      </c>
      <c r="M39" s="10">
        <f t="shared" si="5"/>
        <v>11095.3</v>
      </c>
      <c r="N39" s="10">
        <f t="shared" si="5"/>
        <v>73520</v>
      </c>
      <c r="O39" s="10">
        <f t="shared" si="5"/>
        <v>73520</v>
      </c>
      <c r="P39" s="20"/>
      <c r="Q39" s="11"/>
      <c r="R39" s="8"/>
      <c r="S39" s="8"/>
      <c r="T39" s="2"/>
      <c r="U39" s="2"/>
      <c r="V39" s="2"/>
      <c r="W39" s="2"/>
      <c r="X39" s="3"/>
      <c r="Y39" s="3"/>
    </row>
    <row r="40" spans="2:25" ht="12.75">
      <c r="B40" s="20"/>
      <c r="C40" s="20"/>
      <c r="D40" s="20"/>
      <c r="E40" s="5">
        <v>2020</v>
      </c>
      <c r="F40" s="9">
        <f aca="true" t="shared" si="6" ref="F40:O40">F30+F20</f>
        <v>98268.3</v>
      </c>
      <c r="G40" s="9">
        <f t="shared" si="6"/>
        <v>96748.3</v>
      </c>
      <c r="H40" s="9">
        <f t="shared" si="6"/>
        <v>46361.600000000006</v>
      </c>
      <c r="I40" s="9">
        <f t="shared" si="6"/>
        <v>46361.6</v>
      </c>
      <c r="J40" s="9">
        <f t="shared" si="6"/>
        <v>8917.4</v>
      </c>
      <c r="K40" s="9">
        <f t="shared" si="6"/>
        <v>8917.4</v>
      </c>
      <c r="L40" s="9">
        <f>L30+L20</f>
        <v>10989.3</v>
      </c>
      <c r="M40" s="9">
        <f t="shared" si="6"/>
        <v>9469.3</v>
      </c>
      <c r="N40" s="9">
        <f t="shared" si="6"/>
        <v>32000</v>
      </c>
      <c r="O40" s="9">
        <f t="shared" si="6"/>
        <v>32000</v>
      </c>
      <c r="P40" s="20"/>
      <c r="Q40" s="11"/>
      <c r="R40" s="8"/>
      <c r="S40" s="8"/>
      <c r="T40" s="2"/>
      <c r="U40" s="2"/>
      <c r="V40" s="2"/>
      <c r="W40" s="2"/>
      <c r="X40" s="3"/>
      <c r="Y40" s="3"/>
    </row>
    <row r="41" spans="2:25" ht="12.75">
      <c r="B41" s="20"/>
      <c r="C41" s="20"/>
      <c r="D41" s="20"/>
      <c r="E41" s="5">
        <v>2021</v>
      </c>
      <c r="F41" s="9">
        <f>H41+J41+L41+N41</f>
        <v>111217.4</v>
      </c>
      <c r="G41" s="9">
        <f>I41+K41+O41</f>
        <v>87821.6</v>
      </c>
      <c r="H41" s="9">
        <f aca="true" t="shared" si="7" ref="H41:I45">H31+H21</f>
        <v>57780</v>
      </c>
      <c r="I41" s="9">
        <f t="shared" si="7"/>
        <v>55821.6</v>
      </c>
      <c r="J41" s="9">
        <f>J21+J31</f>
        <v>8917.4</v>
      </c>
      <c r="K41" s="9">
        <f>K31+K21</f>
        <v>0</v>
      </c>
      <c r="L41" s="9">
        <f>L21+L31</f>
        <v>12520</v>
      </c>
      <c r="M41" s="9">
        <f aca="true" t="shared" si="8" ref="M41:O42">M31+M21</f>
        <v>0</v>
      </c>
      <c r="N41" s="9">
        <f t="shared" si="8"/>
        <v>32000</v>
      </c>
      <c r="O41" s="9">
        <f t="shared" si="8"/>
        <v>32000</v>
      </c>
      <c r="P41" s="20"/>
      <c r="Q41" s="8"/>
      <c r="R41" s="8"/>
      <c r="S41" s="8"/>
      <c r="T41" s="2"/>
      <c r="U41" s="2"/>
      <c r="V41" s="2"/>
      <c r="W41" s="2"/>
      <c r="X41" s="3"/>
      <c r="Y41" s="3"/>
    </row>
    <row r="42" spans="2:25" ht="12.75">
      <c r="B42" s="20"/>
      <c r="C42" s="20"/>
      <c r="D42" s="20"/>
      <c r="E42" s="5">
        <v>2022</v>
      </c>
      <c r="F42" s="9">
        <f>H42+J42+L42+N42</f>
        <v>111217.4</v>
      </c>
      <c r="G42" s="9">
        <f>I42+K42+O42</f>
        <v>55821.6</v>
      </c>
      <c r="H42" s="9">
        <f t="shared" si="7"/>
        <v>57780</v>
      </c>
      <c r="I42" s="9">
        <f t="shared" si="7"/>
        <v>55821.6</v>
      </c>
      <c r="J42" s="9">
        <f>J22+J32</f>
        <v>8917.4</v>
      </c>
      <c r="K42" s="9">
        <f>K32+K22</f>
        <v>0</v>
      </c>
      <c r="L42" s="9">
        <f>L22+L32</f>
        <v>12520</v>
      </c>
      <c r="M42" s="9">
        <f t="shared" si="8"/>
        <v>0</v>
      </c>
      <c r="N42" s="9">
        <f t="shared" si="8"/>
        <v>32000</v>
      </c>
      <c r="O42" s="9">
        <f t="shared" si="8"/>
        <v>0</v>
      </c>
      <c r="P42" s="20"/>
      <c r="Q42" s="8"/>
      <c r="R42" s="8"/>
      <c r="S42" s="8"/>
      <c r="T42" s="2"/>
      <c r="U42" s="2"/>
      <c r="V42" s="2"/>
      <c r="W42" s="2"/>
      <c r="X42" s="3"/>
      <c r="Y42" s="3"/>
    </row>
    <row r="43" spans="2:25" ht="12.75">
      <c r="B43" s="20"/>
      <c r="C43" s="20"/>
      <c r="D43" s="20"/>
      <c r="E43" s="5">
        <v>2023</v>
      </c>
      <c r="F43" s="9">
        <f>H43+J43+L43+N43</f>
        <v>78517.4</v>
      </c>
      <c r="G43" s="9">
        <f>I43+K43+O43</f>
        <v>53500</v>
      </c>
      <c r="H43" s="9">
        <f t="shared" si="7"/>
        <v>57080</v>
      </c>
      <c r="I43" s="9">
        <f t="shared" si="7"/>
        <v>53500</v>
      </c>
      <c r="J43" s="9">
        <f>J23+J33</f>
        <v>8917.4</v>
      </c>
      <c r="K43" s="9">
        <v>0</v>
      </c>
      <c r="L43" s="9">
        <f>L23+L33</f>
        <v>12520</v>
      </c>
      <c r="M43" s="9">
        <v>0</v>
      </c>
      <c r="N43" s="9">
        <v>0</v>
      </c>
      <c r="O43" s="9">
        <v>0</v>
      </c>
      <c r="P43" s="20"/>
      <c r="Q43" s="8"/>
      <c r="R43" s="8"/>
      <c r="S43" s="8"/>
      <c r="T43" s="2"/>
      <c r="U43" s="2"/>
      <c r="V43" s="2"/>
      <c r="W43" s="2"/>
      <c r="X43" s="3"/>
      <c r="Y43" s="3"/>
    </row>
    <row r="44" spans="2:25" ht="12.75">
      <c r="B44" s="20"/>
      <c r="C44" s="20"/>
      <c r="D44" s="20"/>
      <c r="E44" s="5">
        <v>2024</v>
      </c>
      <c r="F44" s="9">
        <f>H44+J44+L44+N44</f>
        <v>56300</v>
      </c>
      <c r="G44" s="9">
        <f>I44+K44+O44</f>
        <v>56300</v>
      </c>
      <c r="H44" s="9">
        <f t="shared" si="7"/>
        <v>56300</v>
      </c>
      <c r="I44" s="9">
        <f t="shared" si="7"/>
        <v>56300</v>
      </c>
      <c r="J44" s="9">
        <f>J24+J34</f>
        <v>0</v>
      </c>
      <c r="K44" s="9">
        <v>0</v>
      </c>
      <c r="L44" s="9">
        <f>L24+L34</f>
        <v>0</v>
      </c>
      <c r="M44" s="9">
        <v>0</v>
      </c>
      <c r="N44" s="9">
        <v>0</v>
      </c>
      <c r="O44" s="9">
        <v>0</v>
      </c>
      <c r="P44" s="20"/>
      <c r="Q44" s="8"/>
      <c r="R44" s="8"/>
      <c r="S44" s="8"/>
      <c r="T44" s="2"/>
      <c r="U44" s="2"/>
      <c r="V44" s="2"/>
      <c r="W44" s="2"/>
      <c r="X44" s="3"/>
      <c r="Y44" s="3"/>
    </row>
    <row r="45" spans="2:25" ht="12.75">
      <c r="B45" s="20"/>
      <c r="C45" s="20"/>
      <c r="D45" s="20"/>
      <c r="E45" s="5">
        <v>2025</v>
      </c>
      <c r="F45" s="9">
        <f>H45+J45+L45+N45</f>
        <v>59200</v>
      </c>
      <c r="G45" s="9">
        <f>I45+K45+O45</f>
        <v>59200</v>
      </c>
      <c r="H45" s="9">
        <f t="shared" si="7"/>
        <v>59200</v>
      </c>
      <c r="I45" s="9">
        <f t="shared" si="7"/>
        <v>59200</v>
      </c>
      <c r="J45" s="9">
        <f>J25+J35</f>
        <v>0</v>
      </c>
      <c r="K45" s="9">
        <v>0</v>
      </c>
      <c r="L45" s="9">
        <f>L25+L35</f>
        <v>0</v>
      </c>
      <c r="M45" s="9">
        <v>0</v>
      </c>
      <c r="N45" s="9">
        <v>0</v>
      </c>
      <c r="O45" s="9">
        <v>0</v>
      </c>
      <c r="P45" s="20"/>
      <c r="Q45" s="8"/>
      <c r="R45" s="8"/>
      <c r="S45" s="8"/>
      <c r="T45" s="2"/>
      <c r="U45" s="2"/>
      <c r="V45" s="2"/>
      <c r="W45" s="2"/>
      <c r="X45" s="3"/>
      <c r="Y45" s="3"/>
    </row>
    <row r="46" spans="2:25" ht="19.5" customHeight="1">
      <c r="B46" s="2"/>
      <c r="C46" s="2"/>
      <c r="D46" s="2"/>
      <c r="E46" s="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S46" s="2"/>
      <c r="T46" s="2"/>
      <c r="U46" s="2"/>
      <c r="V46" s="2"/>
      <c r="W46" s="2"/>
      <c r="X46" s="3"/>
      <c r="Y46" s="3"/>
    </row>
    <row r="47" spans="6:16" ht="15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7:16" ht="12.75">
      <c r="G48" s="6"/>
      <c r="H48" s="6"/>
      <c r="I48" s="6"/>
      <c r="J48" s="6"/>
      <c r="K48" s="6"/>
      <c r="L48" s="6"/>
      <c r="M48" s="6"/>
      <c r="N48" s="6"/>
      <c r="O48" s="6"/>
      <c r="P48" s="6"/>
    </row>
  </sheetData>
  <sheetProtection/>
  <mergeCells count="30">
    <mergeCell ref="L2:P2"/>
    <mergeCell ref="C36:D45"/>
    <mergeCell ref="J10:K10"/>
    <mergeCell ref="L10:M10"/>
    <mergeCell ref="P36:P45"/>
    <mergeCell ref="C24:P24"/>
    <mergeCell ref="B7:P7"/>
    <mergeCell ref="C26:C35"/>
    <mergeCell ref="D26:D35"/>
    <mergeCell ref="P26:P35"/>
    <mergeCell ref="B36:B45"/>
    <mergeCell ref="C16:C23"/>
    <mergeCell ref="D16:D23"/>
    <mergeCell ref="P16:P23"/>
    <mergeCell ref="B16:B23"/>
    <mergeCell ref="N10:O10"/>
    <mergeCell ref="E9:E11"/>
    <mergeCell ref="F9:G10"/>
    <mergeCell ref="H9:O9"/>
    <mergeCell ref="B26:B35"/>
    <mergeCell ref="J4:P4"/>
    <mergeCell ref="C25:P25"/>
    <mergeCell ref="B9:B11"/>
    <mergeCell ref="C9:C11"/>
    <mergeCell ref="D9:D11"/>
    <mergeCell ref="C13:P13"/>
    <mergeCell ref="C14:P14"/>
    <mergeCell ref="C15:P15"/>
    <mergeCell ref="P9:P11"/>
    <mergeCell ref="H10:I10"/>
  </mergeCells>
  <printOptions/>
  <pageMargins left="0.7" right="0.7" top="0.75" bottom="0.75" header="0.3" footer="0.3"/>
  <pageSetup fitToWidth="0" fitToHeight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2020-09-10T05:13:28Z</cp:lastPrinted>
  <dcterms:created xsi:type="dcterms:W3CDTF">2007-01-31T11:43:07Z</dcterms:created>
  <dcterms:modified xsi:type="dcterms:W3CDTF">2020-11-09T03:36:51Z</dcterms:modified>
  <cp:category/>
  <cp:version/>
  <cp:contentType/>
  <cp:contentStatus/>
</cp:coreProperties>
</file>