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екущий" sheetId="1" r:id="rId1"/>
  </sheets>
  <definedNames>
    <definedName name="_xlnm.Print_Area" localSheetId="0">'Текущий'!$A$1:$D$181</definedName>
  </definedNames>
  <calcPr fullCalcOnLoad="1"/>
</workbook>
</file>

<file path=xl/sharedStrings.xml><?xml version="1.0" encoding="utf-8"?>
<sst xmlns="http://schemas.openxmlformats.org/spreadsheetml/2006/main" count="270" uniqueCount="201">
  <si>
    <t>Советский район</t>
  </si>
  <si>
    <t xml:space="preserve">по результатам работ планируется обустроить 7 жилых помещений, которые будут отнесены к маневренному жилищному фонду муниципального образования «Город Томск» </t>
  </si>
  <si>
    <t>Кировский район</t>
  </si>
  <si>
    <t>пр. Кирова, д. 56Б, к. 515</t>
  </si>
  <si>
    <t xml:space="preserve">ул. Усова, д. 66, к. 45 &lt;*&gt; </t>
  </si>
  <si>
    <t>Усова ул., д. 66, кв. 1</t>
  </si>
  <si>
    <t>Ленинский район</t>
  </si>
  <si>
    <t>Кольцевой проезд, д. 18, кв. 2</t>
  </si>
  <si>
    <t>Карла Ильмера ул., д. 12, кв. 73а</t>
  </si>
  <si>
    <t>5-й Армии ул., д. 26, кв. 34</t>
  </si>
  <si>
    <t>5-й Армии ул., д. 26, кв. 38</t>
  </si>
  <si>
    <t>5-й Армии ул., д. 26, кв. 80</t>
  </si>
  <si>
    <t>5-й Армии ул., д. 26, кв. 62</t>
  </si>
  <si>
    <t>5-й Армии ул., д. 26, кв. 12</t>
  </si>
  <si>
    <t>Первомайская ул., д. 63/2, кв. 44</t>
  </si>
  <si>
    <t>Светлый пер., д. 32, кв. 51</t>
  </si>
  <si>
    <t>Заозерный пер., д. 16/2, кв. 136</t>
  </si>
  <si>
    <t>Первомайская ул., д. 63/2, кв. 103</t>
  </si>
  <si>
    <t xml:space="preserve">Пролетарская ул., д. 25, кв. 91&lt;*&gt; </t>
  </si>
  <si>
    <t>-</t>
  </si>
  <si>
    <t>1 122 397,49</t>
  </si>
  <si>
    <t>Октябрьский район</t>
  </si>
  <si>
    <t>21 199,80 &lt;***&gt;</t>
  </si>
  <si>
    <t>87 587,22 &lt;***&gt;</t>
  </si>
  <si>
    <t>108 787,02</t>
  </si>
  <si>
    <t xml:space="preserve">&lt;***&gt; Планируется оплатить работы по текущему ремонту жилых помещений в соответствии с муниципальным контрактом  №  Ф.2017.492278 от 20.11.2017 (фактически работы по ремонту жилых помещений были окончены после завершения финансового года (2017), в связи с чем не были оплачены за счет бюджетных ассигнований 2017 года бюджета муниципального образования «Город Томск»).  </t>
  </si>
  <si>
    <t>2 578 525,42</t>
  </si>
  <si>
    <t>992 677,35 &lt;******&gt;</t>
  </si>
  <si>
    <t>5-й Армии ул, д. 26, кв. 66 &lt;*&gt;</t>
  </si>
  <si>
    <t>Первомайская ул., д. 63/1, кв. 35 &lt;*&gt;</t>
  </si>
  <si>
    <t>Заозерный пер., д. 16/2, кв. 12</t>
  </si>
  <si>
    <t>Перечень помещений маневренного фонда (адрес)</t>
  </si>
  <si>
    <t>Площадь помещений (кв. м)</t>
  </si>
  <si>
    <t>Средства, необходимые на ремонт (рублей)</t>
  </si>
  <si>
    <t>Бирюкова ул., д. 12, кв. 38 &lt;*&gt;</t>
  </si>
  <si>
    <t>Старо-Деповская ул., д. 1а, кв. 86</t>
  </si>
  <si>
    <t>Иркутский тракт, д. 78/2, кв. 129 &lt;*&gt;</t>
  </si>
  <si>
    <t>Ивана Черных ул., д. 123, кв. 105 &lt;*&gt;</t>
  </si>
  <si>
    <t>Пушкина ул., д. 27з, кв. 93 &lt;*&gt;</t>
  </si>
  <si>
    <t>Водопроводная ул., д. 11, кв. 238 &lt;*&gt;</t>
  </si>
  <si>
    <t>Спутник пос., д. 18, кв. 531</t>
  </si>
  <si>
    <t>Усова ул., д. 66, кв. 111</t>
  </si>
  <si>
    <t>Усова ул., д. 66, кв. 2</t>
  </si>
  <si>
    <t>Киевская ул., д. 88, кв. 110</t>
  </si>
  <si>
    <t>Вершинина ул., д. 52, кв. 312</t>
  </si>
  <si>
    <t>Белинского ул., д. 62, кв. 216</t>
  </si>
  <si>
    <t xml:space="preserve">Войкова ул., д. 59а, кв. 179 </t>
  </si>
  <si>
    <t xml:space="preserve">Героев Чубаровцев ул., д. 30а, кв. 21 </t>
  </si>
  <si>
    <t xml:space="preserve">Героев Чубаровцев ул., д. 30а, кв. 23 </t>
  </si>
  <si>
    <t xml:space="preserve">Говорова ул., д. 8, кв. 68 </t>
  </si>
  <si>
    <t xml:space="preserve">Говорова ул., д. 58, кв. 74 </t>
  </si>
  <si>
    <t xml:space="preserve">Интернационалистов ул., д. 10, кв. 86 </t>
  </si>
  <si>
    <t xml:space="preserve">Кольцевой проезд, д. 4, кв. 45 </t>
  </si>
  <si>
    <t xml:space="preserve">Кольцевой проезд, д. 33/1, кв. 60 </t>
  </si>
  <si>
    <t xml:space="preserve">Кольцевой пр-д, д. 33/2, кв. 239 </t>
  </si>
  <si>
    <t xml:space="preserve">ЛПК 2-й пос., д. 109/1, кв. 64 </t>
  </si>
  <si>
    <t xml:space="preserve">Первомайская ул., д. 63/1, кв. 63 </t>
  </si>
  <si>
    <t xml:space="preserve">Пролетарская ул., д. 25, кв. 39 </t>
  </si>
  <si>
    <t xml:space="preserve">Пролетарская ул., д. 38, кв. 33 </t>
  </si>
  <si>
    <t>Ленина пр., д. 222, кв. 10</t>
  </si>
  <si>
    <t>Льва Толстого ул., 48 &lt;*&gt;</t>
  </si>
  <si>
    <t>Сергея Лазо ул., д. 12/2, кв. 34</t>
  </si>
  <si>
    <t>Сергея Лазо пер., д. 10а, кв. 49 &lt;*&gt;</t>
  </si>
  <si>
    <t>Героев Чубаровцев ул., д. 30а, кв. 24 &lt;*&gt;</t>
  </si>
  <si>
    <t>Льва Толстого ул., д. 48 &lt;*&gt;</t>
  </si>
  <si>
    <r>
      <t xml:space="preserve">ул. Кулева, д. 28, кв. 19 </t>
    </r>
    <r>
      <rPr>
        <sz val="10"/>
        <rFont val="Times New Roman"/>
        <family val="1"/>
      </rPr>
      <t>(планируется провести ремонт в 2-х комнатах, расположенных в коммунальной квартире)</t>
    </r>
  </si>
  <si>
    <r>
      <t xml:space="preserve">Баранчуковский пер., 37-16 </t>
    </r>
    <r>
      <rPr>
        <sz val="10"/>
        <rFont val="Times New Roman"/>
        <family val="1"/>
      </rPr>
      <t xml:space="preserve"> (планируется ремонт двери)</t>
    </r>
  </si>
  <si>
    <t xml:space="preserve">Сергея Лазо пер., д. 10а, кв. 49 &lt;*&gt; </t>
  </si>
  <si>
    <t xml:space="preserve">Ивана Черных ул., д. 123, кв. 123 </t>
  </si>
  <si>
    <t xml:space="preserve">Ивана Черных ул., д. 123, кв. 125 </t>
  </si>
  <si>
    <t>Приложение 4 к подпрограмме «Создание маневренного жилищного фонда» на 2017-2025 годы</t>
  </si>
  <si>
    <t>&lt;*&gt; указанные помещения планируется отнести к маневренному жилищному фонду муниципального образования «Город Томск»;</t>
  </si>
  <si>
    <t>Кирова пр., д. 49/1, к. 806</t>
  </si>
  <si>
    <t>Светлый пер., д. 40б, кв. 42</t>
  </si>
  <si>
    <t>75 000,00&lt;**&gt;</t>
  </si>
  <si>
    <t>Усова ул., д.66, кв. 106&lt;*&gt;</t>
  </si>
  <si>
    <t>Кирова пр., д. 49/1, к. 713&lt;*&gt;</t>
  </si>
  <si>
    <t>Кирова пр., д. 49/1, к. 714&lt;*&gt;</t>
  </si>
  <si>
    <t>Смирнова ул., д. 27, кв. 35&lt;*&gt;</t>
  </si>
  <si>
    <t>Карла Маркса ул., д. 54, кв. 77&lt;*&gt;</t>
  </si>
  <si>
    <t>Первомайская ул., д. 65а, кв. 157&lt;*&gt;</t>
  </si>
  <si>
    <t>Спутник пос., д. 18, кв. 526</t>
  </si>
  <si>
    <t>Спутник пос., д. 18, кв. 519&lt;*&gt;</t>
  </si>
  <si>
    <t>Спутник пос., д. 18, кв. 510</t>
  </si>
  <si>
    <t>Спутник пос., д. 18, кв. 422</t>
  </si>
  <si>
    <t>Спутник пос., д. 18, кв. 423</t>
  </si>
  <si>
    <t>Максима Горького ул., д. 48, кв. 4</t>
  </si>
  <si>
    <t xml:space="preserve">&lt;**&gt; разработана проектно-сметная документация на проведение текущего ремонта </t>
  </si>
  <si>
    <t>120 000,00&lt;****&gt;</t>
  </si>
  <si>
    <t>&lt;*****&gt; стоимость работ по текущему ремонту указана в соответствии с локальными сметными расчетами.</t>
  </si>
  <si>
    <t>&lt;******&gt; стоимость работ по текущему ремонту указана в соответствии с муниципальными контрактами, заключенными по результатам конкурсных процедур.</t>
  </si>
  <si>
    <t>11 934,89 &lt;******&gt;</t>
  </si>
  <si>
    <t>77 158,06  &lt;******&gt;</t>
  </si>
  <si>
    <t>70 056,70  &lt;******&gt;</t>
  </si>
  <si>
    <t>54 699,80  &lt;******&gt;</t>
  </si>
  <si>
    <t>46 947,80  &lt;******&gt;</t>
  </si>
  <si>
    <t>77 466,70  &lt;******&gt;</t>
  </si>
  <si>
    <t>256 315,75  &lt;******&gt;</t>
  </si>
  <si>
    <t>26 759,64 &lt;******&gt;</t>
  </si>
  <si>
    <t>63 422,59  &lt;******&gt;</t>
  </si>
  <si>
    <t>73 892,41  &lt;******&gt;</t>
  </si>
  <si>
    <t>56 134,93  &lt;******&gt;</t>
  </si>
  <si>
    <t>63 944,62  &lt;******&gt;</t>
  </si>
  <si>
    <t>59 323,32  &lt;******&gt;</t>
  </si>
  <si>
    <t>28 340,28  &lt;******&gt;</t>
  </si>
  <si>
    <t>156 000,00 &lt;******&gt;</t>
  </si>
  <si>
    <t>992 677,35  &lt;******&gt;</t>
  </si>
  <si>
    <t>84 516,83  &lt;******&gt;</t>
  </si>
  <si>
    <t>82 374,67 &lt;******&gt;</t>
  </si>
  <si>
    <t>74 147,1  &lt;******&gt;</t>
  </si>
  <si>
    <t>113 624,96  &lt;******&gt;</t>
  </si>
  <si>
    <t>130 170,22  &lt;******&gt;</t>
  </si>
  <si>
    <t>221 199,18  &lt;******&gt;</t>
  </si>
  <si>
    <t>58 000,00  &lt;******&gt;</t>
  </si>
  <si>
    <t>55 916,34  &lt;******&gt;</t>
  </si>
  <si>
    <t>82 750,00&lt;******&gt;</t>
  </si>
  <si>
    <t>83 962,00&lt;******&gt;</t>
  </si>
  <si>
    <t>30 490,20&lt;******&gt;</t>
  </si>
  <si>
    <t>169 191,00&lt;******&gt;</t>
  </si>
  <si>
    <t>138 300,00&lt;******&gt;</t>
  </si>
  <si>
    <t>110 019,00&lt;******&gt;</t>
  </si>
  <si>
    <t>15 900,00 &lt;******&gt;</t>
  </si>
  <si>
    <t>164 436,04 &lt;******&gt;</t>
  </si>
  <si>
    <t>Текущий ремонт узла учета тепловой энергии, узла учета горячего водоснабжения и выпуска системы канализации в доме по адресу: г. Томск, ул. Лебедева, д. 5</t>
  </si>
  <si>
    <t>118 232,08 &lt;******&gt;</t>
  </si>
  <si>
    <t>77 361,40 &lt;******&gt;</t>
  </si>
  <si>
    <t>75 820,07 &lt;******&gt;</t>
  </si>
  <si>
    <t>76 259,46 &lt;******&gt;</t>
  </si>
  <si>
    <t>Усова ул., д. 66, к. 1</t>
  </si>
  <si>
    <t>95 000,00&lt;****&gt;</t>
  </si>
  <si>
    <t>Вершинина ул., д. 52, к. 111</t>
  </si>
  <si>
    <t>Вершинина ул., д. 52, к. 516</t>
  </si>
  <si>
    <t>Кирова пр., д. 49/1, к. 616</t>
  </si>
  <si>
    <t>Кирова пр., д. 49/1, к. 501</t>
  </si>
  <si>
    <t>Кирова пр., д. 49/1, к. 502</t>
  </si>
  <si>
    <t>115 000,00&lt;****&gt;</t>
  </si>
  <si>
    <t>100 000,00&lt;****&gt;</t>
  </si>
  <si>
    <t>Итого по Советскому району:</t>
  </si>
  <si>
    <t>Итого по Октябрьскому району:</t>
  </si>
  <si>
    <t>Итого по Кировскому району:</t>
  </si>
  <si>
    <t>Итого по Ленинскому району:</t>
  </si>
  <si>
    <t>Усова ул., д. 66, к. 80</t>
  </si>
  <si>
    <t>Кирова пр., д. 49/1, к.105</t>
  </si>
  <si>
    <t>Кирова пр., д. 49/1, к.107</t>
  </si>
  <si>
    <t>Кирова пр., д. 49/1, к.108</t>
  </si>
  <si>
    <t>Кирова пр., д. 49/1, к.601</t>
  </si>
  <si>
    <t>Кольцевой проезд, д.33/1, кв.60</t>
  </si>
  <si>
    <t>200 000,00&lt;****&gt;</t>
  </si>
  <si>
    <t>198 300,00&lt;****&gt;</t>
  </si>
  <si>
    <t>69 716,00&lt;*****&gt;</t>
  </si>
  <si>
    <t>Спутник пос., д. 28, кв. 517</t>
  </si>
  <si>
    <t>75 812,00&lt;*****&gt;</t>
  </si>
  <si>
    <t>90 900,00&lt;*****&gt;</t>
  </si>
  <si>
    <t>Монтаж снегозадержателей и замена входного дверного блока с установкой магнитного кода доступа в доме по адресу: г. Томск, ул. Лебедева, д. 5</t>
  </si>
  <si>
    <t xml:space="preserve">Фрунзе пр., д. 65, кв. 123 </t>
  </si>
  <si>
    <t>411 500,00 &lt;****&gt;</t>
  </si>
  <si>
    <t>ИТОГО 2017 год:</t>
  </si>
  <si>
    <t>ИТОГО 2018 год:</t>
  </si>
  <si>
    <t>ИТОГО 2019 год:</t>
  </si>
  <si>
    <t>ИТОГО 2020 год:</t>
  </si>
  <si>
    <t>ИТОГО 2021 год:</t>
  </si>
  <si>
    <t>400 000,00&lt;****&gt;</t>
  </si>
  <si>
    <t>ИТОГО 2022 год:</t>
  </si>
  <si>
    <t>ИТОГО 2023 год:</t>
  </si>
  <si>
    <t>Усова ул., д.66, кв. 117&lt;*&gt;</t>
  </si>
  <si>
    <t>6 680,00 &lt;**&gt;</t>
  </si>
  <si>
    <t>96 996,00&lt;*****&gt;</t>
  </si>
  <si>
    <r>
      <t>Перечень 
ж</t>
    </r>
    <r>
      <rPr>
        <sz val="12"/>
        <rFont val="Times New Roman"/>
        <family val="1"/>
      </rPr>
      <t xml:space="preserve">илых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фонду, в отношении которого </t>
    </r>
    <r>
      <rPr>
        <b/>
        <sz val="12"/>
        <rFont val="Times New Roman"/>
        <family val="1"/>
      </rPr>
      <t xml:space="preserve">планируется проведение текущего ремонта 
</t>
    </r>
  </si>
  <si>
    <t>№ пп</t>
  </si>
  <si>
    <t>Усова ул., д. 66, к. 117 &lt;*&gt;</t>
  </si>
  <si>
    <t>Пролетарская ул., д.35, кв.48 &lt;*&gt;</t>
  </si>
  <si>
    <t>2-я Лесная ул., д. 75/2, кв.18</t>
  </si>
  <si>
    <t xml:space="preserve">Комсомольский пр., д. 55/4, кв. 3&lt;*&gt; </t>
  </si>
  <si>
    <t>Алтайская ул., д. 76/1, кв. 96 &lt;*&gt;</t>
  </si>
  <si>
    <t>531 500,00&lt;*******&gt;</t>
  </si>
  <si>
    <t>131 500,00&lt;*******&gt;</t>
  </si>
  <si>
    <t>&lt;******&gt; планируется проведение работ по текущему ремонту в 2022-2023 годах исходя из предусмотренного финансирования</t>
  </si>
  <si>
    <t>Кирова пр., д. 49/1, к. 302</t>
  </si>
  <si>
    <t>&lt;****&gt; средства, необходимые на проведение ремонта, указаны согласно предварительным расчетам в ценах 2017 -2019 годов (при подготовке документаций для проведения конкурсных процедур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 и перерасчете смет в ценах 2020, 2021 года данные могут быть изменены), а также исходя из коммерческий предложений рыночной стоимости ремонта жилых помещений.</t>
  </si>
  <si>
    <t>Кирова пр., д. 49/1, к. 401</t>
  </si>
  <si>
    <t>Кирова пр., д. 49/1, к. 405</t>
  </si>
  <si>
    <t>Кирова пр., д. 49/1, к. 407</t>
  </si>
  <si>
    <t>Кирова пр., д. 49/1, к. 409</t>
  </si>
  <si>
    <t>Кирова пр., д. 49/1, к. 413</t>
  </si>
  <si>
    <t>Кирова пр., д. 49/1, к. 601</t>
  </si>
  <si>
    <t>Кирова пр., д. 49/1, к. 603</t>
  </si>
  <si>
    <t>Кирова пр., д. 49/1, к. 604</t>
  </si>
  <si>
    <t>Кирова пр., д. 49/1, к. 901</t>
  </si>
  <si>
    <t>Кирова пр., д. 49/1, к. 903</t>
  </si>
  <si>
    <t>Кирова пр., д. 49/1, к. 914</t>
  </si>
  <si>
    <t>Кирова пр., д. 49/1, к. 904 &lt;*&gt;</t>
  </si>
  <si>
    <t xml:space="preserve">Пролетарская ул., д.25, кв.91 </t>
  </si>
  <si>
    <t>56 733,00&lt;****&gt;</t>
  </si>
  <si>
    <t>76 733,00&lt;****&gt;</t>
  </si>
  <si>
    <t>136 734,00 &lt;****&gt;</t>
  </si>
  <si>
    <t xml:space="preserve"> </t>
  </si>
  <si>
    <t>138926,93 &lt;*****&gt;</t>
  </si>
  <si>
    <t>18 888,00&lt;****&gt;</t>
  </si>
  <si>
    <t>26 000,00&lt;****&gt;</t>
  </si>
  <si>
    <t>79 Гвардейской дивизии ул., д. 10/2, кв. 523&lt;*&gt;</t>
  </si>
  <si>
    <t>Приложение 16 к постановлению администрации Города Томска от 30.12.2021 № 1108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</si>
</sst>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3"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shrinkToFit="1"/>
    </xf>
    <xf numFmtId="0" fontId="3" fillId="0" borderId="0" xfId="0" applyFont="1" applyFill="1" applyAlignment="1">
      <alignment horizontal="right" shrinkToFit="1"/>
    </xf>
    <xf numFmtId="0" fontId="4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view="pageBreakPreview" zoomScaleSheetLayoutView="100" zoomScalePageLayoutView="0" workbookViewId="0" topLeftCell="B1">
      <selection activeCell="E3" sqref="E3"/>
    </sheetView>
  </sheetViews>
  <sheetFormatPr defaultColWidth="9.140625" defaultRowHeight="15"/>
  <cols>
    <col min="1" max="1" width="6.28125" style="5" customWidth="1"/>
    <col min="2" max="2" width="53.57421875" style="5" customWidth="1"/>
    <col min="3" max="3" width="13.8515625" style="5" customWidth="1"/>
    <col min="4" max="4" width="23.28125" style="5" customWidth="1"/>
    <col min="5" max="5" width="36.00390625" style="5" customWidth="1"/>
    <col min="6" max="6" width="9.140625" style="5" customWidth="1"/>
    <col min="7" max="7" width="12.28125" style="5" customWidth="1"/>
    <col min="8" max="8" width="9.140625" style="5" customWidth="1"/>
    <col min="9" max="9" width="11.8515625" style="5" customWidth="1"/>
    <col min="10" max="16384" width="9.140625" style="5" customWidth="1"/>
  </cols>
  <sheetData>
    <row r="1" spans="2:4" ht="15">
      <c r="B1" s="27" t="s">
        <v>200</v>
      </c>
      <c r="C1" s="28"/>
      <c r="D1" s="28"/>
    </row>
    <row r="2" spans="2:4" ht="15">
      <c r="B2" s="29" t="s">
        <v>70</v>
      </c>
      <c r="C2" s="30"/>
      <c r="D2" s="30"/>
    </row>
    <row r="3" spans="1:4" ht="66" customHeight="1">
      <c r="A3" s="31" t="s">
        <v>167</v>
      </c>
      <c r="B3" s="32"/>
      <c r="C3" s="32"/>
      <c r="D3" s="32"/>
    </row>
    <row r="4" spans="1:4" ht="47.25">
      <c r="A4" s="1" t="s">
        <v>168</v>
      </c>
      <c r="B4" s="1" t="s">
        <v>31</v>
      </c>
      <c r="C4" s="6" t="s">
        <v>32</v>
      </c>
      <c r="D4" s="1" t="s">
        <v>33</v>
      </c>
    </row>
    <row r="5" spans="1:4" ht="15.75">
      <c r="A5" s="37">
        <v>2017</v>
      </c>
      <c r="B5" s="38"/>
      <c r="C5" s="38"/>
      <c r="D5" s="39"/>
    </row>
    <row r="6" spans="1:4" ht="15.75">
      <c r="A6" s="33" t="s">
        <v>0</v>
      </c>
      <c r="B6" s="34"/>
      <c r="C6" s="34"/>
      <c r="D6" s="35"/>
    </row>
    <row r="7" spans="1:4" ht="15.75">
      <c r="A7" s="1">
        <v>1</v>
      </c>
      <c r="B7" s="1" t="s">
        <v>60</v>
      </c>
      <c r="C7" s="1" t="s">
        <v>19</v>
      </c>
      <c r="D7" s="1" t="s">
        <v>74</v>
      </c>
    </row>
    <row r="8" spans="1:4" ht="15.75">
      <c r="A8" s="7"/>
      <c r="B8" s="1" t="s">
        <v>137</v>
      </c>
      <c r="C8" s="1" t="s">
        <v>19</v>
      </c>
      <c r="D8" s="1" t="s">
        <v>74</v>
      </c>
    </row>
    <row r="9" spans="1:4" ht="15.75">
      <c r="A9" s="33" t="s">
        <v>21</v>
      </c>
      <c r="B9" s="34"/>
      <c r="C9" s="34"/>
      <c r="D9" s="35"/>
    </row>
    <row r="10" spans="1:4" ht="15.75">
      <c r="A10" s="1">
        <v>1</v>
      </c>
      <c r="B10" s="1" t="s">
        <v>34</v>
      </c>
      <c r="C10" s="1">
        <v>36.2</v>
      </c>
      <c r="D10" s="2">
        <v>177634.46</v>
      </c>
    </row>
    <row r="11" spans="1:4" ht="15.75">
      <c r="A11" s="1">
        <v>2</v>
      </c>
      <c r="B11" s="1" t="s">
        <v>35</v>
      </c>
      <c r="C11" s="1">
        <v>17</v>
      </c>
      <c r="D11" s="2">
        <v>57482.51</v>
      </c>
    </row>
    <row r="12" spans="1:4" ht="15.75">
      <c r="A12" s="1">
        <v>3</v>
      </c>
      <c r="B12" s="1" t="s">
        <v>36</v>
      </c>
      <c r="C12" s="1">
        <v>17.1</v>
      </c>
      <c r="D12" s="2">
        <v>159306.02</v>
      </c>
    </row>
    <row r="13" spans="1:4" ht="15.75">
      <c r="A13" s="1">
        <v>4</v>
      </c>
      <c r="B13" s="1" t="s">
        <v>37</v>
      </c>
      <c r="C13" s="1">
        <v>11.6</v>
      </c>
      <c r="D13" s="2">
        <v>56405.24</v>
      </c>
    </row>
    <row r="14" spans="1:4" ht="15.75">
      <c r="A14" s="1">
        <v>5</v>
      </c>
      <c r="B14" s="1" t="s">
        <v>38</v>
      </c>
      <c r="C14" s="1">
        <v>16.6</v>
      </c>
      <c r="D14" s="2">
        <v>165875.1</v>
      </c>
    </row>
    <row r="15" spans="1:4" ht="15.75">
      <c r="A15" s="1">
        <v>6</v>
      </c>
      <c r="B15" s="1" t="s">
        <v>39</v>
      </c>
      <c r="C15" s="1">
        <v>53.8</v>
      </c>
      <c r="D15" s="2">
        <v>231705.27</v>
      </c>
    </row>
    <row r="16" spans="1:4" ht="15.75">
      <c r="A16" s="1">
        <v>7</v>
      </c>
      <c r="B16" s="1" t="s">
        <v>40</v>
      </c>
      <c r="C16" s="1">
        <v>19.5</v>
      </c>
      <c r="D16" s="2">
        <v>83792.54</v>
      </c>
    </row>
    <row r="17" spans="1:4" ht="15.75">
      <c r="A17" s="1">
        <v>8</v>
      </c>
      <c r="B17" s="1" t="s">
        <v>61</v>
      </c>
      <c r="C17" s="1">
        <v>18.9</v>
      </c>
      <c r="D17" s="2">
        <v>21515.69</v>
      </c>
    </row>
    <row r="18" spans="1:4" ht="15.75">
      <c r="A18" s="1">
        <v>9</v>
      </c>
      <c r="B18" s="1" t="s">
        <v>62</v>
      </c>
      <c r="C18" s="1">
        <v>17.6</v>
      </c>
      <c r="D18" s="2">
        <v>93079.3</v>
      </c>
    </row>
    <row r="19" spans="1:4" ht="15.75">
      <c r="A19" s="7"/>
      <c r="B19" s="1" t="s">
        <v>138</v>
      </c>
      <c r="C19" s="1">
        <v>208.3</v>
      </c>
      <c r="D19" s="2">
        <v>1046796.13</v>
      </c>
    </row>
    <row r="20" spans="1:4" ht="15.75">
      <c r="A20" s="33" t="s">
        <v>2</v>
      </c>
      <c r="B20" s="34"/>
      <c r="C20" s="34"/>
      <c r="D20" s="35"/>
    </row>
    <row r="21" spans="1:4" ht="15.75">
      <c r="A21" s="1">
        <v>1</v>
      </c>
      <c r="B21" s="1" t="s">
        <v>41</v>
      </c>
      <c r="C21" s="1">
        <v>16</v>
      </c>
      <c r="D21" s="2">
        <v>73970.71</v>
      </c>
    </row>
    <row r="22" spans="1:4" ht="15.75">
      <c r="A22" s="1">
        <v>2</v>
      </c>
      <c r="B22" s="1" t="s">
        <v>42</v>
      </c>
      <c r="C22" s="1">
        <v>16</v>
      </c>
      <c r="D22" s="2">
        <v>71186.33</v>
      </c>
    </row>
    <row r="23" spans="1:4" ht="15.75">
      <c r="A23" s="1">
        <v>3</v>
      </c>
      <c r="B23" s="1" t="s">
        <v>43</v>
      </c>
      <c r="C23" s="1">
        <v>11.7</v>
      </c>
      <c r="D23" s="2">
        <v>70097.05</v>
      </c>
    </row>
    <row r="24" spans="1:4" ht="15.75">
      <c r="A24" s="1">
        <v>4</v>
      </c>
      <c r="B24" s="1" t="s">
        <v>44</v>
      </c>
      <c r="C24" s="1">
        <v>17.5</v>
      </c>
      <c r="D24" s="2">
        <v>82257.35</v>
      </c>
    </row>
    <row r="25" spans="1:4" ht="15.75">
      <c r="A25" s="1">
        <v>5</v>
      </c>
      <c r="B25" s="1" t="s">
        <v>45</v>
      </c>
      <c r="C25" s="1">
        <v>12</v>
      </c>
      <c r="D25" s="2">
        <v>49419.11</v>
      </c>
    </row>
    <row r="26" spans="1:4" ht="15.75">
      <c r="A26" s="7"/>
      <c r="B26" s="1" t="s">
        <v>139</v>
      </c>
      <c r="C26" s="1">
        <v>73.2</v>
      </c>
      <c r="D26" s="2">
        <v>346930.55</v>
      </c>
    </row>
    <row r="27" spans="1:4" ht="15.75">
      <c r="A27" s="33" t="s">
        <v>6</v>
      </c>
      <c r="B27" s="34"/>
      <c r="C27" s="34"/>
      <c r="D27" s="35"/>
    </row>
    <row r="28" spans="1:4" ht="15.75">
      <c r="A28" s="1">
        <v>1</v>
      </c>
      <c r="B28" s="1" t="s">
        <v>46</v>
      </c>
      <c r="C28" s="1">
        <v>12.8</v>
      </c>
      <c r="D28" s="2">
        <v>39109.02</v>
      </c>
    </row>
    <row r="29" spans="1:4" ht="15.75">
      <c r="A29" s="1">
        <v>2</v>
      </c>
      <c r="B29" s="1" t="s">
        <v>47</v>
      </c>
      <c r="C29" s="1">
        <v>19</v>
      </c>
      <c r="D29" s="2">
        <v>98253.7</v>
      </c>
    </row>
    <row r="30" spans="1:4" ht="15.75">
      <c r="A30" s="1">
        <v>3</v>
      </c>
      <c r="B30" s="1" t="s">
        <v>48</v>
      </c>
      <c r="C30" s="1">
        <v>12.6</v>
      </c>
      <c r="D30" s="2">
        <v>63612.1</v>
      </c>
    </row>
    <row r="31" spans="1:4" ht="15.75">
      <c r="A31" s="1">
        <v>4</v>
      </c>
      <c r="B31" s="1" t="s">
        <v>49</v>
      </c>
      <c r="C31" s="1">
        <v>35.2</v>
      </c>
      <c r="D31" s="2">
        <v>134239.33</v>
      </c>
    </row>
    <row r="32" spans="1:4" ht="15.75">
      <c r="A32" s="1">
        <v>5</v>
      </c>
      <c r="B32" s="1" t="s">
        <v>50</v>
      </c>
      <c r="C32" s="1">
        <v>43.3</v>
      </c>
      <c r="D32" s="2">
        <v>12861.13</v>
      </c>
    </row>
    <row r="33" spans="1:4" ht="15.75">
      <c r="A33" s="1">
        <v>6</v>
      </c>
      <c r="B33" s="1" t="s">
        <v>63</v>
      </c>
      <c r="C33" s="1">
        <v>11.4</v>
      </c>
      <c r="D33" s="2">
        <v>118894.75</v>
      </c>
    </row>
    <row r="34" spans="1:4" ht="15.75">
      <c r="A34" s="1">
        <v>7</v>
      </c>
      <c r="B34" s="1" t="s">
        <v>51</v>
      </c>
      <c r="C34" s="1">
        <v>29.1</v>
      </c>
      <c r="D34" s="2">
        <v>101316.14</v>
      </c>
    </row>
    <row r="35" spans="1:4" ht="15.75">
      <c r="A35" s="1">
        <v>8</v>
      </c>
      <c r="B35" s="1" t="s">
        <v>52</v>
      </c>
      <c r="C35" s="1">
        <v>31.9</v>
      </c>
      <c r="D35" s="2">
        <v>133876.2</v>
      </c>
    </row>
    <row r="36" spans="1:4" ht="15.75">
      <c r="A36" s="1">
        <v>9</v>
      </c>
      <c r="B36" s="1" t="s">
        <v>53</v>
      </c>
      <c r="C36" s="1">
        <v>12.6</v>
      </c>
      <c r="D36" s="2">
        <v>13300.38</v>
      </c>
    </row>
    <row r="37" spans="1:4" ht="15.75">
      <c r="A37" s="1">
        <v>10</v>
      </c>
      <c r="B37" s="1" t="s">
        <v>54</v>
      </c>
      <c r="C37" s="1">
        <v>12.1</v>
      </c>
      <c r="D37" s="2">
        <v>21348.5</v>
      </c>
    </row>
    <row r="38" spans="1:4" ht="15.75">
      <c r="A38" s="1">
        <v>11</v>
      </c>
      <c r="B38" s="1" t="s">
        <v>55</v>
      </c>
      <c r="C38" s="1">
        <v>12.5</v>
      </c>
      <c r="D38" s="2">
        <v>51207.04</v>
      </c>
    </row>
    <row r="39" spans="1:4" ht="15.75">
      <c r="A39" s="1">
        <v>12</v>
      </c>
      <c r="B39" s="1" t="s">
        <v>56</v>
      </c>
      <c r="C39" s="1">
        <v>18</v>
      </c>
      <c r="D39" s="2">
        <v>40982.98</v>
      </c>
    </row>
    <row r="40" spans="1:4" ht="15.75">
      <c r="A40" s="1">
        <v>13</v>
      </c>
      <c r="B40" s="1" t="s">
        <v>57</v>
      </c>
      <c r="C40" s="1">
        <v>13.5</v>
      </c>
      <c r="D40" s="2">
        <v>14630.82</v>
      </c>
    </row>
    <row r="41" spans="1:4" ht="15.75">
      <c r="A41" s="1">
        <v>14</v>
      </c>
      <c r="B41" s="1" t="s">
        <v>58</v>
      </c>
      <c r="C41" s="1">
        <v>12.5</v>
      </c>
      <c r="D41" s="2">
        <v>28057.84</v>
      </c>
    </row>
    <row r="42" spans="1:4" ht="15.75">
      <c r="A42" s="7"/>
      <c r="B42" s="1" t="s">
        <v>140</v>
      </c>
      <c r="C42" s="1">
        <v>276.5</v>
      </c>
      <c r="D42" s="2">
        <v>871689.93</v>
      </c>
    </row>
    <row r="43" spans="1:4" ht="15.75">
      <c r="A43" s="7"/>
      <c r="B43" s="8" t="s">
        <v>156</v>
      </c>
      <c r="C43" s="8">
        <v>558</v>
      </c>
      <c r="D43" s="9">
        <v>2340416.61</v>
      </c>
    </row>
    <row r="44" spans="1:4" ht="15.75">
      <c r="A44" s="37">
        <v>2018</v>
      </c>
      <c r="B44" s="38"/>
      <c r="C44" s="38"/>
      <c r="D44" s="39"/>
    </row>
    <row r="45" spans="1:4" ht="15.75">
      <c r="A45" s="33" t="s">
        <v>0</v>
      </c>
      <c r="B45" s="34"/>
      <c r="C45" s="34"/>
      <c r="D45" s="35"/>
    </row>
    <row r="46" spans="1:4" ht="15.75">
      <c r="A46" s="1">
        <v>1</v>
      </c>
      <c r="B46" s="1" t="s">
        <v>64</v>
      </c>
      <c r="C46" s="1">
        <v>190.9</v>
      </c>
      <c r="D46" s="1" t="s">
        <v>106</v>
      </c>
    </row>
    <row r="47" spans="1:4" ht="28.5" customHeight="1">
      <c r="A47" s="41" t="s">
        <v>1</v>
      </c>
      <c r="B47" s="42"/>
      <c r="C47" s="42"/>
      <c r="D47" s="43"/>
    </row>
    <row r="48" spans="2:4" ht="15.75">
      <c r="B48" s="1" t="s">
        <v>137</v>
      </c>
      <c r="C48" s="1">
        <v>190.9</v>
      </c>
      <c r="D48" s="1" t="s">
        <v>27</v>
      </c>
    </row>
    <row r="49" spans="1:4" ht="15.75">
      <c r="A49" s="33" t="s">
        <v>2</v>
      </c>
      <c r="B49" s="34"/>
      <c r="C49" s="34"/>
      <c r="D49" s="35"/>
    </row>
    <row r="50" spans="1:4" ht="15.75">
      <c r="A50" s="1">
        <v>1</v>
      </c>
      <c r="B50" s="1" t="s">
        <v>3</v>
      </c>
      <c r="C50" s="1">
        <v>17.2</v>
      </c>
      <c r="D50" s="1" t="s">
        <v>107</v>
      </c>
    </row>
    <row r="51" spans="1:4" ht="15.75">
      <c r="A51" s="1">
        <v>2</v>
      </c>
      <c r="B51" s="1" t="s">
        <v>4</v>
      </c>
      <c r="C51" s="1">
        <v>10.8</v>
      </c>
      <c r="D51" s="1" t="s">
        <v>108</v>
      </c>
    </row>
    <row r="52" spans="1:4" ht="28.5">
      <c r="A52" s="1">
        <v>3</v>
      </c>
      <c r="B52" s="1" t="s">
        <v>65</v>
      </c>
      <c r="C52" s="1">
        <v>37.6</v>
      </c>
      <c r="D52" s="1" t="s">
        <v>109</v>
      </c>
    </row>
    <row r="53" spans="1:4" ht="15.75">
      <c r="A53" s="1">
        <v>4</v>
      </c>
      <c r="B53" s="1" t="s">
        <v>5</v>
      </c>
      <c r="C53" s="1">
        <v>18.6</v>
      </c>
      <c r="D53" s="1" t="s">
        <v>110</v>
      </c>
    </row>
    <row r="54" spans="1:4" ht="15.75">
      <c r="A54" s="7"/>
      <c r="B54" s="1" t="s">
        <v>139</v>
      </c>
      <c r="C54" s="1">
        <f>C50+C51+C52+C53</f>
        <v>84.19999999999999</v>
      </c>
      <c r="D54" s="2">
        <f>84516.83+82374.67+74147.1+113624.96</f>
        <v>354663.56</v>
      </c>
    </row>
    <row r="55" spans="1:4" ht="15.75">
      <c r="A55" s="45" t="s">
        <v>6</v>
      </c>
      <c r="B55" s="46"/>
      <c r="C55" s="46"/>
      <c r="D55" s="47"/>
    </row>
    <row r="56" spans="1:4" ht="15.75">
      <c r="A56" s="1">
        <v>1</v>
      </c>
      <c r="B56" s="1" t="s">
        <v>7</v>
      </c>
      <c r="C56" s="1">
        <v>30.4</v>
      </c>
      <c r="D56" s="1" t="s">
        <v>105</v>
      </c>
    </row>
    <row r="57" spans="1:4" ht="15.75">
      <c r="A57" s="1">
        <v>2</v>
      </c>
      <c r="B57" s="1" t="s">
        <v>8</v>
      </c>
      <c r="C57" s="1">
        <v>16</v>
      </c>
      <c r="D57" s="1" t="s">
        <v>104</v>
      </c>
    </row>
    <row r="58" spans="1:4" ht="15.75">
      <c r="A58" s="1">
        <v>3</v>
      </c>
      <c r="B58" s="1" t="s">
        <v>9</v>
      </c>
      <c r="C58" s="1">
        <v>13.3</v>
      </c>
      <c r="D58" s="1" t="s">
        <v>103</v>
      </c>
    </row>
    <row r="59" spans="1:4" ht="15.75">
      <c r="A59" s="1">
        <v>4</v>
      </c>
      <c r="B59" s="1" t="s">
        <v>10</v>
      </c>
      <c r="C59" s="1">
        <v>13</v>
      </c>
      <c r="D59" s="1" t="s">
        <v>102</v>
      </c>
    </row>
    <row r="60" spans="1:4" ht="15.75">
      <c r="A60" s="1">
        <v>5</v>
      </c>
      <c r="B60" s="1" t="s">
        <v>11</v>
      </c>
      <c r="C60" s="1">
        <v>13.1</v>
      </c>
      <c r="D60" s="1" t="s">
        <v>101</v>
      </c>
    </row>
    <row r="61" spans="1:4" ht="15.75">
      <c r="A61" s="1">
        <v>6</v>
      </c>
      <c r="B61" s="1" t="s">
        <v>12</v>
      </c>
      <c r="C61" s="1">
        <v>13.3</v>
      </c>
      <c r="D61" s="1" t="s">
        <v>100</v>
      </c>
    </row>
    <row r="62" spans="1:4" ht="15.75">
      <c r="A62" s="1">
        <v>7</v>
      </c>
      <c r="B62" s="1" t="s">
        <v>13</v>
      </c>
      <c r="C62" s="1">
        <v>13</v>
      </c>
      <c r="D62" s="1" t="s">
        <v>99</v>
      </c>
    </row>
    <row r="63" spans="1:4" ht="15.75">
      <c r="A63" s="1">
        <v>8</v>
      </c>
      <c r="B63" s="1" t="s">
        <v>14</v>
      </c>
      <c r="C63" s="1">
        <v>13.6</v>
      </c>
      <c r="D63" s="1" t="s">
        <v>98</v>
      </c>
    </row>
    <row r="64" spans="1:4" ht="15.75">
      <c r="A64" s="1">
        <v>9</v>
      </c>
      <c r="B64" s="1" t="s">
        <v>15</v>
      </c>
      <c r="C64" s="1">
        <v>31.8</v>
      </c>
      <c r="D64" s="1" t="s">
        <v>97</v>
      </c>
    </row>
    <row r="65" spans="1:4" ht="15.75">
      <c r="A65" s="1">
        <v>10</v>
      </c>
      <c r="B65" s="1" t="s">
        <v>16</v>
      </c>
      <c r="C65" s="1">
        <v>11.7</v>
      </c>
      <c r="D65" s="1" t="s">
        <v>96</v>
      </c>
    </row>
    <row r="66" spans="1:4" ht="15.75">
      <c r="A66" s="1">
        <v>11</v>
      </c>
      <c r="B66" s="1" t="s">
        <v>17</v>
      </c>
      <c r="C66" s="1">
        <v>13</v>
      </c>
      <c r="D66" s="1" t="s">
        <v>95</v>
      </c>
    </row>
    <row r="67" spans="1:4" ht="15.75">
      <c r="A67" s="1">
        <v>12</v>
      </c>
      <c r="B67" s="1" t="s">
        <v>28</v>
      </c>
      <c r="C67" s="1">
        <v>12.8</v>
      </c>
      <c r="D67" s="1" t="s">
        <v>94</v>
      </c>
    </row>
    <row r="68" spans="1:4" ht="15.75">
      <c r="A68" s="1">
        <v>13</v>
      </c>
      <c r="B68" s="1" t="s">
        <v>29</v>
      </c>
      <c r="C68" s="1">
        <v>13.2</v>
      </c>
      <c r="D68" s="1" t="s">
        <v>93</v>
      </c>
    </row>
    <row r="69" spans="1:4" ht="15.75">
      <c r="A69" s="1">
        <v>14</v>
      </c>
      <c r="B69" s="1" t="s">
        <v>18</v>
      </c>
      <c r="C69" s="1">
        <v>12.8</v>
      </c>
      <c r="D69" s="1" t="s">
        <v>92</v>
      </c>
    </row>
    <row r="70" spans="1:4" ht="15.75">
      <c r="A70" s="1">
        <v>15</v>
      </c>
      <c r="B70" s="1" t="s">
        <v>66</v>
      </c>
      <c r="C70" s="1" t="s">
        <v>19</v>
      </c>
      <c r="D70" s="1" t="s">
        <v>91</v>
      </c>
    </row>
    <row r="71" spans="1:4" ht="15.75">
      <c r="A71" s="7"/>
      <c r="B71" s="1" t="s">
        <v>140</v>
      </c>
      <c r="C71" s="1">
        <v>221</v>
      </c>
      <c r="D71" s="1" t="s">
        <v>20</v>
      </c>
    </row>
    <row r="72" spans="1:4" ht="15.75">
      <c r="A72" s="33" t="s">
        <v>21</v>
      </c>
      <c r="B72" s="34"/>
      <c r="C72" s="34"/>
      <c r="D72" s="35"/>
    </row>
    <row r="73" spans="1:4" ht="15.75">
      <c r="A73" s="1">
        <v>1</v>
      </c>
      <c r="B73" s="1" t="s">
        <v>61</v>
      </c>
      <c r="C73" s="1">
        <v>18.9</v>
      </c>
      <c r="D73" s="1" t="s">
        <v>22</v>
      </c>
    </row>
    <row r="74" spans="1:4" ht="15.75">
      <c r="A74" s="1">
        <v>2</v>
      </c>
      <c r="B74" s="1" t="s">
        <v>67</v>
      </c>
      <c r="C74" s="1">
        <v>17.6</v>
      </c>
      <c r="D74" s="1" t="s">
        <v>23</v>
      </c>
    </row>
    <row r="75" spans="1:4" ht="15.75">
      <c r="A75" s="1"/>
      <c r="B75" s="1" t="s">
        <v>138</v>
      </c>
      <c r="C75" s="1" t="s">
        <v>19</v>
      </c>
      <c r="D75" s="1" t="s">
        <v>24</v>
      </c>
    </row>
    <row r="76" spans="1:4" ht="15.75">
      <c r="A76" s="1"/>
      <c r="B76" s="8" t="s">
        <v>157</v>
      </c>
      <c r="C76" s="8">
        <v>496.1</v>
      </c>
      <c r="D76" s="8" t="s">
        <v>26</v>
      </c>
    </row>
    <row r="77" spans="1:4" ht="15.75">
      <c r="A77" s="36">
        <v>2019</v>
      </c>
      <c r="B77" s="36"/>
      <c r="C77" s="36"/>
      <c r="D77" s="36"/>
    </row>
    <row r="78" spans="1:4" ht="15.75">
      <c r="A78" s="44" t="s">
        <v>6</v>
      </c>
      <c r="B78" s="44"/>
      <c r="C78" s="44"/>
      <c r="D78" s="44"/>
    </row>
    <row r="79" spans="1:4" ht="15.75">
      <c r="A79" s="3">
        <v>1</v>
      </c>
      <c r="B79" s="3" t="s">
        <v>30</v>
      </c>
      <c r="C79" s="3">
        <v>16</v>
      </c>
      <c r="D79" s="4" t="s">
        <v>111</v>
      </c>
    </row>
    <row r="80" spans="1:4" ht="15.75">
      <c r="A80" s="3">
        <v>2</v>
      </c>
      <c r="B80" s="3" t="s">
        <v>59</v>
      </c>
      <c r="C80" s="3">
        <v>26.8</v>
      </c>
      <c r="D80" s="4" t="s">
        <v>112</v>
      </c>
    </row>
    <row r="81" spans="1:4" ht="15.75">
      <c r="A81" s="3"/>
      <c r="B81" s="1" t="s">
        <v>140</v>
      </c>
      <c r="C81" s="3">
        <f>SUM(C79:C80)</f>
        <v>42.8</v>
      </c>
      <c r="D81" s="4">
        <f>130170.22+221199.18</f>
        <v>351369.4</v>
      </c>
    </row>
    <row r="82" spans="1:4" ht="15.75">
      <c r="A82" s="40" t="s">
        <v>21</v>
      </c>
      <c r="B82" s="40"/>
      <c r="C82" s="40"/>
      <c r="D82" s="40"/>
    </row>
    <row r="83" spans="1:4" ht="15.75">
      <c r="A83" s="3">
        <v>1</v>
      </c>
      <c r="B83" s="3" t="s">
        <v>68</v>
      </c>
      <c r="C83" s="3">
        <v>16.6</v>
      </c>
      <c r="D83" s="4" t="s">
        <v>113</v>
      </c>
    </row>
    <row r="84" spans="1:4" ht="15.75">
      <c r="A84" s="3">
        <v>2</v>
      </c>
      <c r="B84" s="3" t="s">
        <v>69</v>
      </c>
      <c r="C84" s="3">
        <v>11.3</v>
      </c>
      <c r="D84" s="4" t="s">
        <v>114</v>
      </c>
    </row>
    <row r="85" spans="1:4" ht="15.75">
      <c r="A85" s="3"/>
      <c r="B85" s="1" t="s">
        <v>138</v>
      </c>
      <c r="C85" s="3">
        <f>C83+C84</f>
        <v>27.900000000000002</v>
      </c>
      <c r="D85" s="4">
        <f>58000+55916.34</f>
        <v>113916.34</v>
      </c>
    </row>
    <row r="86" spans="1:4" ht="15.75">
      <c r="A86" s="3"/>
      <c r="B86" s="8" t="s">
        <v>158</v>
      </c>
      <c r="C86" s="10">
        <f>C81+C85</f>
        <v>70.7</v>
      </c>
      <c r="D86" s="11">
        <f>D81+D85</f>
        <v>465285.74</v>
      </c>
    </row>
    <row r="87" spans="1:4" ht="15.75">
      <c r="A87" s="36">
        <v>2020</v>
      </c>
      <c r="B87" s="36"/>
      <c r="C87" s="36"/>
      <c r="D87" s="36"/>
    </row>
    <row r="88" spans="1:4" ht="15.75">
      <c r="A88" s="44" t="s">
        <v>2</v>
      </c>
      <c r="B88" s="44"/>
      <c r="C88" s="44"/>
      <c r="D88" s="44"/>
    </row>
    <row r="89" spans="1:4" ht="15.75">
      <c r="A89" s="1">
        <v>1</v>
      </c>
      <c r="B89" s="1" t="s">
        <v>75</v>
      </c>
      <c r="C89" s="1">
        <v>19.2</v>
      </c>
      <c r="D89" s="2" t="s">
        <v>124</v>
      </c>
    </row>
    <row r="90" spans="1:4" ht="15.75">
      <c r="A90" s="1">
        <v>2</v>
      </c>
      <c r="B90" s="1" t="s">
        <v>72</v>
      </c>
      <c r="C90" s="1">
        <v>11.3</v>
      </c>
      <c r="D90" s="2" t="s">
        <v>125</v>
      </c>
    </row>
    <row r="91" spans="1:4" ht="15.75">
      <c r="A91" s="1">
        <v>3</v>
      </c>
      <c r="B91" s="1" t="s">
        <v>76</v>
      </c>
      <c r="C91" s="1">
        <v>10.5</v>
      </c>
      <c r="D91" s="2" t="s">
        <v>126</v>
      </c>
    </row>
    <row r="92" spans="1:4" ht="15.75">
      <c r="A92" s="1">
        <v>4</v>
      </c>
      <c r="B92" s="1" t="s">
        <v>77</v>
      </c>
      <c r="C92" s="1">
        <v>10.7</v>
      </c>
      <c r="D92" s="2" t="s">
        <v>127</v>
      </c>
    </row>
    <row r="93" spans="1:4" ht="15.75">
      <c r="A93" s="1">
        <v>5</v>
      </c>
      <c r="B93" s="1" t="s">
        <v>164</v>
      </c>
      <c r="C93" s="1" t="s">
        <v>19</v>
      </c>
      <c r="D93" s="2" t="s">
        <v>165</v>
      </c>
    </row>
    <row r="94" spans="1:4" ht="15.75">
      <c r="A94" s="12"/>
      <c r="B94" s="1" t="s">
        <v>139</v>
      </c>
      <c r="C94" s="1">
        <f>SUM(C89:C92)</f>
        <v>51.7</v>
      </c>
      <c r="D94" s="2">
        <f>347673.01+6680</f>
        <v>354353.01</v>
      </c>
    </row>
    <row r="95" spans="1:4" ht="15.75">
      <c r="A95" s="44" t="s">
        <v>6</v>
      </c>
      <c r="B95" s="44"/>
      <c r="C95" s="44"/>
      <c r="D95" s="44"/>
    </row>
    <row r="96" spans="1:4" ht="15.75">
      <c r="A96" s="13">
        <v>1</v>
      </c>
      <c r="B96" s="1" t="s">
        <v>78</v>
      </c>
      <c r="C96" s="1">
        <v>15.3</v>
      </c>
      <c r="D96" s="2" t="s">
        <v>117</v>
      </c>
    </row>
    <row r="97" spans="1:4" ht="15.75">
      <c r="A97" s="13">
        <v>2</v>
      </c>
      <c r="B97" s="1" t="s">
        <v>79</v>
      </c>
      <c r="C97" s="1">
        <v>20.5</v>
      </c>
      <c r="D97" s="2" t="s">
        <v>118</v>
      </c>
    </row>
    <row r="98" spans="1:4" ht="15.75">
      <c r="A98" s="13">
        <v>3</v>
      </c>
      <c r="B98" s="1" t="s">
        <v>73</v>
      </c>
      <c r="C98" s="1">
        <v>29.4</v>
      </c>
      <c r="D98" s="2" t="s">
        <v>119</v>
      </c>
    </row>
    <row r="99" spans="1:4" ht="15.75">
      <c r="A99" s="13">
        <v>4</v>
      </c>
      <c r="B99" s="1" t="s">
        <v>80</v>
      </c>
      <c r="C99" s="1">
        <v>13.5</v>
      </c>
      <c r="D99" s="2" t="s">
        <v>120</v>
      </c>
    </row>
    <row r="100" spans="1:4" ht="15.75">
      <c r="A100" s="12"/>
      <c r="B100" s="1" t="s">
        <v>140</v>
      </c>
      <c r="C100" s="1">
        <f>SUM(C96:C99)</f>
        <v>78.69999999999999</v>
      </c>
      <c r="D100" s="2">
        <v>448000.2</v>
      </c>
    </row>
    <row r="101" spans="1:4" ht="15.75">
      <c r="A101" s="44" t="s">
        <v>21</v>
      </c>
      <c r="B101" s="44"/>
      <c r="C101" s="44"/>
      <c r="D101" s="44"/>
    </row>
    <row r="102" spans="1:4" ht="15.75">
      <c r="A102" s="14">
        <v>1</v>
      </c>
      <c r="B102" s="1" t="s">
        <v>81</v>
      </c>
      <c r="C102" s="1">
        <v>13.7</v>
      </c>
      <c r="D102" s="2" t="s">
        <v>115</v>
      </c>
    </row>
    <row r="103" spans="1:4" ht="15.75">
      <c r="A103" s="14">
        <v>2</v>
      </c>
      <c r="B103" s="1" t="s">
        <v>82</v>
      </c>
      <c r="C103" s="1">
        <v>19.3</v>
      </c>
      <c r="D103" s="2" t="s">
        <v>116</v>
      </c>
    </row>
    <row r="104" spans="1:4" ht="15.75">
      <c r="A104" s="14"/>
      <c r="B104" s="1" t="s">
        <v>138</v>
      </c>
      <c r="C104" s="1">
        <f>C102+C103</f>
        <v>33</v>
      </c>
      <c r="D104" s="2">
        <v>166712</v>
      </c>
    </row>
    <row r="105" spans="1:4" ht="15.75">
      <c r="A105" s="44" t="s">
        <v>0</v>
      </c>
      <c r="B105" s="44"/>
      <c r="C105" s="44"/>
      <c r="D105" s="44"/>
    </row>
    <row r="106" spans="1:4" ht="15.75">
      <c r="A106" s="14">
        <v>1</v>
      </c>
      <c r="B106" s="1" t="s">
        <v>86</v>
      </c>
      <c r="C106" s="1">
        <v>15</v>
      </c>
      <c r="D106" s="2" t="s">
        <v>121</v>
      </c>
    </row>
    <row r="107" spans="1:4" ht="63">
      <c r="A107" s="14"/>
      <c r="B107" s="1" t="s">
        <v>123</v>
      </c>
      <c r="C107" s="1" t="s">
        <v>19</v>
      </c>
      <c r="D107" s="2" t="s">
        <v>122</v>
      </c>
    </row>
    <row r="108" spans="1:4" ht="15.75">
      <c r="A108" s="14"/>
      <c r="B108" s="1" t="s">
        <v>137</v>
      </c>
      <c r="C108" s="1">
        <f>C106</f>
        <v>15</v>
      </c>
      <c r="D108" s="2">
        <v>180336.04</v>
      </c>
    </row>
    <row r="109" spans="1:4" ht="15.75">
      <c r="A109" s="14"/>
      <c r="B109" s="8" t="s">
        <v>159</v>
      </c>
      <c r="C109" s="8">
        <f>C94+C100+C104+C108</f>
        <v>178.39999999999998</v>
      </c>
      <c r="D109" s="9">
        <f>D94+D100+D104+D108</f>
        <v>1149401.25</v>
      </c>
    </row>
    <row r="110" spans="1:4" ht="15.75">
      <c r="A110" s="36">
        <v>2021</v>
      </c>
      <c r="B110" s="36"/>
      <c r="C110" s="36"/>
      <c r="D110" s="36"/>
    </row>
    <row r="111" spans="1:4" ht="15.75">
      <c r="A111" s="44" t="s">
        <v>2</v>
      </c>
      <c r="B111" s="44"/>
      <c r="C111" s="44"/>
      <c r="D111" s="44"/>
    </row>
    <row r="112" spans="1:7" ht="15.75">
      <c r="A112" s="1">
        <v>1</v>
      </c>
      <c r="B112" s="15" t="s">
        <v>169</v>
      </c>
      <c r="C112" s="16">
        <v>16.7</v>
      </c>
      <c r="D112" s="17" t="s">
        <v>196</v>
      </c>
      <c r="E112" s="9"/>
      <c r="G112" s="9">
        <v>138926.93</v>
      </c>
    </row>
    <row r="113" spans="1:5" ht="15.75">
      <c r="A113" s="1">
        <v>2</v>
      </c>
      <c r="B113" s="15" t="s">
        <v>128</v>
      </c>
      <c r="C113" s="16">
        <v>18.6</v>
      </c>
      <c r="D113" s="17" t="s">
        <v>198</v>
      </c>
      <c r="E113" s="17"/>
    </row>
    <row r="114" spans="1:7" ht="15.75">
      <c r="A114" s="1">
        <v>3</v>
      </c>
      <c r="B114" s="15" t="s">
        <v>177</v>
      </c>
      <c r="C114" s="18">
        <v>11.7</v>
      </c>
      <c r="D114" s="17" t="s">
        <v>197</v>
      </c>
      <c r="E114" s="17"/>
      <c r="G114" s="5">
        <v>18888</v>
      </c>
    </row>
    <row r="115" spans="1:7" ht="15.75">
      <c r="A115" s="1">
        <v>4</v>
      </c>
      <c r="B115" s="15" t="s">
        <v>179</v>
      </c>
      <c r="C115" s="18">
        <v>12</v>
      </c>
      <c r="D115" s="17" t="s">
        <v>197</v>
      </c>
      <c r="E115" s="17"/>
      <c r="G115" s="5">
        <v>18888</v>
      </c>
    </row>
    <row r="116" spans="1:7" ht="15.75">
      <c r="A116" s="1">
        <v>5</v>
      </c>
      <c r="B116" s="15" t="s">
        <v>180</v>
      </c>
      <c r="C116" s="18">
        <v>11.7</v>
      </c>
      <c r="D116" s="17" t="s">
        <v>197</v>
      </c>
      <c r="E116" s="17"/>
      <c r="G116" s="5">
        <v>18888</v>
      </c>
    </row>
    <row r="117" spans="1:7" ht="15.75">
      <c r="A117" s="1">
        <v>6</v>
      </c>
      <c r="B117" s="15" t="s">
        <v>181</v>
      </c>
      <c r="C117" s="18">
        <v>11.5</v>
      </c>
      <c r="D117" s="17" t="s">
        <v>197</v>
      </c>
      <c r="E117" s="17"/>
      <c r="G117" s="5">
        <v>18888</v>
      </c>
    </row>
    <row r="118" spans="1:7" ht="15.75">
      <c r="A118" s="1">
        <v>7</v>
      </c>
      <c r="B118" s="15" t="s">
        <v>182</v>
      </c>
      <c r="C118" s="18">
        <v>12.1</v>
      </c>
      <c r="D118" s="17" t="s">
        <v>197</v>
      </c>
      <c r="E118" s="17"/>
      <c r="G118" s="5">
        <v>18888</v>
      </c>
    </row>
    <row r="119" spans="1:7" ht="15.75">
      <c r="A119" s="1">
        <v>8</v>
      </c>
      <c r="B119" s="15" t="s">
        <v>183</v>
      </c>
      <c r="C119" s="18">
        <v>10.6</v>
      </c>
      <c r="D119" s="17" t="s">
        <v>197</v>
      </c>
      <c r="E119" s="17"/>
      <c r="G119" s="5">
        <v>18888</v>
      </c>
    </row>
    <row r="120" spans="1:7" ht="15.75">
      <c r="A120" s="1">
        <v>9</v>
      </c>
      <c r="B120" s="15" t="s">
        <v>184</v>
      </c>
      <c r="C120" s="18">
        <v>12</v>
      </c>
      <c r="D120" s="17" t="s">
        <v>197</v>
      </c>
      <c r="E120" s="17"/>
      <c r="G120" s="5">
        <v>18888</v>
      </c>
    </row>
    <row r="121" spans="1:7" ht="15.75">
      <c r="A121" s="1">
        <v>10</v>
      </c>
      <c r="B121" s="15" t="s">
        <v>185</v>
      </c>
      <c r="C121" s="18">
        <v>10.5</v>
      </c>
      <c r="D121" s="17" t="s">
        <v>197</v>
      </c>
      <c r="E121" s="17"/>
      <c r="G121" s="5">
        <v>18888</v>
      </c>
    </row>
    <row r="122" spans="1:7" ht="15.75">
      <c r="A122" s="1">
        <v>11</v>
      </c>
      <c r="B122" s="15" t="s">
        <v>186</v>
      </c>
      <c r="C122" s="18">
        <v>10.4</v>
      </c>
      <c r="D122" s="17" t="s">
        <v>197</v>
      </c>
      <c r="E122" s="17"/>
      <c r="G122" s="5">
        <v>18888</v>
      </c>
    </row>
    <row r="123" spans="1:7" ht="15.75">
      <c r="A123" s="1">
        <v>12</v>
      </c>
      <c r="B123" s="15" t="s">
        <v>187</v>
      </c>
      <c r="C123" s="18">
        <v>12.1</v>
      </c>
      <c r="D123" s="17" t="s">
        <v>197</v>
      </c>
      <c r="E123" s="17"/>
      <c r="G123" s="5">
        <v>18888</v>
      </c>
    </row>
    <row r="124" spans="1:7" ht="15.75">
      <c r="A124" s="1">
        <v>13</v>
      </c>
      <c r="B124" s="15" t="s">
        <v>188</v>
      </c>
      <c r="C124" s="18">
        <v>10.5</v>
      </c>
      <c r="D124" s="17" t="s">
        <v>197</v>
      </c>
      <c r="E124" s="17"/>
      <c r="G124" s="5">
        <v>18888</v>
      </c>
    </row>
    <row r="125" spans="1:7" ht="15.75">
      <c r="A125" s="1">
        <v>14</v>
      </c>
      <c r="B125" s="15" t="s">
        <v>190</v>
      </c>
      <c r="C125" s="18">
        <v>10.4</v>
      </c>
      <c r="D125" s="17" t="s">
        <v>197</v>
      </c>
      <c r="E125" s="17"/>
      <c r="G125" s="5">
        <v>18888</v>
      </c>
    </row>
    <row r="126" spans="1:7" ht="15.75">
      <c r="A126" s="1">
        <v>15</v>
      </c>
      <c r="B126" s="15" t="s">
        <v>189</v>
      </c>
      <c r="C126" s="18">
        <v>11</v>
      </c>
      <c r="D126" s="17" t="s">
        <v>197</v>
      </c>
      <c r="E126" s="17"/>
      <c r="G126" s="5">
        <v>18888</v>
      </c>
    </row>
    <row r="127" spans="1:9" ht="15.75">
      <c r="A127" s="18"/>
      <c r="B127" s="18" t="s">
        <v>139</v>
      </c>
      <c r="C127" s="18">
        <f>SUM(C112:C126)</f>
        <v>181.79999999999998</v>
      </c>
      <c r="D127" s="2">
        <v>410470.93</v>
      </c>
      <c r="E127" s="19"/>
      <c r="F127" s="19">
        <f>SUM(F112:F126)</f>
        <v>0</v>
      </c>
      <c r="G127" s="19">
        <f>SUM(G112:G126)</f>
        <v>384470.93</v>
      </c>
      <c r="I127" s="2">
        <v>410470.93</v>
      </c>
    </row>
    <row r="128" spans="1:7" ht="15.75">
      <c r="A128" s="44" t="s">
        <v>6</v>
      </c>
      <c r="B128" s="44"/>
      <c r="C128" s="44"/>
      <c r="D128" s="44"/>
      <c r="G128" s="19">
        <f>SUM(G129-G127)</f>
        <v>26000</v>
      </c>
    </row>
    <row r="129" spans="1:7" ht="15.75">
      <c r="A129" s="1">
        <v>1</v>
      </c>
      <c r="B129" s="1" t="s">
        <v>191</v>
      </c>
      <c r="C129" s="1">
        <v>12.8</v>
      </c>
      <c r="D129" s="2" t="s">
        <v>192</v>
      </c>
      <c r="G129" s="2">
        <v>410470.93</v>
      </c>
    </row>
    <row r="130" spans="1:8" ht="16.5" customHeight="1">
      <c r="A130" s="1">
        <v>2</v>
      </c>
      <c r="B130" s="1" t="s">
        <v>146</v>
      </c>
      <c r="C130" s="1">
        <v>12.6</v>
      </c>
      <c r="D130" s="2" t="s">
        <v>193</v>
      </c>
      <c r="H130" s="5" t="s">
        <v>195</v>
      </c>
    </row>
    <row r="131" spans="1:4" ht="16.5" customHeight="1">
      <c r="A131" s="1">
        <v>3</v>
      </c>
      <c r="B131" s="1" t="s">
        <v>199</v>
      </c>
      <c r="C131" s="1">
        <v>23.9</v>
      </c>
      <c r="D131" s="2" t="s">
        <v>194</v>
      </c>
    </row>
    <row r="132" spans="1:4" ht="15.75">
      <c r="A132" s="3"/>
      <c r="B132" s="1" t="s">
        <v>140</v>
      </c>
      <c r="C132" s="3">
        <f>C129+C130+C131</f>
        <v>49.3</v>
      </c>
      <c r="D132" s="4">
        <v>270200</v>
      </c>
    </row>
    <row r="133" spans="1:4" ht="15.75">
      <c r="A133" s="44" t="s">
        <v>0</v>
      </c>
      <c r="B133" s="44"/>
      <c r="C133" s="44"/>
      <c r="D133" s="44"/>
    </row>
    <row r="134" spans="1:4" ht="15.75">
      <c r="A134" s="3">
        <v>1</v>
      </c>
      <c r="B134" s="1" t="s">
        <v>154</v>
      </c>
      <c r="C134" s="3">
        <v>21.5</v>
      </c>
      <c r="D134" s="20" t="s">
        <v>155</v>
      </c>
    </row>
    <row r="135" spans="1:4" ht="48" customHeight="1">
      <c r="A135" s="3"/>
      <c r="B135" s="1" t="s">
        <v>153</v>
      </c>
      <c r="C135" s="3" t="s">
        <v>19</v>
      </c>
      <c r="D135" s="20" t="s">
        <v>88</v>
      </c>
    </row>
    <row r="136" spans="1:4" ht="15.75">
      <c r="A136" s="3"/>
      <c r="B136" s="1" t="s">
        <v>137</v>
      </c>
      <c r="C136" s="3">
        <f>C134</f>
        <v>21.5</v>
      </c>
      <c r="D136" s="20">
        <v>531500</v>
      </c>
    </row>
    <row r="137" spans="1:4" ht="15.75">
      <c r="A137" s="3"/>
      <c r="B137" s="8" t="s">
        <v>160</v>
      </c>
      <c r="C137" s="10">
        <f>C127+C132+C136</f>
        <v>252.59999999999997</v>
      </c>
      <c r="D137" s="11">
        <f>D127+D132+D136</f>
        <v>1212170.93</v>
      </c>
    </row>
    <row r="138" spans="1:4" ht="15.75">
      <c r="A138" s="37">
        <v>2022</v>
      </c>
      <c r="B138" s="38"/>
      <c r="C138" s="38"/>
      <c r="D138" s="39"/>
    </row>
    <row r="139" spans="1:4" ht="15.75">
      <c r="A139" s="44" t="s">
        <v>2</v>
      </c>
      <c r="B139" s="44"/>
      <c r="C139" s="44"/>
      <c r="D139" s="44"/>
    </row>
    <row r="140" spans="1:4" ht="15.75">
      <c r="A140" s="15">
        <v>1</v>
      </c>
      <c r="B140" s="15" t="s">
        <v>130</v>
      </c>
      <c r="C140" s="16">
        <v>20.9</v>
      </c>
      <c r="D140" s="17" t="s">
        <v>135</v>
      </c>
    </row>
    <row r="141" spans="1:4" ht="15.75">
      <c r="A141" s="15">
        <v>2</v>
      </c>
      <c r="B141" s="15" t="s">
        <v>131</v>
      </c>
      <c r="C141" s="16">
        <v>17</v>
      </c>
      <c r="D141" s="17" t="s">
        <v>136</v>
      </c>
    </row>
    <row r="142" spans="1:4" ht="15.75">
      <c r="A142" s="15">
        <v>3</v>
      </c>
      <c r="B142" s="15" t="s">
        <v>132</v>
      </c>
      <c r="C142" s="16">
        <v>12</v>
      </c>
      <c r="D142" s="17" t="s">
        <v>129</v>
      </c>
    </row>
    <row r="143" spans="1:4" ht="15.75">
      <c r="A143" s="15">
        <v>4</v>
      </c>
      <c r="B143" s="15" t="s">
        <v>133</v>
      </c>
      <c r="C143" s="16">
        <v>11.7</v>
      </c>
      <c r="D143" s="17" t="s">
        <v>129</v>
      </c>
    </row>
    <row r="144" spans="1:4" ht="15.75">
      <c r="A144" s="15">
        <v>5</v>
      </c>
      <c r="B144" s="15" t="s">
        <v>134</v>
      </c>
      <c r="C144" s="16">
        <v>11.7</v>
      </c>
      <c r="D144" s="17" t="s">
        <v>129</v>
      </c>
    </row>
    <row r="145" spans="1:4" ht="15.75">
      <c r="A145" s="12"/>
      <c r="B145" s="1" t="s">
        <v>139</v>
      </c>
      <c r="C145" s="1">
        <f>SUM(C140:C144)</f>
        <v>73.3</v>
      </c>
      <c r="D145" s="2">
        <v>500000</v>
      </c>
    </row>
    <row r="146" spans="1:4" ht="15.75">
      <c r="A146" s="45" t="s">
        <v>6</v>
      </c>
      <c r="B146" s="46"/>
      <c r="C146" s="46"/>
      <c r="D146" s="47"/>
    </row>
    <row r="147" spans="1:4" ht="15.75">
      <c r="A147" s="1">
        <v>1</v>
      </c>
      <c r="B147" s="1" t="s">
        <v>171</v>
      </c>
      <c r="C147" s="1">
        <v>57.6</v>
      </c>
      <c r="D147" s="2" t="s">
        <v>147</v>
      </c>
    </row>
    <row r="148" spans="1:4" ht="15.75">
      <c r="A148" s="1">
        <v>2</v>
      </c>
      <c r="B148" s="1" t="s">
        <v>170</v>
      </c>
      <c r="C148" s="1">
        <v>48.7</v>
      </c>
      <c r="D148" s="2" t="s">
        <v>148</v>
      </c>
    </row>
    <row r="149" spans="1:4" ht="15.75">
      <c r="A149" s="3"/>
      <c r="B149" s="1" t="s">
        <v>140</v>
      </c>
      <c r="C149" s="3">
        <f>C147+C148</f>
        <v>106.30000000000001</v>
      </c>
      <c r="D149" s="4">
        <v>398300</v>
      </c>
    </row>
    <row r="150" spans="1:4" ht="15.75">
      <c r="A150" s="44" t="s">
        <v>21</v>
      </c>
      <c r="B150" s="44"/>
      <c r="C150" s="44"/>
      <c r="D150" s="44"/>
    </row>
    <row r="151" spans="1:4" ht="15.75">
      <c r="A151" s="21">
        <v>1</v>
      </c>
      <c r="B151" s="1" t="s">
        <v>84</v>
      </c>
      <c r="C151" s="1">
        <v>13.8</v>
      </c>
      <c r="D151" s="1" t="s">
        <v>149</v>
      </c>
    </row>
    <row r="152" spans="1:4" ht="15.75">
      <c r="A152" s="21">
        <v>2</v>
      </c>
      <c r="B152" s="1" t="s">
        <v>85</v>
      </c>
      <c r="C152" s="1">
        <v>19.5</v>
      </c>
      <c r="D152" s="22" t="s">
        <v>166</v>
      </c>
    </row>
    <row r="153" spans="1:4" ht="15.75">
      <c r="A153" s="21"/>
      <c r="B153" s="1" t="s">
        <v>138</v>
      </c>
      <c r="C153" s="1">
        <f>C151+C152</f>
        <v>33.3</v>
      </c>
      <c r="D153" s="2">
        <v>166712</v>
      </c>
    </row>
    <row r="154" spans="1:4" ht="15.75">
      <c r="A154" s="44" t="s">
        <v>0</v>
      </c>
      <c r="B154" s="44"/>
      <c r="C154" s="44"/>
      <c r="D154" s="44"/>
    </row>
    <row r="155" spans="1:4" ht="15.75">
      <c r="A155" s="1">
        <v>1</v>
      </c>
      <c r="B155" s="1" t="s">
        <v>173</v>
      </c>
      <c r="C155" s="1">
        <v>19.3</v>
      </c>
      <c r="D155" s="23" t="s">
        <v>161</v>
      </c>
    </row>
    <row r="156" spans="1:4" ht="15.75">
      <c r="A156" s="1">
        <v>2</v>
      </c>
      <c r="B156" s="1" t="s">
        <v>172</v>
      </c>
      <c r="C156" s="1" t="s">
        <v>19</v>
      </c>
      <c r="D156" s="23" t="s">
        <v>175</v>
      </c>
    </row>
    <row r="157" spans="1:4" ht="15.75">
      <c r="A157" s="3"/>
      <c r="B157" s="1" t="s">
        <v>137</v>
      </c>
      <c r="C157" s="3">
        <f>C155</f>
        <v>19.3</v>
      </c>
      <c r="D157" s="20">
        <v>531500</v>
      </c>
    </row>
    <row r="158" spans="1:4" ht="15.75">
      <c r="A158" s="3"/>
      <c r="B158" s="8" t="s">
        <v>162</v>
      </c>
      <c r="C158" s="10">
        <f>C145+C149+C153+C157</f>
        <v>232.20000000000005</v>
      </c>
      <c r="D158" s="11">
        <f>D145+D149+D153+D157</f>
        <v>1596512</v>
      </c>
    </row>
    <row r="159" spans="1:4" ht="15.75">
      <c r="A159" s="36">
        <v>2023</v>
      </c>
      <c r="B159" s="36"/>
      <c r="C159" s="36"/>
      <c r="D159" s="36"/>
    </row>
    <row r="160" spans="1:4" ht="15.75">
      <c r="A160" s="44" t="s">
        <v>2</v>
      </c>
      <c r="B160" s="44"/>
      <c r="C160" s="44"/>
      <c r="D160" s="44"/>
    </row>
    <row r="161" spans="1:4" s="24" customFormat="1" ht="15.75">
      <c r="A161" s="15">
        <v>1</v>
      </c>
      <c r="B161" s="15" t="s">
        <v>141</v>
      </c>
      <c r="C161" s="16">
        <v>16.5</v>
      </c>
      <c r="D161" s="17" t="s">
        <v>135</v>
      </c>
    </row>
    <row r="162" spans="1:4" s="24" customFormat="1" ht="15.75">
      <c r="A162" s="15">
        <v>2</v>
      </c>
      <c r="B162" s="15" t="s">
        <v>142</v>
      </c>
      <c r="C162" s="16">
        <v>38.4</v>
      </c>
      <c r="D162" s="17" t="s">
        <v>136</v>
      </c>
    </row>
    <row r="163" spans="1:4" s="24" customFormat="1" ht="15.75">
      <c r="A163" s="15">
        <v>3</v>
      </c>
      <c r="B163" s="15" t="s">
        <v>143</v>
      </c>
      <c r="C163" s="16">
        <v>10.6</v>
      </c>
      <c r="D163" s="17" t="s">
        <v>129</v>
      </c>
    </row>
    <row r="164" spans="1:4" s="24" customFormat="1" ht="15.75">
      <c r="A164" s="15">
        <v>4</v>
      </c>
      <c r="B164" s="15" t="s">
        <v>144</v>
      </c>
      <c r="C164" s="16">
        <v>12.4</v>
      </c>
      <c r="D164" s="17" t="s">
        <v>129</v>
      </c>
    </row>
    <row r="165" spans="1:4" s="24" customFormat="1" ht="15.75">
      <c r="A165" s="15">
        <v>5</v>
      </c>
      <c r="B165" s="15" t="s">
        <v>145</v>
      </c>
      <c r="C165" s="16">
        <v>12</v>
      </c>
      <c r="D165" s="17" t="s">
        <v>129</v>
      </c>
    </row>
    <row r="166" spans="1:4" ht="15.75">
      <c r="A166" s="3"/>
      <c r="B166" s="1" t="s">
        <v>139</v>
      </c>
      <c r="C166" s="25">
        <f>SUM(C161:C165)</f>
        <v>89.9</v>
      </c>
      <c r="D166" s="2">
        <v>500000</v>
      </c>
    </row>
    <row r="167" spans="1:4" ht="15.75">
      <c r="A167" s="44" t="s">
        <v>21</v>
      </c>
      <c r="B167" s="44"/>
      <c r="C167" s="44"/>
      <c r="D167" s="44"/>
    </row>
    <row r="168" spans="1:4" ht="15.75">
      <c r="A168" s="1">
        <v>1</v>
      </c>
      <c r="B168" s="1" t="s">
        <v>83</v>
      </c>
      <c r="C168" s="1">
        <v>13.8</v>
      </c>
      <c r="D168" s="1" t="s">
        <v>151</v>
      </c>
    </row>
    <row r="169" spans="1:4" ht="15.75">
      <c r="A169" s="1">
        <v>2</v>
      </c>
      <c r="B169" s="1" t="s">
        <v>150</v>
      </c>
      <c r="C169" s="1">
        <v>19.2</v>
      </c>
      <c r="D169" s="22" t="s">
        <v>152</v>
      </c>
    </row>
    <row r="170" spans="1:4" ht="15.75">
      <c r="A170" s="1"/>
      <c r="B170" s="1" t="s">
        <v>138</v>
      </c>
      <c r="C170" s="1">
        <f>C168+C169</f>
        <v>33</v>
      </c>
      <c r="D170" s="2">
        <v>166712</v>
      </c>
    </row>
    <row r="171" spans="1:4" ht="15.75">
      <c r="A171" s="44" t="s">
        <v>0</v>
      </c>
      <c r="B171" s="44"/>
      <c r="C171" s="44"/>
      <c r="D171" s="44"/>
    </row>
    <row r="172" spans="1:4" ht="15.75">
      <c r="A172" s="1">
        <v>1</v>
      </c>
      <c r="B172" s="1" t="s">
        <v>172</v>
      </c>
      <c r="C172" s="1">
        <v>45.2</v>
      </c>
      <c r="D172" s="23" t="s">
        <v>174</v>
      </c>
    </row>
    <row r="173" spans="1:4" ht="15.75">
      <c r="A173" s="1"/>
      <c r="B173" s="1" t="s">
        <v>137</v>
      </c>
      <c r="C173" s="1">
        <f>C172</f>
        <v>45.2</v>
      </c>
      <c r="D173" s="2">
        <v>531500</v>
      </c>
    </row>
    <row r="174" spans="1:4" ht="15.75">
      <c r="A174" s="1"/>
      <c r="B174" s="8" t="s">
        <v>163</v>
      </c>
      <c r="C174" s="18">
        <f>C166+C170+C173</f>
        <v>168.10000000000002</v>
      </c>
      <c r="D174" s="9">
        <f>D166+D170+D173</f>
        <v>1198212</v>
      </c>
    </row>
    <row r="175" spans="1:4" ht="24" customHeight="1">
      <c r="A175" s="48" t="s">
        <v>71</v>
      </c>
      <c r="B175" s="48"/>
      <c r="C175" s="48"/>
      <c r="D175" s="48"/>
    </row>
    <row r="176" spans="1:4" ht="24" customHeight="1">
      <c r="A176" s="48" t="s">
        <v>87</v>
      </c>
      <c r="B176" s="48"/>
      <c r="C176" s="48"/>
      <c r="D176" s="48"/>
    </row>
    <row r="177" spans="1:4" ht="54" customHeight="1">
      <c r="A177" s="26" t="s">
        <v>25</v>
      </c>
      <c r="B177" s="26"/>
      <c r="C177" s="26"/>
      <c r="D177" s="26"/>
    </row>
    <row r="178" spans="1:4" ht="68.25" customHeight="1">
      <c r="A178" s="26" t="s">
        <v>178</v>
      </c>
      <c r="B178" s="26"/>
      <c r="C178" s="26"/>
      <c r="D178" s="26"/>
    </row>
    <row r="179" spans="1:4" ht="24" customHeight="1">
      <c r="A179" s="26" t="s">
        <v>89</v>
      </c>
      <c r="B179" s="26"/>
      <c r="C179" s="26"/>
      <c r="D179" s="26"/>
    </row>
    <row r="180" spans="1:4" ht="24" customHeight="1">
      <c r="A180" s="26" t="s">
        <v>90</v>
      </c>
      <c r="B180" s="26"/>
      <c r="C180" s="26"/>
      <c r="D180" s="26"/>
    </row>
    <row r="181" spans="1:4" ht="24" customHeight="1">
      <c r="A181" s="26" t="s">
        <v>176</v>
      </c>
      <c r="B181" s="26"/>
      <c r="C181" s="26"/>
      <c r="D181" s="26"/>
    </row>
  </sheetData>
  <sheetProtection/>
  <mergeCells count="42">
    <mergeCell ref="A139:D139"/>
    <mergeCell ref="A159:D159"/>
    <mergeCell ref="A160:D160"/>
    <mergeCell ref="A167:D167"/>
    <mergeCell ref="A154:D154"/>
    <mergeCell ref="A176:D176"/>
    <mergeCell ref="A175:D175"/>
    <mergeCell ref="A150:D150"/>
    <mergeCell ref="A146:D146"/>
    <mergeCell ref="A171:D171"/>
    <mergeCell ref="A128:D128"/>
    <mergeCell ref="A111:D111"/>
    <mergeCell ref="A110:D110"/>
    <mergeCell ref="A138:D138"/>
    <mergeCell ref="A133:D133"/>
    <mergeCell ref="A105:D105"/>
    <mergeCell ref="A88:D88"/>
    <mergeCell ref="A95:D95"/>
    <mergeCell ref="A101:D101"/>
    <mergeCell ref="A82:D82"/>
    <mergeCell ref="A77:D77"/>
    <mergeCell ref="A20:D20"/>
    <mergeCell ref="A45:D45"/>
    <mergeCell ref="A47:D47"/>
    <mergeCell ref="A44:D44"/>
    <mergeCell ref="A78:D78"/>
    <mergeCell ref="A72:D72"/>
    <mergeCell ref="A55:D55"/>
    <mergeCell ref="A177:D177"/>
    <mergeCell ref="B1:D1"/>
    <mergeCell ref="B2:D2"/>
    <mergeCell ref="A3:D3"/>
    <mergeCell ref="A27:D27"/>
    <mergeCell ref="A87:D87"/>
    <mergeCell ref="A49:D49"/>
    <mergeCell ref="A5:D5"/>
    <mergeCell ref="A6:D6"/>
    <mergeCell ref="A9:D9"/>
    <mergeCell ref="A181:D181"/>
    <mergeCell ref="A178:D178"/>
    <mergeCell ref="A179:D179"/>
    <mergeCell ref="A180:D180"/>
  </mergeCells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2022-01-12T02:47:34Z</cp:lastPrinted>
  <dcterms:created xsi:type="dcterms:W3CDTF">2006-09-16T00:00:00Z</dcterms:created>
  <dcterms:modified xsi:type="dcterms:W3CDTF">2022-01-12T02:48:16Z</dcterms:modified>
  <cp:category/>
  <cp:version/>
  <cp:contentType/>
  <cp:contentStatus/>
</cp:coreProperties>
</file>