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955" windowHeight="8400" tabRatio="694" activeTab="0"/>
  </bookViews>
  <sheets>
    <sheet name="Прил. 3.1" sheetId="1" r:id="rId1"/>
  </sheets>
  <externalReferences>
    <externalReference r:id="rId4"/>
  </externalReferences>
  <definedNames>
    <definedName name="SHARED_FORMULA_5_112_5_112_1">#REF!*100/99</definedName>
    <definedName name="SHARED_FORMULA_5_12_5_12_1">#REF!*100/99</definedName>
    <definedName name="SHARED_FORMULA_5_120_5_120_1">#REF!*100/99</definedName>
    <definedName name="SHARED_FORMULA_5_136_5_136_1">#REF!*100/99</definedName>
    <definedName name="SHARED_FORMULA_5_162_5_162_1">#REF!*100/99</definedName>
    <definedName name="SHARED_FORMULA_5_170_5_170_1">#REF!*100/99</definedName>
    <definedName name="SHARED_FORMULA_5_186_5_186_1">#REF!*100/99</definedName>
    <definedName name="SHARED_FORMULA_5_21_5_21_1">#REF!*100/99</definedName>
    <definedName name="SHARED_FORMULA_5_212_5_212_1">#REF!*100/99</definedName>
    <definedName name="SHARED_FORMULA_5_220_5_220_1">#REF!*100/99</definedName>
    <definedName name="SHARED_FORMULA_5_236_5_236_1">#REF!*100/99</definedName>
    <definedName name="SHARED_FORMULA_5_39_5_39_1">#REF!*100/99</definedName>
    <definedName name="SHARED_FORMULA_5_62_5_62_1">#REF!*100/99</definedName>
    <definedName name="SHARED_FORMULA_5_71_5_71_1">#REF!*100/99</definedName>
    <definedName name="SHARED_FORMULA_5_86_5_86_1">#REF!*100/99</definedName>
    <definedName name="SHARED_FORMULA_6_112_6_112_1">#REF!/99</definedName>
    <definedName name="SHARED_FORMULA_6_12_6_12_1">#REF!/99</definedName>
    <definedName name="SHARED_FORMULA_6_120_6_120_1">#REF!/99</definedName>
    <definedName name="SHARED_FORMULA_6_136_6_136_1">#REF!/99</definedName>
    <definedName name="SHARED_FORMULA_6_162_6_162_1">#REF!/99</definedName>
    <definedName name="SHARED_FORMULA_6_170_6_170_1">#REF!/99</definedName>
    <definedName name="SHARED_FORMULA_6_186_6_186_1">#REF!/99</definedName>
    <definedName name="SHARED_FORMULA_6_21_6_21_1">#REF!/99</definedName>
    <definedName name="SHARED_FORMULA_6_212_6_212_1">#REF!/99</definedName>
    <definedName name="SHARED_FORMULA_6_220_6_220_1">#REF!/99</definedName>
    <definedName name="SHARED_FORMULA_6_236_6_236_1">#REF!/99</definedName>
    <definedName name="SHARED_FORMULA_6_39_6_39_1">#REF!/99</definedName>
    <definedName name="SHARED_FORMULA_6_62_6_62_1">#REF!/99</definedName>
    <definedName name="SHARED_FORMULA_6_70_6_70_1">#REF!/99</definedName>
    <definedName name="SHARED_FORMULA_6_86_6_86_1">#REF!/99</definedName>
    <definedName name="SHARED_FORMULA_7_104_7_104_0">#REF!/99</definedName>
    <definedName name="SHARED_FORMULA_7_54_7_54_0">#REF!/99</definedName>
    <definedName name="_xlnm.Print_Area" localSheetId="0">'Прил. 3.1'!$A$1:$K$65</definedName>
  </definedNames>
  <calcPr fullCalcOnLoad="1"/>
</workbook>
</file>

<file path=xl/sharedStrings.xml><?xml version="1.0" encoding="utf-8"?>
<sst xmlns="http://schemas.openxmlformats.org/spreadsheetml/2006/main" count="121" uniqueCount="66">
  <si>
    <t>статус объекта</t>
  </si>
  <si>
    <t>Адрес МКД</t>
  </si>
  <si>
    <t>Советский район</t>
  </si>
  <si>
    <t>Кировский район</t>
  </si>
  <si>
    <t>Вид капитального ремонта</t>
  </si>
  <si>
    <t>Ленина пр., 56</t>
  </si>
  <si>
    <t>ОКН</t>
  </si>
  <si>
    <t>ОДЗ</t>
  </si>
  <si>
    <t>№ объекта, охваченного ремонтом</t>
  </si>
  <si>
    <t>№ объекта, приведённого в нормативное состояние</t>
  </si>
  <si>
    <t>Белинского ул., 17</t>
  </si>
  <si>
    <t>материал стен</t>
  </si>
  <si>
    <t>д</t>
  </si>
  <si>
    <t>Наименование обслуживающей организации</t>
  </si>
  <si>
    <t>Доля местного бюджета</t>
  </si>
  <si>
    <t>Доля федерального бюджета</t>
  </si>
  <si>
    <t>Доля областного бюджета</t>
  </si>
  <si>
    <t>ИТОГО по Советскому району  в 2019 году охвачено мероприятиями по ремонту 1 объект, из них приведено в нормативное состояние - 0</t>
  </si>
  <si>
    <t>ВСЕГО в 2019 году охвачено мероприятиями по ремонту 2 объекта, из них приведено в нормативное состояние - 0</t>
  </si>
  <si>
    <t xml:space="preserve">ИТОГО в 2019 году по Кировскому району охвачено мероприятиями по ремонту 1 объект, из них приведено в нормативное состояние - 0 </t>
  </si>
  <si>
    <t>капитальный ремонт, разработка проектной документации и паспорта фасадов</t>
  </si>
  <si>
    <t>Разработка паспорта фасадов, проверка достоверности сметной стоимости, ремонт фасада, осуществление строительного контроля</t>
  </si>
  <si>
    <t xml:space="preserve">Стоимость (тыс. руб.) ВСЕГО </t>
  </si>
  <si>
    <t>Стоимость ремонтно-реставрационных мероприятий (капитального ремонта) (тыс. руб.)</t>
  </si>
  <si>
    <t>ИТОГО по Советскому району  в 2020 году охвачено мероприятиями по ремонту 1 объект, из них приведено в нормативное состояние - 0</t>
  </si>
  <si>
    <t>ВСЕГО в 2020 году охвачено мероприятиями по ремонту 1 объект, из них приведено в нормативное состояние - 0</t>
  </si>
  <si>
    <t>ИТОГО по Советскому району  в 2022 году охвачено мероприятиями по ремонту 1 объект, из них приведено в нормативное состояние - 0</t>
  </si>
  <si>
    <t xml:space="preserve">капитальный ремонт, разработка проектной документации </t>
  </si>
  <si>
    <t>капитальный ремонт</t>
  </si>
  <si>
    <t>Советская ул., 32</t>
  </si>
  <si>
    <t>разработка проектной документации и выборочный капитальный ремонт</t>
  </si>
  <si>
    <t>ВОКН</t>
  </si>
  <si>
    <t>Татарская ул., 31/1</t>
  </si>
  <si>
    <t>Ленинский район</t>
  </si>
  <si>
    <t>Октябрьский район</t>
  </si>
  <si>
    <t>Красноармейская ул., 79а</t>
  </si>
  <si>
    <t>разработка проектной документации</t>
  </si>
  <si>
    <t>ИТОГО по Кировскому району  в 2023 году охвачено мероприятиями по ремонту 1 объект, из них приведено в нормативное состояние - 0</t>
  </si>
  <si>
    <t>Ленина пр.,98</t>
  </si>
  <si>
    <t>разработка проектно-сметной документации и выборочный капитальный ремонт</t>
  </si>
  <si>
    <t>Ленина пр., 100</t>
  </si>
  <si>
    <t>Кузнечный взвоз ул.,6</t>
  </si>
  <si>
    <t>ООО «УК Октябрьский массив»</t>
  </si>
  <si>
    <t>ИТОГО по Октябрьскому району  в 2024 году охвачено мероприятиями по ремонту 1 объект, из них приведено в нормативное состояние - 0</t>
  </si>
  <si>
    <t>ИТОГО по Советскому району  в 2023 году охвачено мероприятиями по ремонту 1 объект, из них приведено в нормативное состояние - 1</t>
  </si>
  <si>
    <t>ИТОГО по Ленинскому району  в 2024 году охвачено мероприятиями по ремонту 2 объекта, из них приведено в нормативное состояние - 1</t>
  </si>
  <si>
    <t>ВСЕГО в 2024 году охвачено мероприятиями по ремонту 4 объекта, из них приведено в нормативное состояние - 2</t>
  </si>
  <si>
    <t>ИТОГО по Кировскому району  в 2024 году охвачено мероприятиями по ремонту 1 объект, из них приведено в нормативное состояние - 1</t>
  </si>
  <si>
    <t>ИТОГО по Ленинскому району  в 2025 году охвачено мероприятиями по ремонту 1 объект, из них приведено в нормативное состояние - 1</t>
  </si>
  <si>
    <t>ИТОГО по Октябрьскому району  в 2025 году охвачено мероприятиями по ремонту 1 объект, из них приведено в нормативное состояние - 1</t>
  </si>
  <si>
    <t>ВСЕГО в 2025 году охвачено мероприятиями по ремонту 2 объекта, из них приведено в нормативное состояние - 2</t>
  </si>
  <si>
    <t>ИТОГО по Ленинскому району  в 2023 году охвачено мероприятиями по ремонту 0 объектов, из них приведено в нормативное состояние - 0</t>
  </si>
  <si>
    <t>ИТОГО по Октябрьскому району  в 2023 году охвачено мероприятиями по ремонту 0 объектов, из них приведено в нормативное состояние - 0</t>
  </si>
  <si>
    <t>ВСЕГО в 2023 году охвачено мероприятиями по ремонту 2 объекта, из них приведено в нормативное состояние - 1</t>
  </si>
  <si>
    <t>ВСЕГО в 2019-2025 гг. охвачено мероприятиями по ремонту 8 объектов, из них приведены в нормативное состояние - 7</t>
  </si>
  <si>
    <t>ИТОГО по Советскому району  в 2021 году охвачено мероприятиями по ремонту 2 объекта, из них приведено в нормативное состояние - 1</t>
  </si>
  <si>
    <t>ВСЕГО в 2021 году охвачено мероприятиями по ремонту 2 объекта, из них приведено в нормативное состояние - 1</t>
  </si>
  <si>
    <t>ВСЕГО в 2022 году охвачено мероприятиями по ремонту 1 объекта, из них приведено в нормативное состояние - 0</t>
  </si>
  <si>
    <t>ООО «УК Ремстройбыт»</t>
  </si>
  <si>
    <t>ООО «Стройсоюз»</t>
  </si>
  <si>
    <t>ООО «ЖилРемСервис»</t>
  </si>
  <si>
    <t>ООО «Городская управляющая компания»</t>
  </si>
  <si>
    <t>ООО «УК «Народная»</t>
  </si>
  <si>
    <t>Приложение 3.1 к муниципальной программе «Сохранение иcторического наследия г. Томска» на 2019-2025 гг.</t>
  </si>
  <si>
    <t>График проведения ремонтно-реставрационных мероприятий на объектах, представляющих историко-архитектурную ценность и относящихся к многоквартирным домам, в рамках программы «Сохранение исторического наследия г. Томска» на 2019-2025 гг.» в соответствие с утвержденным финансированием.</t>
  </si>
  <si>
    <t>Приложение 6 к постановлению администрации Города Томска
от 26.02.2021 № 118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</si>
</sst>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  <numFmt numFmtId="181" formatCode="#,##0.0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2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2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34" borderId="0" applyNumberFormat="0" applyBorder="0" applyAlignment="0" applyProtection="0"/>
    <xf numFmtId="0" fontId="10" fillId="4" borderId="1" applyNumberFormat="0" applyAlignment="0" applyProtection="0"/>
    <xf numFmtId="0" fontId="10" fillId="13" borderId="1" applyNumberFormat="0" applyAlignment="0" applyProtection="0"/>
    <xf numFmtId="0" fontId="11" fillId="17" borderId="2" applyNumberFormat="0" applyAlignment="0" applyProtection="0"/>
    <xf numFmtId="0" fontId="11" fillId="35" borderId="2" applyNumberFormat="0" applyAlignment="0" applyProtection="0"/>
    <xf numFmtId="0" fontId="12" fillId="17" borderId="1" applyNumberFormat="0" applyAlignment="0" applyProtection="0"/>
    <xf numFmtId="0" fontId="12" fillId="35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6" fillId="0" borderId="3" applyNumberFormat="0" applyFill="0" applyAlignment="0" applyProtection="0"/>
    <xf numFmtId="0" fontId="21" fillId="0" borderId="4" applyNumberFormat="0" applyFill="0" applyAlignment="0" applyProtection="0"/>
    <xf numFmtId="0" fontId="27" fillId="0" borderId="5" applyNumberFormat="0" applyFill="0" applyAlignment="0" applyProtection="0"/>
    <xf numFmtId="0" fontId="22" fillId="0" borderId="6" applyNumberFormat="0" applyFill="0" applyAlignment="0" applyProtection="0"/>
    <xf numFmtId="0" fontId="28" fillId="0" borderId="7" applyNumberFormat="0" applyFill="0" applyAlignment="0" applyProtection="0"/>
    <xf numFmtId="0" fontId="23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3" fillId="0" borderId="10" applyNumberFormat="0" applyFill="0" applyAlignment="0" applyProtection="0"/>
    <xf numFmtId="0" fontId="14" fillId="30" borderId="11" applyNumberFormat="0" applyAlignment="0" applyProtection="0"/>
    <xf numFmtId="0" fontId="14" fillId="36" borderId="11" applyNumberFormat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37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38" borderId="0" applyNumberFormat="0" applyBorder="0" applyAlignment="0" applyProtection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8" borderId="12" applyNumberFormat="0" applyFont="0" applyAlignment="0" applyProtection="0"/>
    <xf numFmtId="0" fontId="0" fillId="39" borderId="12" applyNumberFormat="0" applyAlignment="0" applyProtection="0"/>
    <xf numFmtId="9" fontId="0" fillId="0" borderId="0" applyFill="0" applyBorder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81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81" fontId="5" fillId="0" borderId="0" xfId="0" applyNumberFormat="1" applyFont="1" applyAlignment="1">
      <alignment horizontal="center" vertical="center" wrapText="1"/>
    </xf>
    <xf numFmtId="181" fontId="6" fillId="0" borderId="0" xfId="0" applyNumberFormat="1" applyFont="1" applyAlignment="1">
      <alignment horizontal="center" vertical="center" wrapText="1"/>
    </xf>
    <xf numFmtId="181" fontId="2" fillId="0" borderId="14" xfId="0" applyNumberFormat="1" applyFont="1" applyBorder="1" applyAlignment="1">
      <alignment horizontal="center" vertical="center" wrapText="1"/>
    </xf>
    <xf numFmtId="181" fontId="1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6" borderId="14" xfId="0" applyFont="1" applyFill="1" applyBorder="1" applyAlignment="1">
      <alignment horizontal="center" vertical="center" wrapText="1"/>
    </xf>
    <xf numFmtId="181" fontId="1" fillId="6" borderId="14" xfId="0" applyNumberFormat="1" applyFont="1" applyFill="1" applyBorder="1" applyAlignment="1">
      <alignment horizontal="center" vertical="center" wrapText="1"/>
    </xf>
    <xf numFmtId="181" fontId="2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81" fontId="1" fillId="0" borderId="14" xfId="0" applyNumberFormat="1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181" fontId="1" fillId="6" borderId="15" xfId="0" applyNumberFormat="1" applyFont="1" applyFill="1" applyBorder="1" applyAlignment="1">
      <alignment horizontal="center" vertical="center" wrapText="1"/>
    </xf>
    <xf numFmtId="3" fontId="1" fillId="6" borderId="15" xfId="0" applyNumberFormat="1" applyFont="1" applyFill="1" applyBorder="1" applyAlignment="1">
      <alignment horizontal="center" vertical="center" wrapText="1"/>
    </xf>
    <xf numFmtId="181" fontId="2" fillId="0" borderId="17" xfId="0" applyNumberFormat="1" applyFont="1" applyFill="1" applyBorder="1" applyAlignment="1">
      <alignment horizontal="center" vertical="center" wrapText="1"/>
    </xf>
    <xf numFmtId="181" fontId="2" fillId="0" borderId="15" xfId="0" applyNumberFormat="1" applyFont="1" applyFill="1" applyBorder="1" applyAlignment="1">
      <alignment horizontal="center" vertical="center" wrapText="1"/>
    </xf>
    <xf numFmtId="181" fontId="30" fillId="0" borderId="14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81" fontId="31" fillId="0" borderId="14" xfId="0" applyNumberFormat="1" applyFont="1" applyBorder="1" applyAlignment="1">
      <alignment horizontal="center" vertical="center" wrapText="1"/>
    </xf>
    <xf numFmtId="181" fontId="6" fillId="0" borderId="0" xfId="0" applyNumberFormat="1" applyFont="1" applyFill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181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81" fontId="5" fillId="0" borderId="0" xfId="0" applyNumberFormat="1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17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Followed Hyperlink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notes936CE2\&#1055;&#1088;&#1080;&#1083;&#1086;&#1078;&#1077;&#1085;&#1080;&#1077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6"/>
      <sheetName val="Лист 6.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U62"/>
  <sheetViews>
    <sheetView tabSelected="1" view="pageBreakPreview" zoomScaleSheetLayoutView="100" zoomScalePageLayoutView="0" workbookViewId="0" topLeftCell="A43">
      <selection activeCell="L4" sqref="L4:L5"/>
    </sheetView>
  </sheetViews>
  <sheetFormatPr defaultColWidth="9.140625" defaultRowHeight="12.75"/>
  <cols>
    <col min="1" max="1" width="9.8515625" style="4" customWidth="1"/>
    <col min="2" max="2" width="13.00390625" style="4" customWidth="1"/>
    <col min="3" max="3" width="28.7109375" style="5" customWidth="1"/>
    <col min="4" max="4" width="5.28125" style="5" customWidth="1"/>
    <col min="5" max="5" width="9.8515625" style="5" customWidth="1"/>
    <col min="6" max="6" width="37.140625" style="5" customWidth="1"/>
    <col min="7" max="7" width="14.57421875" style="6" customWidth="1"/>
    <col min="8" max="8" width="16.28125" style="6" customWidth="1"/>
    <col min="9" max="9" width="13.140625" style="6" customWidth="1"/>
    <col min="10" max="10" width="14.8515625" style="6" customWidth="1"/>
    <col min="11" max="11" width="25.140625" style="14" customWidth="1"/>
    <col min="12" max="12" width="4.28125" style="14" customWidth="1"/>
    <col min="13" max="13" width="12.140625" style="14" bestFit="1" customWidth="1"/>
    <col min="14" max="16384" width="9.140625" style="14" customWidth="1"/>
  </cols>
  <sheetData>
    <row r="1" spans="3:11" ht="70.5" customHeight="1">
      <c r="C1" s="4"/>
      <c r="D1" s="4"/>
      <c r="E1" s="4"/>
      <c r="F1" s="4"/>
      <c r="G1" s="9"/>
      <c r="H1" s="9"/>
      <c r="I1" s="9"/>
      <c r="J1" s="33" t="s">
        <v>65</v>
      </c>
      <c r="K1" s="33"/>
    </row>
    <row r="2" spans="1:21" ht="48.75" customHeight="1">
      <c r="A2" s="3"/>
      <c r="B2" s="3"/>
      <c r="C2" s="3"/>
      <c r="D2" s="3"/>
      <c r="E2" s="3"/>
      <c r="F2" s="3"/>
      <c r="G2" s="28"/>
      <c r="H2" s="12"/>
      <c r="I2" s="12"/>
      <c r="J2" s="34" t="s">
        <v>63</v>
      </c>
      <c r="K2" s="34"/>
      <c r="L2" s="12"/>
      <c r="M2" s="12"/>
      <c r="N2" s="3"/>
      <c r="O2" s="3"/>
      <c r="P2" s="3"/>
      <c r="Q2" s="3"/>
      <c r="R2" s="34"/>
      <c r="S2" s="34"/>
      <c r="T2" s="34"/>
      <c r="U2" s="34"/>
    </row>
    <row r="3" spans="1:21" ht="36.75" customHeight="1">
      <c r="A3" s="39" t="s">
        <v>64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51" customHeight="1">
      <c r="A4" s="42" t="s">
        <v>8</v>
      </c>
      <c r="B4" s="42" t="s">
        <v>9</v>
      </c>
      <c r="C4" s="37" t="s">
        <v>1</v>
      </c>
      <c r="D4" s="40" t="s">
        <v>11</v>
      </c>
      <c r="E4" s="37" t="s">
        <v>0</v>
      </c>
      <c r="F4" s="37" t="s">
        <v>4</v>
      </c>
      <c r="G4" s="36" t="s">
        <v>23</v>
      </c>
      <c r="H4" s="36"/>
      <c r="I4" s="36"/>
      <c r="J4" s="36"/>
      <c r="K4" s="37" t="s">
        <v>13</v>
      </c>
      <c r="L4" s="35"/>
      <c r="M4" s="35"/>
      <c r="N4" s="35"/>
      <c r="O4" s="35"/>
      <c r="P4" s="35"/>
      <c r="Q4" s="35"/>
      <c r="R4" s="38"/>
      <c r="S4" s="38"/>
      <c r="T4" s="38"/>
      <c r="U4" s="35"/>
    </row>
    <row r="5" spans="1:21" ht="47.25">
      <c r="A5" s="42"/>
      <c r="B5" s="42"/>
      <c r="C5" s="37"/>
      <c r="D5" s="40"/>
      <c r="E5" s="37"/>
      <c r="F5" s="37"/>
      <c r="G5" s="10" t="s">
        <v>22</v>
      </c>
      <c r="H5" s="10" t="s">
        <v>14</v>
      </c>
      <c r="I5" s="10" t="s">
        <v>16</v>
      </c>
      <c r="J5" s="10" t="s">
        <v>15</v>
      </c>
      <c r="K5" s="37"/>
      <c r="L5" s="35"/>
      <c r="M5" s="35"/>
      <c r="N5" s="35"/>
      <c r="O5" s="35"/>
      <c r="P5" s="35"/>
      <c r="Q5" s="35"/>
      <c r="R5" s="8"/>
      <c r="S5" s="8"/>
      <c r="T5" s="8"/>
      <c r="U5" s="35"/>
    </row>
    <row r="6" spans="1:21" ht="15.75">
      <c r="A6" s="43">
        <v>2019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14.25" customHeight="1">
      <c r="A7" s="37" t="s">
        <v>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21" ht="88.5" customHeight="1">
      <c r="A8" s="1">
        <v>1</v>
      </c>
      <c r="B8" s="2"/>
      <c r="C8" s="1" t="s">
        <v>10</v>
      </c>
      <c r="D8" s="1" t="s">
        <v>12</v>
      </c>
      <c r="E8" s="13" t="s">
        <v>7</v>
      </c>
      <c r="F8" s="13" t="s">
        <v>21</v>
      </c>
      <c r="G8" s="11">
        <v>840.3</v>
      </c>
      <c r="H8" s="11">
        <f>G8</f>
        <v>840.3</v>
      </c>
      <c r="I8" s="11">
        <v>0</v>
      </c>
      <c r="J8" s="11">
        <v>0</v>
      </c>
      <c r="K8" s="13" t="s">
        <v>62</v>
      </c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47.25" customHeight="1">
      <c r="A9" s="37" t="s">
        <v>19</v>
      </c>
      <c r="B9" s="37"/>
      <c r="C9" s="37"/>
      <c r="D9" s="37"/>
      <c r="E9" s="37"/>
      <c r="F9" s="37"/>
      <c r="G9" s="10">
        <f>SUM(G8:G8)</f>
        <v>840.3</v>
      </c>
      <c r="H9" s="10">
        <f>SUM(H8:H8)</f>
        <v>840.3</v>
      </c>
      <c r="I9" s="10"/>
      <c r="J9" s="10"/>
      <c r="K9" s="29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5.75" customHeight="1">
      <c r="A10" s="37" t="s">
        <v>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4"/>
      <c r="M10" s="4"/>
      <c r="N10" s="4"/>
      <c r="O10" s="4"/>
      <c r="P10" s="4"/>
      <c r="Q10" s="4"/>
      <c r="R10" s="9"/>
      <c r="S10" s="9"/>
      <c r="T10" s="9"/>
      <c r="U10" s="4"/>
    </row>
    <row r="11" spans="1:21" ht="51" customHeight="1">
      <c r="A11" s="1">
        <v>2</v>
      </c>
      <c r="B11" s="1"/>
      <c r="C11" s="1" t="s">
        <v>5</v>
      </c>
      <c r="D11" s="1" t="s">
        <v>12</v>
      </c>
      <c r="E11" s="1" t="s">
        <v>6</v>
      </c>
      <c r="F11" s="11" t="s">
        <v>20</v>
      </c>
      <c r="G11" s="11">
        <v>11541.6</v>
      </c>
      <c r="H11" s="11">
        <f>G11</f>
        <v>11541.6</v>
      </c>
      <c r="I11" s="11">
        <v>0</v>
      </c>
      <c r="J11" s="11">
        <v>0</v>
      </c>
      <c r="K11" s="1" t="s">
        <v>61</v>
      </c>
      <c r="L11" s="4"/>
      <c r="M11" s="4"/>
      <c r="N11" s="4"/>
      <c r="O11" s="4"/>
      <c r="P11" s="4"/>
      <c r="Q11" s="4"/>
      <c r="R11" s="9"/>
      <c r="S11" s="9"/>
      <c r="T11" s="9"/>
      <c r="U11" s="4"/>
    </row>
    <row r="12" spans="1:11" ht="30" customHeight="1">
      <c r="A12" s="37" t="s">
        <v>17</v>
      </c>
      <c r="B12" s="37"/>
      <c r="C12" s="37"/>
      <c r="D12" s="37"/>
      <c r="E12" s="37"/>
      <c r="F12" s="37"/>
      <c r="G12" s="10">
        <f>SUM(G11:G11)</f>
        <v>11541.6</v>
      </c>
      <c r="H12" s="10">
        <f>SUM(H11:H11)</f>
        <v>11541.6</v>
      </c>
      <c r="I12" s="10">
        <f>SUM(I11:I11)</f>
        <v>0</v>
      </c>
      <c r="J12" s="10">
        <f>SUM(J11:J11)</f>
        <v>0</v>
      </c>
      <c r="K12" s="1"/>
    </row>
    <row r="13" spans="1:11" ht="29.25" customHeight="1">
      <c r="A13" s="37" t="s">
        <v>18</v>
      </c>
      <c r="B13" s="37"/>
      <c r="C13" s="37"/>
      <c r="D13" s="37"/>
      <c r="E13" s="37"/>
      <c r="F13" s="37"/>
      <c r="G13" s="10">
        <f>G12+G9</f>
        <v>12381.9</v>
      </c>
      <c r="H13" s="10">
        <f>+H12+H9</f>
        <v>12381.9</v>
      </c>
      <c r="I13" s="10">
        <f>+I12+I9</f>
        <v>0</v>
      </c>
      <c r="J13" s="10">
        <f>J12+J9</f>
        <v>0</v>
      </c>
      <c r="K13" s="29"/>
    </row>
    <row r="14" spans="1:11" ht="17.25" customHeight="1">
      <c r="A14" s="43">
        <v>2020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29.25" customHeight="1">
      <c r="A15" s="37" t="s">
        <v>2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:11" ht="54" customHeight="1">
      <c r="A16" s="1">
        <v>1</v>
      </c>
      <c r="B16" s="1"/>
      <c r="C16" s="1" t="s">
        <v>5</v>
      </c>
      <c r="D16" s="1" t="s">
        <v>12</v>
      </c>
      <c r="E16" s="1" t="s">
        <v>6</v>
      </c>
      <c r="F16" s="11" t="s">
        <v>27</v>
      </c>
      <c r="G16" s="27">
        <v>11499.76576</v>
      </c>
      <c r="H16" s="27">
        <f>G16</f>
        <v>11499.76576</v>
      </c>
      <c r="I16" s="11">
        <v>0</v>
      </c>
      <c r="J16" s="11">
        <v>0</v>
      </c>
      <c r="K16" s="1" t="s">
        <v>61</v>
      </c>
    </row>
    <row r="17" spans="1:11" ht="29.25" customHeight="1">
      <c r="A17" s="37" t="s">
        <v>24</v>
      </c>
      <c r="B17" s="37"/>
      <c r="C17" s="37"/>
      <c r="D17" s="37"/>
      <c r="E17" s="37"/>
      <c r="F17" s="37"/>
      <c r="G17" s="32">
        <f>G16</f>
        <v>11499.76576</v>
      </c>
      <c r="H17" s="32">
        <f>H16</f>
        <v>11499.76576</v>
      </c>
      <c r="I17" s="10">
        <f>SUM(I16:I16)</f>
        <v>0</v>
      </c>
      <c r="J17" s="10">
        <f>SUM(J16:J16)</f>
        <v>0</v>
      </c>
      <c r="K17" s="1"/>
    </row>
    <row r="18" spans="1:11" ht="29.25" customHeight="1">
      <c r="A18" s="37" t="s">
        <v>25</v>
      </c>
      <c r="B18" s="37"/>
      <c r="C18" s="37"/>
      <c r="D18" s="37"/>
      <c r="E18" s="37"/>
      <c r="F18" s="37"/>
      <c r="G18" s="32">
        <f>G17</f>
        <v>11499.76576</v>
      </c>
      <c r="H18" s="32">
        <f>H17</f>
        <v>11499.76576</v>
      </c>
      <c r="I18" s="10">
        <f>+I17+I14</f>
        <v>0</v>
      </c>
      <c r="J18" s="10">
        <f>J17+J14</f>
        <v>0</v>
      </c>
      <c r="K18" s="29"/>
    </row>
    <row r="19" spans="1:11" ht="17.25" customHeight="1">
      <c r="A19" s="43">
        <v>2021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ht="29.25" customHeight="1">
      <c r="A20" s="37" t="s">
        <v>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ht="56.25" customHeight="1">
      <c r="A21" s="1">
        <v>1</v>
      </c>
      <c r="B21" s="1">
        <v>1</v>
      </c>
      <c r="C21" s="1" t="s">
        <v>5</v>
      </c>
      <c r="D21" s="1" t="s">
        <v>12</v>
      </c>
      <c r="E21" s="1" t="s">
        <v>6</v>
      </c>
      <c r="F21" s="11" t="s">
        <v>28</v>
      </c>
      <c r="G21" s="11">
        <v>10000</v>
      </c>
      <c r="H21" s="11">
        <f>G21</f>
        <v>10000</v>
      </c>
      <c r="I21" s="11">
        <v>0</v>
      </c>
      <c r="J21" s="11">
        <v>0</v>
      </c>
      <c r="K21" s="1" t="s">
        <v>61</v>
      </c>
    </row>
    <row r="22" spans="1:11" ht="56.25" customHeight="1">
      <c r="A22" s="1">
        <v>2</v>
      </c>
      <c r="B22" s="1"/>
      <c r="C22" s="1" t="s">
        <v>29</v>
      </c>
      <c r="D22" s="15" t="s">
        <v>12</v>
      </c>
      <c r="E22" s="15" t="s">
        <v>6</v>
      </c>
      <c r="F22" s="16" t="s">
        <v>30</v>
      </c>
      <c r="G22" s="11">
        <v>1546.6</v>
      </c>
      <c r="H22" s="11">
        <f>G22</f>
        <v>1546.6</v>
      </c>
      <c r="I22" s="11">
        <v>0</v>
      </c>
      <c r="J22" s="11">
        <v>0</v>
      </c>
      <c r="K22" s="15" t="s">
        <v>60</v>
      </c>
    </row>
    <row r="23" spans="1:11" ht="29.25" customHeight="1">
      <c r="A23" s="37" t="s">
        <v>55</v>
      </c>
      <c r="B23" s="37"/>
      <c r="C23" s="37"/>
      <c r="D23" s="37"/>
      <c r="E23" s="37"/>
      <c r="F23" s="37"/>
      <c r="G23" s="10">
        <f>SUM(G21:G22)</f>
        <v>11546.6</v>
      </c>
      <c r="H23" s="10">
        <f>SUM(H21:H22)</f>
        <v>11546.6</v>
      </c>
      <c r="I23" s="10">
        <f>I21+I22</f>
        <v>0</v>
      </c>
      <c r="J23" s="10">
        <f>J21+J22</f>
        <v>0</v>
      </c>
      <c r="K23" s="1"/>
    </row>
    <row r="24" spans="1:11" ht="29.25" customHeight="1">
      <c r="A24" s="37" t="s">
        <v>56</v>
      </c>
      <c r="B24" s="37"/>
      <c r="C24" s="37"/>
      <c r="D24" s="37"/>
      <c r="E24" s="37"/>
      <c r="F24" s="37"/>
      <c r="G24" s="10">
        <f>G23</f>
        <v>11546.6</v>
      </c>
      <c r="H24" s="10">
        <f>H23</f>
        <v>11546.6</v>
      </c>
      <c r="I24" s="10">
        <f>I22+I23</f>
        <v>0</v>
      </c>
      <c r="J24" s="10">
        <f>J22+J23</f>
        <v>0</v>
      </c>
      <c r="K24" s="29"/>
    </row>
    <row r="25" spans="1:11" ht="19.5" customHeight="1">
      <c r="A25" s="43">
        <v>2022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ht="21" customHeight="1">
      <c r="A26" s="37" t="s">
        <v>2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1:11" ht="47.25">
      <c r="A27" s="1">
        <v>1</v>
      </c>
      <c r="B27" s="1"/>
      <c r="C27" s="1" t="s">
        <v>32</v>
      </c>
      <c r="D27" s="15" t="s">
        <v>12</v>
      </c>
      <c r="E27" s="15" t="s">
        <v>6</v>
      </c>
      <c r="F27" s="16" t="s">
        <v>30</v>
      </c>
      <c r="G27" s="11">
        <v>11546.6</v>
      </c>
      <c r="H27" s="11">
        <f>G27</f>
        <v>11546.6</v>
      </c>
      <c r="I27" s="11">
        <v>0</v>
      </c>
      <c r="J27" s="11">
        <v>0</v>
      </c>
      <c r="K27" s="15" t="s">
        <v>60</v>
      </c>
    </row>
    <row r="28" spans="1:11" ht="30" customHeight="1">
      <c r="A28" s="41" t="s">
        <v>26</v>
      </c>
      <c r="B28" s="41"/>
      <c r="C28" s="41"/>
      <c r="D28" s="41"/>
      <c r="E28" s="41"/>
      <c r="F28" s="41"/>
      <c r="G28" s="17">
        <f>SUM(G27:G27)</f>
        <v>11546.6</v>
      </c>
      <c r="H28" s="17">
        <f>SUM(H27:H27)</f>
        <v>11546.6</v>
      </c>
      <c r="I28" s="17">
        <f>SUM(I27:I27)</f>
        <v>0</v>
      </c>
      <c r="J28" s="17">
        <f>SUM(J27:J27)</f>
        <v>0</v>
      </c>
      <c r="K28" s="18"/>
    </row>
    <row r="29" spans="1:11" ht="40.5" customHeight="1">
      <c r="A29" s="41" t="s">
        <v>57</v>
      </c>
      <c r="B29" s="41"/>
      <c r="C29" s="41"/>
      <c r="D29" s="41"/>
      <c r="E29" s="41"/>
      <c r="F29" s="41"/>
      <c r="G29" s="17">
        <f>G28</f>
        <v>11546.6</v>
      </c>
      <c r="H29" s="17">
        <f>H28</f>
        <v>11546.6</v>
      </c>
      <c r="I29" s="17">
        <f>+I28+I25</f>
        <v>0</v>
      </c>
      <c r="J29" s="17">
        <f>J28+J25</f>
        <v>0</v>
      </c>
      <c r="K29" s="30"/>
    </row>
    <row r="30" spans="1:11" ht="15.75">
      <c r="A30" s="43">
        <v>2023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1:11" ht="15.75">
      <c r="A31" s="45" t="s">
        <v>3</v>
      </c>
      <c r="B31" s="45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31.5">
      <c r="A32" s="19">
        <v>1</v>
      </c>
      <c r="B32" s="19"/>
      <c r="C32" s="20" t="s">
        <v>35</v>
      </c>
      <c r="D32" s="18" t="s">
        <v>12</v>
      </c>
      <c r="E32" s="18" t="s">
        <v>6</v>
      </c>
      <c r="F32" s="21" t="s">
        <v>36</v>
      </c>
      <c r="G32" s="11">
        <v>4438.6</v>
      </c>
      <c r="H32" s="21">
        <f>G32</f>
        <v>4438.6</v>
      </c>
      <c r="I32" s="21">
        <v>0</v>
      </c>
      <c r="J32" s="21">
        <v>0</v>
      </c>
      <c r="K32" s="18" t="s">
        <v>59</v>
      </c>
    </row>
    <row r="33" spans="1:11" ht="31.5" customHeight="1">
      <c r="A33" s="44" t="s">
        <v>37</v>
      </c>
      <c r="B33" s="44"/>
      <c r="C33" s="41"/>
      <c r="D33" s="41"/>
      <c r="E33" s="41"/>
      <c r="F33" s="41"/>
      <c r="G33" s="17">
        <f>SUM(G31:G32)</f>
        <v>4438.6</v>
      </c>
      <c r="H33" s="17">
        <f>SUM(H31:H32)</f>
        <v>4438.6</v>
      </c>
      <c r="I33" s="17">
        <f>SUM(I32:I32)</f>
        <v>0</v>
      </c>
      <c r="J33" s="17">
        <f>SUM(J32:J32)</f>
        <v>0</v>
      </c>
      <c r="K33" s="18"/>
    </row>
    <row r="34" spans="1:11" ht="15.75">
      <c r="A34" s="45" t="s">
        <v>33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ht="33" customHeight="1">
      <c r="A35" s="44" t="s">
        <v>51</v>
      </c>
      <c r="B35" s="44"/>
      <c r="C35" s="41"/>
      <c r="D35" s="41"/>
      <c r="E35" s="41"/>
      <c r="F35" s="41"/>
      <c r="G35" s="17">
        <v>0</v>
      </c>
      <c r="H35" s="17">
        <v>0</v>
      </c>
      <c r="I35" s="17">
        <v>0</v>
      </c>
      <c r="J35" s="17">
        <v>0</v>
      </c>
      <c r="K35" s="18"/>
    </row>
    <row r="36" spans="1:11" ht="15.75">
      <c r="A36" s="45" t="s">
        <v>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</row>
    <row r="37" spans="1:11" ht="30.75" customHeight="1">
      <c r="A37" s="44" t="s">
        <v>52</v>
      </c>
      <c r="B37" s="44"/>
      <c r="C37" s="41"/>
      <c r="D37" s="41"/>
      <c r="E37" s="41"/>
      <c r="F37" s="41"/>
      <c r="G37" s="17">
        <f>SUM(G36:G36)</f>
        <v>0</v>
      </c>
      <c r="H37" s="17">
        <f>SUM(H36:H36)</f>
        <v>0</v>
      </c>
      <c r="I37" s="17">
        <f>SUM(I36:I36)</f>
        <v>0</v>
      </c>
      <c r="J37" s="17">
        <f>SUM(J36:J36)</f>
        <v>0</v>
      </c>
      <c r="K37" s="18"/>
    </row>
    <row r="38" spans="1:11" ht="15.75">
      <c r="A38" s="37" t="s">
        <v>2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39" spans="1:11" ht="47.25">
      <c r="A39" s="1">
        <v>2</v>
      </c>
      <c r="B39" s="1">
        <v>3</v>
      </c>
      <c r="C39" s="1" t="s">
        <v>32</v>
      </c>
      <c r="D39" s="15" t="s">
        <v>12</v>
      </c>
      <c r="E39" s="15" t="s">
        <v>6</v>
      </c>
      <c r="F39" s="16" t="s">
        <v>30</v>
      </c>
      <c r="G39" s="11">
        <v>7200</v>
      </c>
      <c r="H39" s="11">
        <f>G39</f>
        <v>7200</v>
      </c>
      <c r="I39" s="11">
        <v>0</v>
      </c>
      <c r="J39" s="11">
        <v>0</v>
      </c>
      <c r="K39" s="15" t="s">
        <v>60</v>
      </c>
    </row>
    <row r="40" spans="1:11" ht="31.5" customHeight="1">
      <c r="A40" s="41" t="s">
        <v>44</v>
      </c>
      <c r="B40" s="41"/>
      <c r="C40" s="41"/>
      <c r="D40" s="41"/>
      <c r="E40" s="41"/>
      <c r="F40" s="41"/>
      <c r="G40" s="17">
        <f>SUM(G38:G39)</f>
        <v>7200</v>
      </c>
      <c r="H40" s="17">
        <f>SUM(H38:H39)</f>
        <v>7200</v>
      </c>
      <c r="I40" s="17">
        <f>SUM(I39:I39)</f>
        <v>0</v>
      </c>
      <c r="J40" s="17">
        <f>SUM(J39:J39)</f>
        <v>0</v>
      </c>
      <c r="K40" s="18"/>
    </row>
    <row r="41" spans="1:11" ht="30" customHeight="1">
      <c r="A41" s="41" t="s">
        <v>53</v>
      </c>
      <c r="B41" s="41"/>
      <c r="C41" s="41"/>
      <c r="D41" s="41"/>
      <c r="E41" s="41"/>
      <c r="F41" s="41"/>
      <c r="G41" s="17">
        <f>G40+G37+G35+G33</f>
        <v>11638.6</v>
      </c>
      <c r="H41" s="17">
        <f>H40+H37+H35+H33</f>
        <v>11638.6</v>
      </c>
      <c r="I41" s="17">
        <f>+I40+I37</f>
        <v>0</v>
      </c>
      <c r="J41" s="17">
        <f>J40+J37</f>
        <v>0</v>
      </c>
      <c r="K41" s="30"/>
    </row>
    <row r="42" spans="1:11" ht="15.75">
      <c r="A42" s="43">
        <v>2024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3" spans="1:11" ht="15.75">
      <c r="A43" s="45" t="s">
        <v>3</v>
      </c>
      <c r="B43" s="45"/>
      <c r="C43" s="37"/>
      <c r="D43" s="37"/>
      <c r="E43" s="37"/>
      <c r="F43" s="37"/>
      <c r="G43" s="37"/>
      <c r="H43" s="37"/>
      <c r="I43" s="37"/>
      <c r="J43" s="37"/>
      <c r="K43" s="37"/>
    </row>
    <row r="44" spans="1:11" ht="31.5">
      <c r="A44" s="19">
        <v>1</v>
      </c>
      <c r="B44" s="19">
        <v>4</v>
      </c>
      <c r="C44" s="20" t="s">
        <v>35</v>
      </c>
      <c r="D44" s="18" t="s">
        <v>12</v>
      </c>
      <c r="E44" s="18" t="s">
        <v>6</v>
      </c>
      <c r="F44" s="21" t="s">
        <v>36</v>
      </c>
      <c r="G44" s="11">
        <v>4200</v>
      </c>
      <c r="H44" s="21">
        <f>G44</f>
        <v>4200</v>
      </c>
      <c r="I44" s="21">
        <v>0</v>
      </c>
      <c r="J44" s="21">
        <v>0</v>
      </c>
      <c r="K44" s="18" t="s">
        <v>59</v>
      </c>
    </row>
    <row r="45" spans="1:11" ht="31.5" customHeight="1">
      <c r="A45" s="44" t="s">
        <v>47</v>
      </c>
      <c r="B45" s="44"/>
      <c r="C45" s="41"/>
      <c r="D45" s="41"/>
      <c r="E45" s="41"/>
      <c r="F45" s="41"/>
      <c r="G45" s="17">
        <f>SUM(G43:G44)</f>
        <v>4200</v>
      </c>
      <c r="H45" s="17">
        <f>SUM(H43:H44)</f>
        <v>4200</v>
      </c>
      <c r="I45" s="17">
        <f>SUM(I44:I44)</f>
        <v>0</v>
      </c>
      <c r="J45" s="17">
        <f>SUM(J44:J44)</f>
        <v>0</v>
      </c>
      <c r="K45" s="18"/>
    </row>
    <row r="46" spans="1:11" ht="15.75">
      <c r="A46" s="45" t="s">
        <v>33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</row>
    <row r="47" spans="1:11" ht="47.25">
      <c r="A47" s="19">
        <v>2</v>
      </c>
      <c r="B47" s="19"/>
      <c r="C47" s="22" t="s">
        <v>38</v>
      </c>
      <c r="D47" s="22" t="s">
        <v>12</v>
      </c>
      <c r="E47" s="22" t="s">
        <v>31</v>
      </c>
      <c r="F47" s="23" t="s">
        <v>39</v>
      </c>
      <c r="G47" s="24">
        <v>3200</v>
      </c>
      <c r="H47" s="24">
        <f>G47</f>
        <v>3200</v>
      </c>
      <c r="I47" s="23">
        <v>0</v>
      </c>
      <c r="J47" s="23">
        <v>0</v>
      </c>
      <c r="K47" s="22" t="s">
        <v>58</v>
      </c>
    </row>
    <row r="48" spans="1:11" ht="47.25">
      <c r="A48" s="19">
        <v>3</v>
      </c>
      <c r="B48" s="19">
        <v>5</v>
      </c>
      <c r="C48" s="22" t="s">
        <v>40</v>
      </c>
      <c r="D48" s="22" t="s">
        <v>12</v>
      </c>
      <c r="E48" s="22" t="s">
        <v>31</v>
      </c>
      <c r="F48" s="23" t="s">
        <v>39</v>
      </c>
      <c r="G48" s="24">
        <v>3200</v>
      </c>
      <c r="H48" s="24">
        <f>G48</f>
        <v>3200</v>
      </c>
      <c r="I48" s="23">
        <v>0</v>
      </c>
      <c r="J48" s="23">
        <v>0</v>
      </c>
      <c r="K48" s="22" t="s">
        <v>58</v>
      </c>
    </row>
    <row r="49" spans="1:11" ht="31.5" customHeight="1">
      <c r="A49" s="44" t="s">
        <v>45</v>
      </c>
      <c r="B49" s="44"/>
      <c r="C49" s="41"/>
      <c r="D49" s="41"/>
      <c r="E49" s="41"/>
      <c r="F49" s="41"/>
      <c r="G49" s="17">
        <f>G47+G48</f>
        <v>6400</v>
      </c>
      <c r="H49" s="17">
        <f>H47+H48</f>
        <v>6400</v>
      </c>
      <c r="I49" s="17">
        <f>SUM(I48:I48)</f>
        <v>0</v>
      </c>
      <c r="J49" s="17">
        <f>SUM(J48:J48)</f>
        <v>0</v>
      </c>
      <c r="K49" s="18"/>
    </row>
    <row r="50" spans="1:11" ht="15.75">
      <c r="A50" s="45" t="s">
        <v>34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</row>
    <row r="51" spans="1:11" ht="47.25">
      <c r="A51" s="19">
        <v>4</v>
      </c>
      <c r="B51" s="19"/>
      <c r="C51" s="22" t="s">
        <v>41</v>
      </c>
      <c r="D51" s="22" t="s">
        <v>12</v>
      </c>
      <c r="E51" s="22" t="s">
        <v>6</v>
      </c>
      <c r="F51" s="23" t="s">
        <v>39</v>
      </c>
      <c r="G51" s="23">
        <v>3200</v>
      </c>
      <c r="H51" s="23">
        <f>G51</f>
        <v>3200</v>
      </c>
      <c r="I51" s="23">
        <v>0</v>
      </c>
      <c r="J51" s="23">
        <v>0</v>
      </c>
      <c r="K51" s="22" t="s">
        <v>42</v>
      </c>
    </row>
    <row r="52" spans="1:11" ht="31.5" customHeight="1">
      <c r="A52" s="44" t="s">
        <v>43</v>
      </c>
      <c r="B52" s="44"/>
      <c r="C52" s="41"/>
      <c r="D52" s="41"/>
      <c r="E52" s="41"/>
      <c r="F52" s="41"/>
      <c r="G52" s="17">
        <f>SUM(G50:G51)</f>
        <v>3200</v>
      </c>
      <c r="H52" s="17">
        <f>SUM(H50:H51)</f>
        <v>3200</v>
      </c>
      <c r="I52" s="17">
        <f>SUM(I51:I51)</f>
        <v>0</v>
      </c>
      <c r="J52" s="17">
        <f>SUM(J51:J51)</f>
        <v>0</v>
      </c>
      <c r="K52" s="18"/>
    </row>
    <row r="53" spans="1:11" ht="30.75" customHeight="1">
      <c r="A53" s="41" t="s">
        <v>46</v>
      </c>
      <c r="B53" s="41"/>
      <c r="C53" s="41"/>
      <c r="D53" s="41"/>
      <c r="E53" s="41"/>
      <c r="F53" s="41"/>
      <c r="G53" s="17">
        <f>G52+G49+G45</f>
        <v>13800</v>
      </c>
      <c r="H53" s="17">
        <f>H52+H49+H45</f>
        <v>13800</v>
      </c>
      <c r="I53" s="17">
        <f>I52+I49+I45</f>
        <v>0</v>
      </c>
      <c r="J53" s="17">
        <f>J52+J49+J45</f>
        <v>0</v>
      </c>
      <c r="K53" s="30"/>
    </row>
    <row r="54" spans="1:11" ht="15.75">
      <c r="A54" s="43">
        <v>2025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</row>
    <row r="55" spans="1:11" ht="15.75">
      <c r="A55" s="45" t="s">
        <v>33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1" ht="47.25">
      <c r="A56" s="19">
        <v>1</v>
      </c>
      <c r="B56" s="19">
        <v>6</v>
      </c>
      <c r="C56" s="22" t="s">
        <v>38</v>
      </c>
      <c r="D56" s="22" t="s">
        <v>12</v>
      </c>
      <c r="E56" s="22" t="s">
        <v>31</v>
      </c>
      <c r="F56" s="23" t="s">
        <v>39</v>
      </c>
      <c r="G56" s="24">
        <v>4100</v>
      </c>
      <c r="H56" s="24">
        <f>G56</f>
        <v>4100</v>
      </c>
      <c r="I56" s="23">
        <v>0</v>
      </c>
      <c r="J56" s="23">
        <v>0</v>
      </c>
      <c r="K56" s="22" t="s">
        <v>58</v>
      </c>
    </row>
    <row r="57" spans="1:11" ht="30.75" customHeight="1">
      <c r="A57" s="44" t="s">
        <v>48</v>
      </c>
      <c r="B57" s="44"/>
      <c r="C57" s="41"/>
      <c r="D57" s="41"/>
      <c r="E57" s="41"/>
      <c r="F57" s="41"/>
      <c r="G57" s="17">
        <f>G56</f>
        <v>4100</v>
      </c>
      <c r="H57" s="17">
        <f>H56</f>
        <v>4100</v>
      </c>
      <c r="I57" s="17">
        <f>I56</f>
        <v>0</v>
      </c>
      <c r="J57" s="17">
        <f>J56</f>
        <v>0</v>
      </c>
      <c r="K57" s="18"/>
    </row>
    <row r="58" spans="1:11" ht="15.75">
      <c r="A58" s="45" t="s">
        <v>34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</row>
    <row r="59" spans="1:11" ht="47.25">
      <c r="A59" s="19">
        <v>2</v>
      </c>
      <c r="B59" s="19">
        <v>7</v>
      </c>
      <c r="C59" s="22" t="s">
        <v>41</v>
      </c>
      <c r="D59" s="22" t="s">
        <v>12</v>
      </c>
      <c r="E59" s="22" t="s">
        <v>6</v>
      </c>
      <c r="F59" s="23" t="s">
        <v>39</v>
      </c>
      <c r="G59" s="23">
        <v>10500</v>
      </c>
      <c r="H59" s="23">
        <f>G59</f>
        <v>10500</v>
      </c>
      <c r="I59" s="23">
        <v>0</v>
      </c>
      <c r="J59" s="23">
        <v>0</v>
      </c>
      <c r="K59" s="22" t="s">
        <v>42</v>
      </c>
    </row>
    <row r="60" spans="1:11" ht="30" customHeight="1">
      <c r="A60" s="44" t="s">
        <v>49</v>
      </c>
      <c r="B60" s="44"/>
      <c r="C60" s="41"/>
      <c r="D60" s="41"/>
      <c r="E60" s="41"/>
      <c r="F60" s="41"/>
      <c r="G60" s="17">
        <f>SUM(G58:G59)</f>
        <v>10500</v>
      </c>
      <c r="H60" s="17">
        <f>SUM(H58:H59)</f>
        <v>10500</v>
      </c>
      <c r="I60" s="17">
        <f>SUM(I59:I59)</f>
        <v>0</v>
      </c>
      <c r="J60" s="17">
        <f>SUM(J59:J59)</f>
        <v>0</v>
      </c>
      <c r="K60" s="18"/>
    </row>
    <row r="61" spans="1:11" ht="33.75" customHeight="1">
      <c r="A61" s="41" t="s">
        <v>50</v>
      </c>
      <c r="B61" s="41"/>
      <c r="C61" s="41"/>
      <c r="D61" s="41"/>
      <c r="E61" s="41"/>
      <c r="F61" s="41"/>
      <c r="G61" s="17">
        <f>G60+G57</f>
        <v>14600</v>
      </c>
      <c r="H61" s="17">
        <f>H60+H57</f>
        <v>14600</v>
      </c>
      <c r="I61" s="17">
        <f>I60+I57</f>
        <v>0</v>
      </c>
      <c r="J61" s="17">
        <f>J60+J57</f>
        <v>0</v>
      </c>
      <c r="K61" s="30"/>
    </row>
    <row r="62" spans="1:11" ht="42.75" customHeight="1">
      <c r="A62" s="41" t="s">
        <v>54</v>
      </c>
      <c r="B62" s="41"/>
      <c r="C62" s="41"/>
      <c r="D62" s="41"/>
      <c r="E62" s="41"/>
      <c r="F62" s="41"/>
      <c r="G62" s="25">
        <f>G61+G53+G41+G29+G24+G18+G13</f>
        <v>87013.46575999999</v>
      </c>
      <c r="H62" s="25">
        <f>H61+H53+H41+H29+H24+H18+H13</f>
        <v>87013.46575999999</v>
      </c>
      <c r="I62" s="26">
        <v>0</v>
      </c>
      <c r="J62" s="26">
        <v>0</v>
      </c>
      <c r="K62" s="31"/>
    </row>
  </sheetData>
  <sheetProtection selectLockedCells="1" selectUnlockedCells="1"/>
  <mergeCells count="66">
    <mergeCell ref="A53:F53"/>
    <mergeCell ref="A54:K54"/>
    <mergeCell ref="A55:K55"/>
    <mergeCell ref="A42:K42"/>
    <mergeCell ref="A57:F57"/>
    <mergeCell ref="A58:K58"/>
    <mergeCell ref="A60:F60"/>
    <mergeCell ref="A61:F61"/>
    <mergeCell ref="A36:K36"/>
    <mergeCell ref="A38:K38"/>
    <mergeCell ref="A41:F41"/>
    <mergeCell ref="A52:F52"/>
    <mergeCell ref="A28:F28"/>
    <mergeCell ref="A29:F29"/>
    <mergeCell ref="A49:F49"/>
    <mergeCell ref="A50:K50"/>
    <mergeCell ref="A43:K43"/>
    <mergeCell ref="A45:F45"/>
    <mergeCell ref="A46:K46"/>
    <mergeCell ref="A30:K30"/>
    <mergeCell ref="A31:K31"/>
    <mergeCell ref="A34:K34"/>
    <mergeCell ref="A19:K19"/>
    <mergeCell ref="A20:K20"/>
    <mergeCell ref="A40:F40"/>
    <mergeCell ref="A33:F33"/>
    <mergeCell ref="A35:F35"/>
    <mergeCell ref="A37:F37"/>
    <mergeCell ref="A23:F23"/>
    <mergeCell ref="A24:F24"/>
    <mergeCell ref="A25:K25"/>
    <mergeCell ref="A26:K26"/>
    <mergeCell ref="A14:K14"/>
    <mergeCell ref="A15:K15"/>
    <mergeCell ref="A17:F17"/>
    <mergeCell ref="A18:F18"/>
    <mergeCell ref="L3:U3"/>
    <mergeCell ref="L4:L5"/>
    <mergeCell ref="A6:K6"/>
    <mergeCell ref="F4:F5"/>
    <mergeCell ref="E4:E5"/>
    <mergeCell ref="A4:A5"/>
    <mergeCell ref="A12:F12"/>
    <mergeCell ref="O4:O5"/>
    <mergeCell ref="B4:B5"/>
    <mergeCell ref="A10:K10"/>
    <mergeCell ref="A62:F62"/>
    <mergeCell ref="A9:F9"/>
    <mergeCell ref="P4:P5"/>
    <mergeCell ref="Q4:Q5"/>
    <mergeCell ref="N4:N5"/>
    <mergeCell ref="A7:K7"/>
    <mergeCell ref="L7:U7"/>
    <mergeCell ref="A13:F13"/>
    <mergeCell ref="U4:U5"/>
    <mergeCell ref="C4:C5"/>
    <mergeCell ref="J1:K1"/>
    <mergeCell ref="J2:K2"/>
    <mergeCell ref="L6:U6"/>
    <mergeCell ref="G4:J4"/>
    <mergeCell ref="K4:K5"/>
    <mergeCell ref="R4:T4"/>
    <mergeCell ref="M4:M5"/>
    <mergeCell ref="R2:U2"/>
    <mergeCell ref="A3:K3"/>
    <mergeCell ref="D4:D5"/>
  </mergeCells>
  <printOptions/>
  <pageMargins left="0.7" right="0.7" top="0.75" bottom="0.75" header="0.3" footer="0.3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Гудкова Светлана Леонидовна</dc:creator>
  <cp:keywords/>
  <dc:description/>
  <cp:lastModifiedBy>Шавкунова</cp:lastModifiedBy>
  <cp:lastPrinted>2020-09-21T09:27:35Z</cp:lastPrinted>
  <dcterms:created xsi:type="dcterms:W3CDTF">2014-09-22T08:41:39Z</dcterms:created>
  <dcterms:modified xsi:type="dcterms:W3CDTF">2021-03-02T03:51:37Z</dcterms:modified>
  <cp:category/>
  <cp:version/>
  <cp:contentType/>
  <cp:contentStatus/>
</cp:coreProperties>
</file>