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екущий" sheetId="1" r:id="rId1"/>
  </sheets>
  <definedNames>
    <definedName name="_xlnm.Print_Area" localSheetId="0">'Текущий'!$A$1:$D$154</definedName>
  </definedNames>
  <calcPr fullCalcOnLoad="1"/>
</workbook>
</file>

<file path=xl/sharedStrings.xml><?xml version="1.0" encoding="utf-8"?>
<sst xmlns="http://schemas.openxmlformats.org/spreadsheetml/2006/main" count="223" uniqueCount="169">
  <si>
    <t>Советский район</t>
  </si>
  <si>
    <t xml:space="preserve">по результатам работ планируется обустроить 7 жилых помещений, которые будут отнесены к маневренному жилищному фонду муниципального образования «Город Томск» </t>
  </si>
  <si>
    <t>ИТОГО:</t>
  </si>
  <si>
    <t>Кировский район</t>
  </si>
  <si>
    <t>пр. Кирова, д. 56Б, к. 515</t>
  </si>
  <si>
    <t xml:space="preserve">ул. Усова, д. 66, к. 45 &lt;*&gt; </t>
  </si>
  <si>
    <t>Усова ул., д. 66, кв. 1</t>
  </si>
  <si>
    <t>Ленинский район</t>
  </si>
  <si>
    <t>Кольцевой проезд, д. 18, кв. 2</t>
  </si>
  <si>
    <t>Карла Ильмера ул., д. 12, кв. 73а</t>
  </si>
  <si>
    <t>5-й Армии ул., д. 26, кв. 34</t>
  </si>
  <si>
    <t>5-й Армии ул., д. 26, кв. 38</t>
  </si>
  <si>
    <t>5-й Армии ул., д. 26, кв. 80</t>
  </si>
  <si>
    <t>5-й Армии ул., д. 26, кв. 62</t>
  </si>
  <si>
    <t>5-й Армии ул., д. 26, кв. 12</t>
  </si>
  <si>
    <t>Первомайская ул., д. 63/2, кв. 44</t>
  </si>
  <si>
    <t>Светлый пер., д. 32, кв. 51</t>
  </si>
  <si>
    <t>Заозерный пер., д. 16/2, кв. 136</t>
  </si>
  <si>
    <t>Первомайская ул., д. 63/2, кв. 103</t>
  </si>
  <si>
    <t xml:space="preserve">Пролетарская ул., д. 25, кв. 91&lt;*&gt; </t>
  </si>
  <si>
    <t>-</t>
  </si>
  <si>
    <t>1 122 397,49</t>
  </si>
  <si>
    <t>Октябрьский район</t>
  </si>
  <si>
    <t>21 199,80 &lt;***&gt;</t>
  </si>
  <si>
    <t>87 587,22 &lt;***&gt;</t>
  </si>
  <si>
    <t>108 787,02</t>
  </si>
  <si>
    <t xml:space="preserve">&lt;***&gt; Планируется оплатить работы по текущему ремонту жилых помещений в соответствии с муниципальным контрактом  №  Ф.2017.492278 от 20.11.2017 (фактически работы по ремонту жилых помещений были окончены после завершения финансового года (2017), в связи с чем не были оплачены за счет бюджетных ассигнований 2017 года бюджета муниципального образования «Город Томск»).  </t>
  </si>
  <si>
    <t>ИТОГО по городу:</t>
  </si>
  <si>
    <t>2 578 525,42</t>
  </si>
  <si>
    <t>992 677,35 &lt;******&gt;</t>
  </si>
  <si>
    <t>5-й Армии ул, д. 26, кв. 66 &lt;*&gt;</t>
  </si>
  <si>
    <t>Первомайская ул., д. 63/1, кв. 35 &lt;*&gt;</t>
  </si>
  <si>
    <t>Заозерный пер., д. 16/2, кв. 12</t>
  </si>
  <si>
    <t>Перечень помещений маневренного фонда (адрес)</t>
  </si>
  <si>
    <t>Площадь помещений (кв. м)</t>
  </si>
  <si>
    <t>Средства, необходимые на ремонт (рублей)</t>
  </si>
  <si>
    <t>Бирюкова ул., д. 12, кв. 38 &lt;*&gt;</t>
  </si>
  <si>
    <t>Старо-Деповская ул., д. 1а, кв. 86</t>
  </si>
  <si>
    <t>Иркутский тракт, д. 78/2, кв. 129 &lt;*&gt;</t>
  </si>
  <si>
    <t>Ивана Черных ул., д. 123, кв. 105 &lt;*&gt;</t>
  </si>
  <si>
    <t>Пушкина ул., д. 27з, кв. 93 &lt;*&gt;</t>
  </si>
  <si>
    <t>Водопроводная ул., д. 11, кв. 238 &lt;*&gt;</t>
  </si>
  <si>
    <t>Спутник пос., д. 18, кв. 531</t>
  </si>
  <si>
    <t>Усова ул., д. 66, кв. 111</t>
  </si>
  <si>
    <t>Усова ул., д. 66, кв. 2</t>
  </si>
  <si>
    <t>Киевская ул., д. 88, кв. 110</t>
  </si>
  <si>
    <t>Вершинина ул., д. 52, кв. 312</t>
  </si>
  <si>
    <t>Белинского ул., д. 62, кв. 216</t>
  </si>
  <si>
    <t xml:space="preserve">Войкова ул., д. 59а, кв. 179 </t>
  </si>
  <si>
    <t xml:space="preserve">Героев Чубаровцев ул., д. 30а, кв. 21 </t>
  </si>
  <si>
    <t xml:space="preserve">Героев Чубаровцев ул., д. 30а, кв. 23 </t>
  </si>
  <si>
    <t xml:space="preserve">Говорова ул., д. 8, кв. 68 </t>
  </si>
  <si>
    <t xml:space="preserve">Говорова ул., д. 58, кв. 74 </t>
  </si>
  <si>
    <t xml:space="preserve">Интернационалистов ул., д. 10, кв. 86 </t>
  </si>
  <si>
    <t xml:space="preserve">Кольцевой проезд, д. 4, кв. 45 </t>
  </si>
  <si>
    <t xml:space="preserve">Кольцевой проезд, д. 33/1, кв. 60 </t>
  </si>
  <si>
    <t xml:space="preserve">Кольцевой пр-д, д. 33/2, кв. 239 </t>
  </si>
  <si>
    <t xml:space="preserve">ЛПК 2-й пос., д. 109/1, кв. 64 </t>
  </si>
  <si>
    <t xml:space="preserve">Первомайская ул., д. 63/1, кв. 63 </t>
  </si>
  <si>
    <t xml:space="preserve">Пролетарская ул., д. 25, кв. 39 </t>
  </si>
  <si>
    <t xml:space="preserve">Пролетарская ул., д. 38, кв. 33 </t>
  </si>
  <si>
    <t>Смирнова ул., д. 26, кв. 68</t>
  </si>
  <si>
    <t>Ленина пр., д. 160, кв. 19</t>
  </si>
  <si>
    <t>Ленина пр., д. 162, кв. 92</t>
  </si>
  <si>
    <t>Войкова ул., д. 84б, кв. 39</t>
  </si>
  <si>
    <t>Говорова ул., д. 8, кв. 47</t>
  </si>
  <si>
    <t>Ленина пр., д. 222, кв. 10</t>
  </si>
  <si>
    <t xml:space="preserve">ПЕРЕЧЕНЬ
ЖИЛЫХ ПОМЕЩЕНИЙ МАНЕВРЕННОГО ЖИЛИЩНОГО ФОНДА МУНИЦИПАЛЬНОГО
ОБРАЗОВАНИЯ «ГОРОД ТОМСК» И ПОМЕЩЕНИЙ, КОТОРЫЕ ПЛАНИРУЕТСЯ
ОТНЕСТИ К МАНЕВРЕННОМУ ЖИЛИЩНОМУ ФОНДУ, В ОТНОШЕНИИ КОТОРОГО
ПЛАНИРУЕТСЯ ПРОВЕДЕНИЕ ТЕКУЩЕГО РЕМОНТА
</t>
  </si>
  <si>
    <t>Профсоюзная ул., д. 13а, кв. 8</t>
  </si>
  <si>
    <t>Войкова ул., д. 3а, кв. 5</t>
  </si>
  <si>
    <t>Интернационалистов ул., д. 3, кв. 8</t>
  </si>
  <si>
    <t>Льва Толстого ул., 48 &lt;*&gt;</t>
  </si>
  <si>
    <t>Сергея Лазо ул., д. 12/2, кв. 34</t>
  </si>
  <si>
    <t>Сергея Лазо пер., д. 10а, кв. 49 &lt;*&gt;</t>
  </si>
  <si>
    <t>Героев Чубаровцев ул., д. 30а, кв. 24 &lt;*&gt;</t>
  </si>
  <si>
    <t>Льва Толстого ул., д. 48 &lt;*&gt;</t>
  </si>
  <si>
    <r>
      <t xml:space="preserve">ул. Кулева, д. 28, кв. 19 </t>
    </r>
    <r>
      <rPr>
        <sz val="10"/>
        <rFont val="Times New Roman"/>
        <family val="1"/>
      </rPr>
      <t>(планируется провести ремонт в 2-х комнатах, расположенных в коммунальной квартире)</t>
    </r>
  </si>
  <si>
    <r>
      <t xml:space="preserve">Баранчуковский пер., 37-16 </t>
    </r>
    <r>
      <rPr>
        <sz val="10"/>
        <rFont val="Times New Roman"/>
        <family val="1"/>
      </rPr>
      <t xml:space="preserve"> (планируется ремонт двери)</t>
    </r>
  </si>
  <si>
    <t xml:space="preserve">Сергея Лазо пер., д. 10а, кв. 49 &lt;*&gt; </t>
  </si>
  <si>
    <t xml:space="preserve">Ивана Черных ул., д. 123, кв. 123 </t>
  </si>
  <si>
    <t xml:space="preserve">Ивана Черных ул., д. 123, кв. 125 </t>
  </si>
  <si>
    <t>Приложение 4 к подпрограмме «Создание маневренного жилищного фонда» на 2017-2025 годы</t>
  </si>
  <si>
    <t>&lt;*&gt; указанные помещения планируется отнести к маневренному жилищному фонду муниципального образования «Город Томск»;</t>
  </si>
  <si>
    <t>Кирова пр., д. 49/1, к. 806</t>
  </si>
  <si>
    <t>Светлый пер., д. 40б, кв. 42</t>
  </si>
  <si>
    <t>Вершинина ул., д.52, к. 111</t>
  </si>
  <si>
    <t>Белинского ул., д.62, к. 504</t>
  </si>
  <si>
    <t>75 000,00&lt;**&gt;</t>
  </si>
  <si>
    <t>Вершинина ул., д.52, к. 516</t>
  </si>
  <si>
    <t>Кирова пр., д. 56б, к. 334</t>
  </si>
  <si>
    <t>Кирова пр., д. 56б, к. 432</t>
  </si>
  <si>
    <t>Кирова пр., д. 49/1, к. 105</t>
  </si>
  <si>
    <t>Кирова пр., д. 49/1, к. 107</t>
  </si>
  <si>
    <t>Кирова пр., д. 49/1, к. 108</t>
  </si>
  <si>
    <t>Усова ул., д.66, кв. 106&lt;*&gt;</t>
  </si>
  <si>
    <t>Кирова пр., д. 49/1, к. 713&lt;*&gt;</t>
  </si>
  <si>
    <t>Кирова пр., д. 49/1, к. 714&lt;*&gt;</t>
  </si>
  <si>
    <t>Кирова пр., д. 49/1, к. 505&lt;*&gt;</t>
  </si>
  <si>
    <t>Кирова пр., д. 49/1, к. 506&lt;*&gt;</t>
  </si>
  <si>
    <t>Смирнова ул., д. 27, кв. 35&lt;*&gt;</t>
  </si>
  <si>
    <t>Карла Маркса ул., д. 54, кв. 77&lt;*&gt;</t>
  </si>
  <si>
    <t>Первомайская ул., д. 65а, кв. 157&lt;*&gt;</t>
  </si>
  <si>
    <t>Спутник пос., д. 18, кв. 526</t>
  </si>
  <si>
    <t>Спутник пос., д. 18, кв. 519&lt;*&gt;</t>
  </si>
  <si>
    <t>Спутник пос., д. 18, кв. 510</t>
  </si>
  <si>
    <t>Спутник пос., д. 18, кв. 517</t>
  </si>
  <si>
    <t>Спутник пос., д. 18, кв. 422</t>
  </si>
  <si>
    <t>Спутник пос., д. 18, кв. 423</t>
  </si>
  <si>
    <t>Максима Горького ул., д. 48, кв. 4</t>
  </si>
  <si>
    <t xml:space="preserve">&lt;**&gt; разработана проектно-сметная документация на проведение текущего ремонта </t>
  </si>
  <si>
    <t>&lt;****&gt; средства, необходимые на проведение ремонта, указаны согласно предварительным расчетам в ценах 2017 года (при подготовке документаций для проведения конкурсных процедур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 и перерасчете смет в ценах 2020 года данные могут быть изменены).</t>
  </si>
  <si>
    <t>120 000,00&lt;****&gt;</t>
  </si>
  <si>
    <t>75 000,00&lt;****&gt;</t>
  </si>
  <si>
    <t>110 000,00&lt;****&gt;</t>
  </si>
  <si>
    <t>89 700,00 &lt;****&gt;</t>
  </si>
  <si>
    <t>50 800,00 &lt;****&gt;</t>
  </si>
  <si>
    <t>111 800,00&lt;****&gt;</t>
  </si>
  <si>
    <t>150 000,00&lt;****&gt;</t>
  </si>
  <si>
    <t>80 000,00&lt;****&gt;</t>
  </si>
  <si>
    <t>48 580,00&lt;****&gt;</t>
  </si>
  <si>
    <t>119 080,00&lt;****&gt;</t>
  </si>
  <si>
    <t>64 880,00&lt;****&gt;</t>
  </si>
  <si>
    <t>102 080,00&lt;****&gt;</t>
  </si>
  <si>
    <t>63 780,00&lt;****&gt;</t>
  </si>
  <si>
    <t>&lt;*****&gt; стоимость работ по текущему ремонту указана в соответствии с локальными сметными расчетами.</t>
  </si>
  <si>
    <t>&lt;******&gt; стоимость работ по текущему ремонту указана в соответствии с муниципальными контрактами, заключенными по результатам конкурсных процедур.</t>
  </si>
  <si>
    <t>11 934,89 &lt;******&gt;</t>
  </si>
  <si>
    <t>77 158,06  &lt;******&gt;</t>
  </si>
  <si>
    <t>70 056,70  &lt;******&gt;</t>
  </si>
  <si>
    <t>54 699,80  &lt;******&gt;</t>
  </si>
  <si>
    <t>46 947,80  &lt;******&gt;</t>
  </si>
  <si>
    <t>77 466,70  &lt;******&gt;</t>
  </si>
  <si>
    <t>256 315,75  &lt;******&gt;</t>
  </si>
  <si>
    <t>26 759,64 &lt;******&gt;</t>
  </si>
  <si>
    <t>63 422,59  &lt;******&gt;</t>
  </si>
  <si>
    <t>73 892,41  &lt;******&gt;</t>
  </si>
  <si>
    <t>56 134,93  &lt;******&gt;</t>
  </si>
  <si>
    <t>63 944,62  &lt;******&gt;</t>
  </si>
  <si>
    <t>59 323,32  &lt;******&gt;</t>
  </si>
  <si>
    <t>28 340,28  &lt;******&gt;</t>
  </si>
  <si>
    <t>156 000,00 &lt;******&gt;</t>
  </si>
  <si>
    <t>992 677,35  &lt;******&gt;</t>
  </si>
  <si>
    <t>84 516,83  &lt;******&gt;</t>
  </si>
  <si>
    <t>82 374,67 &lt;******&gt;</t>
  </si>
  <si>
    <t>74 147,1  &lt;******&gt;</t>
  </si>
  <si>
    <t>113 624,96  &lt;******&gt;</t>
  </si>
  <si>
    <t>130 170,22  &lt;******&gt;</t>
  </si>
  <si>
    <t>221 199,18  &lt;******&gt;</t>
  </si>
  <si>
    <t>58 000,00  &lt;******&gt;</t>
  </si>
  <si>
    <t>55 916,34  &lt;******&gt;</t>
  </si>
  <si>
    <t>73 000,00&lt;*****&gt;</t>
  </si>
  <si>
    <t>93 712,00&lt;*****&gt;</t>
  </si>
  <si>
    <t>82 750,00&lt;******&gt;</t>
  </si>
  <si>
    <t>83 962,00&lt;******&gt;</t>
  </si>
  <si>
    <t>30 490,20&lt;******&gt;</t>
  </si>
  <si>
    <t>169 191,00&lt;******&gt;</t>
  </si>
  <si>
    <t>138 300,00&lt;******&gt;</t>
  </si>
  <si>
    <t>110 019,00&lt;******&gt;</t>
  </si>
  <si>
    <t>15 900,00 &lt;******&gt;</t>
  </si>
  <si>
    <t>164 436,04 &lt;******&gt;</t>
  </si>
  <si>
    <t>Текущий ремонт узла учета тепловой энергии, узла учета горячего водоснабжения и выпуска системы канализации в доме по адресу: г. Томск, ул. Лебедева, д. 5</t>
  </si>
  <si>
    <t>118 232,08 &lt;******&gt;</t>
  </si>
  <si>
    <t>77 361,40 &lt;******&gt;</t>
  </si>
  <si>
    <t>75 820,07 &lt;******&gt;</t>
  </si>
  <si>
    <t>76 259,46 &lt;******&gt;</t>
  </si>
  <si>
    <t>№ пп</t>
  </si>
  <si>
    <t>Усова ул., д.66, кв. 117&lt;*&gt;</t>
  </si>
  <si>
    <t>6 680,00 &lt;**&gt;</t>
  </si>
  <si>
    <t>Приложение 13 к постановлению администрации Города Томска от 26.02.2021 № 121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</si>
</sst>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6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sz val="12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42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7" fillId="24" borderId="0" xfId="0" applyNumberFormat="1" applyFont="1" applyFill="1" applyBorder="1" applyAlignment="1">
      <alignment horizontal="center" vertical="center" wrapText="1"/>
    </xf>
    <xf numFmtId="4" fontId="7" fillId="24" borderId="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24" borderId="0" xfId="0" applyFont="1" applyFill="1" applyBorder="1" applyAlignment="1">
      <alignment horizontal="right"/>
    </xf>
    <xf numFmtId="0" fontId="4" fillId="24" borderId="0" xfId="0" applyFont="1" applyFill="1" applyAlignment="1">
      <alignment horizontal="right"/>
    </xf>
    <xf numFmtId="0" fontId="3" fillId="0" borderId="0" xfId="0" applyFont="1" applyBorder="1" applyAlignment="1">
      <alignment horizontal="right" shrinkToFit="1"/>
    </xf>
    <xf numFmtId="0" fontId="4" fillId="0" borderId="0" xfId="0" applyFont="1" applyAlignment="1">
      <alignment horizontal="right" shrinkToFit="1"/>
    </xf>
    <xf numFmtId="0" fontId="5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6.28125" style="1" customWidth="1"/>
    <col min="2" max="2" width="53.57421875" style="1" customWidth="1"/>
    <col min="3" max="3" width="11.57421875" style="1" customWidth="1"/>
    <col min="4" max="4" width="23.28125" style="1" customWidth="1"/>
    <col min="5" max="5" width="13.421875" style="1" customWidth="1"/>
    <col min="6" max="6" width="24.57421875" style="1" customWidth="1"/>
    <col min="7" max="7" width="7.140625" style="1" customWidth="1"/>
    <col min="8" max="8" width="10.00390625" style="1" bestFit="1" customWidth="1"/>
    <col min="9" max="16384" width="9.140625" style="1" customWidth="1"/>
  </cols>
  <sheetData>
    <row r="1" spans="2:4" ht="15">
      <c r="B1" s="50" t="s">
        <v>168</v>
      </c>
      <c r="C1" s="51"/>
      <c r="D1" s="51"/>
    </row>
    <row r="2" spans="2:4" ht="18" customHeight="1">
      <c r="B2" s="52" t="s">
        <v>81</v>
      </c>
      <c r="C2" s="53"/>
      <c r="D2" s="53"/>
    </row>
    <row r="3" spans="1:4" ht="95.25" customHeight="1">
      <c r="A3" s="54" t="s">
        <v>67</v>
      </c>
      <c r="B3" s="55"/>
      <c r="C3" s="55"/>
      <c r="D3" s="55"/>
    </row>
    <row r="4" spans="1:4" ht="47.25">
      <c r="A4" s="33" t="s">
        <v>165</v>
      </c>
      <c r="B4" s="33" t="s">
        <v>33</v>
      </c>
      <c r="C4" s="33" t="s">
        <v>34</v>
      </c>
      <c r="D4" s="33" t="s">
        <v>35</v>
      </c>
    </row>
    <row r="5" spans="1:4" ht="15.75">
      <c r="A5" s="34">
        <v>2017</v>
      </c>
      <c r="B5" s="35"/>
      <c r="C5" s="35"/>
      <c r="D5" s="36"/>
    </row>
    <row r="6" spans="1:4" ht="15.75" customHeight="1">
      <c r="A6" s="43" t="s">
        <v>0</v>
      </c>
      <c r="B6" s="44"/>
      <c r="C6" s="44"/>
      <c r="D6" s="45"/>
    </row>
    <row r="7" spans="1:4" ht="15.75">
      <c r="A7" s="33">
        <v>1</v>
      </c>
      <c r="B7" s="33" t="s">
        <v>71</v>
      </c>
      <c r="C7" s="33" t="s">
        <v>20</v>
      </c>
      <c r="D7" s="33" t="s">
        <v>87</v>
      </c>
    </row>
    <row r="8" spans="1:4" ht="15.75">
      <c r="A8" s="2"/>
      <c r="B8" s="33" t="s">
        <v>2</v>
      </c>
      <c r="C8" s="33" t="s">
        <v>20</v>
      </c>
      <c r="D8" s="33" t="s">
        <v>87</v>
      </c>
    </row>
    <row r="9" spans="1:4" ht="15.75" customHeight="1">
      <c r="A9" s="43" t="s">
        <v>22</v>
      </c>
      <c r="B9" s="44"/>
      <c r="C9" s="44"/>
      <c r="D9" s="45"/>
    </row>
    <row r="10" spans="1:4" ht="15.75">
      <c r="A10" s="33">
        <v>1</v>
      </c>
      <c r="B10" s="33" t="s">
        <v>36</v>
      </c>
      <c r="C10" s="33">
        <v>36.2</v>
      </c>
      <c r="D10" s="3">
        <v>177634.46</v>
      </c>
    </row>
    <row r="11" spans="1:4" ht="15.75">
      <c r="A11" s="33">
        <v>2</v>
      </c>
      <c r="B11" s="33" t="s">
        <v>37</v>
      </c>
      <c r="C11" s="33">
        <v>17</v>
      </c>
      <c r="D11" s="3">
        <v>57482.51</v>
      </c>
    </row>
    <row r="12" spans="1:4" ht="15.75">
      <c r="A12" s="33">
        <v>3</v>
      </c>
      <c r="B12" s="33" t="s">
        <v>38</v>
      </c>
      <c r="C12" s="33">
        <v>17.1</v>
      </c>
      <c r="D12" s="3">
        <v>159306.02</v>
      </c>
    </row>
    <row r="13" spans="1:4" ht="15.75">
      <c r="A13" s="33">
        <v>4</v>
      </c>
      <c r="B13" s="33" t="s">
        <v>39</v>
      </c>
      <c r="C13" s="33">
        <v>11.6</v>
      </c>
      <c r="D13" s="3">
        <v>56405.24</v>
      </c>
    </row>
    <row r="14" spans="1:4" ht="15.75">
      <c r="A14" s="33">
        <v>5</v>
      </c>
      <c r="B14" s="33" t="s">
        <v>40</v>
      </c>
      <c r="C14" s="33">
        <v>16.6</v>
      </c>
      <c r="D14" s="3">
        <v>165875.1</v>
      </c>
    </row>
    <row r="15" spans="1:4" ht="15.75">
      <c r="A15" s="33">
        <v>6</v>
      </c>
      <c r="B15" s="33" t="s">
        <v>41</v>
      </c>
      <c r="C15" s="33">
        <v>53.8</v>
      </c>
      <c r="D15" s="3">
        <v>231705.27</v>
      </c>
    </row>
    <row r="16" spans="1:4" ht="15.75">
      <c r="A16" s="33">
        <v>7</v>
      </c>
      <c r="B16" s="33" t="s">
        <v>42</v>
      </c>
      <c r="C16" s="33">
        <v>19.5</v>
      </c>
      <c r="D16" s="3">
        <v>83792.54</v>
      </c>
    </row>
    <row r="17" spans="1:4" ht="15.75">
      <c r="A17" s="33">
        <v>8</v>
      </c>
      <c r="B17" s="33" t="s">
        <v>72</v>
      </c>
      <c r="C17" s="33">
        <v>18.9</v>
      </c>
      <c r="D17" s="3">
        <v>21515.69</v>
      </c>
    </row>
    <row r="18" spans="1:4" ht="15.75">
      <c r="A18" s="33">
        <v>9</v>
      </c>
      <c r="B18" s="33" t="s">
        <v>73</v>
      </c>
      <c r="C18" s="33">
        <v>17.6</v>
      </c>
      <c r="D18" s="3">
        <v>93079.3</v>
      </c>
    </row>
    <row r="19" spans="1:4" ht="15.75">
      <c r="A19" s="2"/>
      <c r="B19" s="33" t="s">
        <v>2</v>
      </c>
      <c r="C19" s="33">
        <v>208.3</v>
      </c>
      <c r="D19" s="3">
        <v>1046796.13</v>
      </c>
    </row>
    <row r="20" spans="1:4" ht="15.75" customHeight="1">
      <c r="A20" s="43" t="s">
        <v>3</v>
      </c>
      <c r="B20" s="44"/>
      <c r="C20" s="44"/>
      <c r="D20" s="45"/>
    </row>
    <row r="21" spans="1:4" ht="15.75">
      <c r="A21" s="33">
        <v>1</v>
      </c>
      <c r="B21" s="33" t="s">
        <v>43</v>
      </c>
      <c r="C21" s="33">
        <v>16</v>
      </c>
      <c r="D21" s="3">
        <v>73970.71</v>
      </c>
    </row>
    <row r="22" spans="1:4" ht="15.75">
      <c r="A22" s="33">
        <v>2</v>
      </c>
      <c r="B22" s="33" t="s">
        <v>44</v>
      </c>
      <c r="C22" s="33">
        <v>16</v>
      </c>
      <c r="D22" s="3">
        <v>71186.33</v>
      </c>
    </row>
    <row r="23" spans="1:4" ht="15.75">
      <c r="A23" s="33">
        <v>3</v>
      </c>
      <c r="B23" s="33" t="s">
        <v>45</v>
      </c>
      <c r="C23" s="33">
        <v>11.7</v>
      </c>
      <c r="D23" s="3">
        <v>70097.05</v>
      </c>
    </row>
    <row r="24" spans="1:4" ht="15.75">
      <c r="A24" s="33">
        <v>4</v>
      </c>
      <c r="B24" s="33" t="s">
        <v>46</v>
      </c>
      <c r="C24" s="33">
        <v>17.5</v>
      </c>
      <c r="D24" s="3">
        <v>82257.35</v>
      </c>
    </row>
    <row r="25" spans="1:4" ht="15.75">
      <c r="A25" s="33">
        <v>5</v>
      </c>
      <c r="B25" s="33" t="s">
        <v>47</v>
      </c>
      <c r="C25" s="33">
        <v>12</v>
      </c>
      <c r="D25" s="3">
        <v>49419.11</v>
      </c>
    </row>
    <row r="26" spans="1:4" ht="15.75">
      <c r="A26" s="2"/>
      <c r="B26" s="33" t="s">
        <v>2</v>
      </c>
      <c r="C26" s="33">
        <v>73.2</v>
      </c>
      <c r="D26" s="3">
        <v>346930.55</v>
      </c>
    </row>
    <row r="27" spans="1:4" ht="15.75" customHeight="1">
      <c r="A27" s="43" t="s">
        <v>7</v>
      </c>
      <c r="B27" s="44"/>
      <c r="C27" s="44"/>
      <c r="D27" s="45"/>
    </row>
    <row r="28" spans="1:4" ht="15.75">
      <c r="A28" s="33">
        <v>1</v>
      </c>
      <c r="B28" s="33" t="s">
        <v>48</v>
      </c>
      <c r="C28" s="33">
        <v>12.8</v>
      </c>
      <c r="D28" s="3">
        <v>39109.02</v>
      </c>
    </row>
    <row r="29" spans="1:4" ht="15.75">
      <c r="A29" s="33">
        <v>2</v>
      </c>
      <c r="B29" s="33" t="s">
        <v>49</v>
      </c>
      <c r="C29" s="33">
        <v>19</v>
      </c>
      <c r="D29" s="3">
        <v>98253.7</v>
      </c>
    </row>
    <row r="30" spans="1:4" ht="15.75">
      <c r="A30" s="33">
        <v>3</v>
      </c>
      <c r="B30" s="33" t="s">
        <v>50</v>
      </c>
      <c r="C30" s="33">
        <v>12.6</v>
      </c>
      <c r="D30" s="3">
        <v>63612.1</v>
      </c>
    </row>
    <row r="31" spans="1:4" ht="15.75">
      <c r="A31" s="33">
        <v>4</v>
      </c>
      <c r="B31" s="33" t="s">
        <v>51</v>
      </c>
      <c r="C31" s="33">
        <v>35.2</v>
      </c>
      <c r="D31" s="3">
        <v>134239.33</v>
      </c>
    </row>
    <row r="32" spans="1:4" ht="15.75">
      <c r="A32" s="33">
        <v>5</v>
      </c>
      <c r="B32" s="33" t="s">
        <v>52</v>
      </c>
      <c r="C32" s="33">
        <v>43.3</v>
      </c>
      <c r="D32" s="3">
        <v>12861.13</v>
      </c>
    </row>
    <row r="33" spans="1:4" ht="15.75">
      <c r="A33" s="33">
        <v>6</v>
      </c>
      <c r="B33" s="33" t="s">
        <v>74</v>
      </c>
      <c r="C33" s="33">
        <v>11.4</v>
      </c>
      <c r="D33" s="3">
        <v>118894.75</v>
      </c>
    </row>
    <row r="34" spans="1:4" ht="15.75">
      <c r="A34" s="33">
        <v>7</v>
      </c>
      <c r="B34" s="33" t="s">
        <v>53</v>
      </c>
      <c r="C34" s="33">
        <v>29.1</v>
      </c>
      <c r="D34" s="3">
        <v>101316.14</v>
      </c>
    </row>
    <row r="35" spans="1:4" ht="15.75">
      <c r="A35" s="33">
        <v>8</v>
      </c>
      <c r="B35" s="33" t="s">
        <v>54</v>
      </c>
      <c r="C35" s="33">
        <v>31.9</v>
      </c>
      <c r="D35" s="3">
        <v>133876.2</v>
      </c>
    </row>
    <row r="36" spans="1:4" ht="15.75">
      <c r="A36" s="33">
        <v>9</v>
      </c>
      <c r="B36" s="33" t="s">
        <v>55</v>
      </c>
      <c r="C36" s="33">
        <v>12.6</v>
      </c>
      <c r="D36" s="3">
        <v>13300.38</v>
      </c>
    </row>
    <row r="37" spans="1:4" ht="15.75">
      <c r="A37" s="33">
        <v>10</v>
      </c>
      <c r="B37" s="33" t="s">
        <v>56</v>
      </c>
      <c r="C37" s="33">
        <v>12.1</v>
      </c>
      <c r="D37" s="3">
        <v>21348.5</v>
      </c>
    </row>
    <row r="38" spans="1:4" ht="15.75">
      <c r="A38" s="33">
        <v>11</v>
      </c>
      <c r="B38" s="33" t="s">
        <v>57</v>
      </c>
      <c r="C38" s="33">
        <v>12.5</v>
      </c>
      <c r="D38" s="3">
        <v>51207.04</v>
      </c>
    </row>
    <row r="39" spans="1:4" ht="15.75">
      <c r="A39" s="33">
        <v>12</v>
      </c>
      <c r="B39" s="33" t="s">
        <v>58</v>
      </c>
      <c r="C39" s="33">
        <v>18</v>
      </c>
      <c r="D39" s="3">
        <v>40982.98</v>
      </c>
    </row>
    <row r="40" spans="1:4" ht="15.75">
      <c r="A40" s="33">
        <v>13</v>
      </c>
      <c r="B40" s="33" t="s">
        <v>59</v>
      </c>
      <c r="C40" s="33">
        <v>13.5</v>
      </c>
      <c r="D40" s="3">
        <v>14630.82</v>
      </c>
    </row>
    <row r="41" spans="1:4" ht="15.75">
      <c r="A41" s="33">
        <v>14</v>
      </c>
      <c r="B41" s="33" t="s">
        <v>60</v>
      </c>
      <c r="C41" s="33">
        <v>12.5</v>
      </c>
      <c r="D41" s="3">
        <v>28057.84</v>
      </c>
    </row>
    <row r="42" spans="1:4" ht="15.75">
      <c r="A42" s="2"/>
      <c r="B42" s="33" t="s">
        <v>2</v>
      </c>
      <c r="C42" s="33">
        <v>276.5</v>
      </c>
      <c r="D42" s="3">
        <v>871689.93</v>
      </c>
    </row>
    <row r="43" spans="1:4" ht="15.75">
      <c r="A43" s="2"/>
      <c r="B43" s="33" t="s">
        <v>27</v>
      </c>
      <c r="C43" s="33">
        <v>558</v>
      </c>
      <c r="D43" s="3">
        <v>2340416.61</v>
      </c>
    </row>
    <row r="44" spans="1:5" ht="15.75">
      <c r="A44" s="34">
        <v>2018</v>
      </c>
      <c r="B44" s="35"/>
      <c r="C44" s="35"/>
      <c r="D44" s="36"/>
      <c r="E44" s="4"/>
    </row>
    <row r="45" spans="1:5" ht="15.75" customHeight="1">
      <c r="A45" s="43" t="s">
        <v>0</v>
      </c>
      <c r="B45" s="44"/>
      <c r="C45" s="44"/>
      <c r="D45" s="45"/>
      <c r="E45" s="4"/>
    </row>
    <row r="46" spans="1:5" ht="22.5" customHeight="1">
      <c r="A46" s="33">
        <v>1</v>
      </c>
      <c r="B46" s="33" t="s">
        <v>75</v>
      </c>
      <c r="C46" s="33">
        <v>190.9</v>
      </c>
      <c r="D46" s="33" t="s">
        <v>141</v>
      </c>
      <c r="E46" s="4"/>
    </row>
    <row r="47" spans="1:5" ht="27" customHeight="1">
      <c r="A47" s="46" t="s">
        <v>1</v>
      </c>
      <c r="B47" s="47"/>
      <c r="C47" s="47"/>
      <c r="D47" s="48"/>
      <c r="E47" s="5"/>
    </row>
    <row r="48" spans="2:5" ht="21" customHeight="1">
      <c r="B48" s="6" t="s">
        <v>2</v>
      </c>
      <c r="C48" s="33">
        <v>190.9</v>
      </c>
      <c r="D48" s="33" t="s">
        <v>29</v>
      </c>
      <c r="E48" s="5"/>
    </row>
    <row r="49" spans="1:5" ht="15.75" customHeight="1">
      <c r="A49" s="43" t="s">
        <v>3</v>
      </c>
      <c r="B49" s="44"/>
      <c r="C49" s="44"/>
      <c r="D49" s="45"/>
      <c r="E49" s="4"/>
    </row>
    <row r="50" spans="1:5" ht="19.5" customHeight="1">
      <c r="A50" s="33">
        <v>1</v>
      </c>
      <c r="B50" s="33" t="s">
        <v>4</v>
      </c>
      <c r="C50" s="33">
        <v>17.2</v>
      </c>
      <c r="D50" s="33" t="s">
        <v>142</v>
      </c>
      <c r="E50" s="7"/>
    </row>
    <row r="51" spans="1:5" ht="18" customHeight="1">
      <c r="A51" s="33">
        <v>2</v>
      </c>
      <c r="B51" s="33" t="s">
        <v>5</v>
      </c>
      <c r="C51" s="33">
        <v>10.8</v>
      </c>
      <c r="D51" s="33" t="s">
        <v>143</v>
      </c>
      <c r="E51" s="7"/>
    </row>
    <row r="52" spans="1:5" ht="29.25" customHeight="1">
      <c r="A52" s="33">
        <v>3</v>
      </c>
      <c r="B52" s="33" t="s">
        <v>76</v>
      </c>
      <c r="C52" s="33">
        <v>37.6</v>
      </c>
      <c r="D52" s="33" t="s">
        <v>144</v>
      </c>
      <c r="E52" s="7"/>
    </row>
    <row r="53" spans="1:5" ht="21" customHeight="1">
      <c r="A53" s="33">
        <v>4</v>
      </c>
      <c r="B53" s="33" t="s">
        <v>6</v>
      </c>
      <c r="C53" s="33">
        <v>18.6</v>
      </c>
      <c r="D53" s="33" t="s">
        <v>145</v>
      </c>
      <c r="E53" s="7"/>
    </row>
    <row r="54" spans="1:5" ht="15.75">
      <c r="A54" s="2"/>
      <c r="B54" s="33" t="s">
        <v>2</v>
      </c>
      <c r="C54" s="33">
        <f>C50+C51+C52+C53</f>
        <v>84.19999999999999</v>
      </c>
      <c r="D54" s="3">
        <f>84516.83+82374.67+74147.1+113624.96</f>
        <v>354663.56</v>
      </c>
      <c r="E54" s="4"/>
    </row>
    <row r="55" spans="1:5" ht="15.75" customHeight="1">
      <c r="A55" s="37" t="s">
        <v>7</v>
      </c>
      <c r="B55" s="38"/>
      <c r="C55" s="38"/>
      <c r="D55" s="39"/>
      <c r="E55" s="4"/>
    </row>
    <row r="56" spans="1:4" ht="15.75">
      <c r="A56" s="33">
        <v>1</v>
      </c>
      <c r="B56" s="33" t="s">
        <v>8</v>
      </c>
      <c r="C56" s="33">
        <v>30.4</v>
      </c>
      <c r="D56" s="33" t="s">
        <v>140</v>
      </c>
    </row>
    <row r="57" spans="1:4" ht="15.75">
      <c r="A57" s="33">
        <v>2</v>
      </c>
      <c r="B57" s="33" t="s">
        <v>9</v>
      </c>
      <c r="C57" s="33">
        <v>16</v>
      </c>
      <c r="D57" s="33" t="s">
        <v>139</v>
      </c>
    </row>
    <row r="58" spans="1:4" ht="15.75">
      <c r="A58" s="33">
        <v>3</v>
      </c>
      <c r="B58" s="33" t="s">
        <v>10</v>
      </c>
      <c r="C58" s="33">
        <v>13.3</v>
      </c>
      <c r="D58" s="33" t="s">
        <v>138</v>
      </c>
    </row>
    <row r="59" spans="1:4" ht="15.75">
      <c r="A59" s="33">
        <v>4</v>
      </c>
      <c r="B59" s="33" t="s">
        <v>11</v>
      </c>
      <c r="C59" s="33">
        <v>13</v>
      </c>
      <c r="D59" s="33" t="s">
        <v>137</v>
      </c>
    </row>
    <row r="60" spans="1:4" ht="15.75">
      <c r="A60" s="33">
        <v>5</v>
      </c>
      <c r="B60" s="33" t="s">
        <v>12</v>
      </c>
      <c r="C60" s="33">
        <v>13.1</v>
      </c>
      <c r="D60" s="33" t="s">
        <v>136</v>
      </c>
    </row>
    <row r="61" spans="1:4" ht="15.75">
      <c r="A61" s="33">
        <v>6</v>
      </c>
      <c r="B61" s="33" t="s">
        <v>13</v>
      </c>
      <c r="C61" s="33">
        <v>13.3</v>
      </c>
      <c r="D61" s="33" t="s">
        <v>135</v>
      </c>
    </row>
    <row r="62" spans="1:4" ht="15.75">
      <c r="A62" s="33">
        <v>7</v>
      </c>
      <c r="B62" s="33" t="s">
        <v>14</v>
      </c>
      <c r="C62" s="33">
        <v>13</v>
      </c>
      <c r="D62" s="33" t="s">
        <v>134</v>
      </c>
    </row>
    <row r="63" spans="1:4" ht="15.75">
      <c r="A63" s="33">
        <v>8</v>
      </c>
      <c r="B63" s="33" t="s">
        <v>15</v>
      </c>
      <c r="C63" s="33">
        <v>13.6</v>
      </c>
      <c r="D63" s="33" t="s">
        <v>133</v>
      </c>
    </row>
    <row r="64" spans="1:4" ht="15.75">
      <c r="A64" s="33">
        <v>9</v>
      </c>
      <c r="B64" s="33" t="s">
        <v>16</v>
      </c>
      <c r="C64" s="33">
        <v>31.8</v>
      </c>
      <c r="D64" s="33" t="s">
        <v>132</v>
      </c>
    </row>
    <row r="65" spans="1:4" ht="15.75">
      <c r="A65" s="33">
        <v>10</v>
      </c>
      <c r="B65" s="33" t="s">
        <v>17</v>
      </c>
      <c r="C65" s="33">
        <v>11.7</v>
      </c>
      <c r="D65" s="33" t="s">
        <v>131</v>
      </c>
    </row>
    <row r="66" spans="1:4" ht="15.75">
      <c r="A66" s="33">
        <v>11</v>
      </c>
      <c r="B66" s="33" t="s">
        <v>18</v>
      </c>
      <c r="C66" s="33">
        <v>13</v>
      </c>
      <c r="D66" s="33" t="s">
        <v>130</v>
      </c>
    </row>
    <row r="67" spans="1:4" ht="15.75">
      <c r="A67" s="33">
        <v>12</v>
      </c>
      <c r="B67" s="33" t="s">
        <v>30</v>
      </c>
      <c r="C67" s="33">
        <v>12.8</v>
      </c>
      <c r="D67" s="33" t="s">
        <v>129</v>
      </c>
    </row>
    <row r="68" spans="1:4" ht="15.75">
      <c r="A68" s="33">
        <v>13</v>
      </c>
      <c r="B68" s="33" t="s">
        <v>31</v>
      </c>
      <c r="C68" s="33">
        <v>13.2</v>
      </c>
      <c r="D68" s="33" t="s">
        <v>128</v>
      </c>
    </row>
    <row r="69" spans="1:4" ht="15.75">
      <c r="A69" s="33">
        <v>14</v>
      </c>
      <c r="B69" s="33" t="s">
        <v>19</v>
      </c>
      <c r="C69" s="33">
        <v>12.8</v>
      </c>
      <c r="D69" s="33" t="s">
        <v>127</v>
      </c>
    </row>
    <row r="70" spans="1:4" ht="18.75" customHeight="1">
      <c r="A70" s="33">
        <v>15</v>
      </c>
      <c r="B70" s="33" t="s">
        <v>77</v>
      </c>
      <c r="C70" s="33" t="s">
        <v>20</v>
      </c>
      <c r="D70" s="33" t="s">
        <v>126</v>
      </c>
    </row>
    <row r="71" spans="1:4" ht="15.75">
      <c r="A71" s="2"/>
      <c r="B71" s="33" t="s">
        <v>2</v>
      </c>
      <c r="C71" s="33">
        <v>221</v>
      </c>
      <c r="D71" s="33" t="s">
        <v>21</v>
      </c>
    </row>
    <row r="72" spans="1:5" ht="15.75" customHeight="1">
      <c r="A72" s="43" t="s">
        <v>22</v>
      </c>
      <c r="B72" s="44"/>
      <c r="C72" s="44"/>
      <c r="D72" s="45"/>
      <c r="E72" s="4"/>
    </row>
    <row r="73" spans="1:4" ht="15.75">
      <c r="A73" s="33">
        <v>1</v>
      </c>
      <c r="B73" s="33" t="s">
        <v>72</v>
      </c>
      <c r="C73" s="33">
        <v>18.9</v>
      </c>
      <c r="D73" s="33" t="s">
        <v>23</v>
      </c>
    </row>
    <row r="74" spans="1:5" ht="15.75">
      <c r="A74" s="33">
        <v>2</v>
      </c>
      <c r="B74" s="33" t="s">
        <v>78</v>
      </c>
      <c r="C74" s="33">
        <v>17.6</v>
      </c>
      <c r="D74" s="33" t="s">
        <v>24</v>
      </c>
      <c r="E74" s="4"/>
    </row>
    <row r="75" spans="1:4" ht="15.75">
      <c r="A75" s="33"/>
      <c r="B75" s="33" t="s">
        <v>2</v>
      </c>
      <c r="C75" s="33" t="s">
        <v>20</v>
      </c>
      <c r="D75" s="33" t="s">
        <v>25</v>
      </c>
    </row>
    <row r="76" spans="1:4" ht="15.75">
      <c r="A76" s="33"/>
      <c r="B76" s="33" t="s">
        <v>27</v>
      </c>
      <c r="C76" s="33">
        <v>496.1</v>
      </c>
      <c r="D76" s="33" t="s">
        <v>28</v>
      </c>
    </row>
    <row r="77" spans="1:4" ht="15.75">
      <c r="A77" s="42">
        <v>2019</v>
      </c>
      <c r="B77" s="42"/>
      <c r="C77" s="42"/>
      <c r="D77" s="42"/>
    </row>
    <row r="78" spans="1:4" ht="15.75">
      <c r="A78" s="41" t="s">
        <v>7</v>
      </c>
      <c r="B78" s="41"/>
      <c r="C78" s="41"/>
      <c r="D78" s="41"/>
    </row>
    <row r="79" spans="1:4" ht="15.75">
      <c r="A79" s="8">
        <v>1</v>
      </c>
      <c r="B79" s="8" t="s">
        <v>32</v>
      </c>
      <c r="C79" s="8">
        <v>16</v>
      </c>
      <c r="D79" s="9" t="s">
        <v>146</v>
      </c>
    </row>
    <row r="80" spans="1:4" ht="15.75">
      <c r="A80" s="8">
        <v>2</v>
      </c>
      <c r="B80" s="8" t="s">
        <v>66</v>
      </c>
      <c r="C80" s="8">
        <v>26.8</v>
      </c>
      <c r="D80" s="9" t="s">
        <v>147</v>
      </c>
    </row>
    <row r="81" spans="1:4" ht="15.75">
      <c r="A81" s="8"/>
      <c r="B81" s="33" t="s">
        <v>2</v>
      </c>
      <c r="C81" s="8">
        <f>SUM(C79:C80)</f>
        <v>42.8</v>
      </c>
      <c r="D81" s="9">
        <f>130170.22+221199.18</f>
        <v>351369.4</v>
      </c>
    </row>
    <row r="82" spans="1:8" ht="15.75">
      <c r="A82" s="56" t="s">
        <v>22</v>
      </c>
      <c r="B82" s="56"/>
      <c r="C82" s="56"/>
      <c r="D82" s="56"/>
      <c r="F82" s="12"/>
      <c r="H82" s="12"/>
    </row>
    <row r="83" spans="1:4" ht="15.75">
      <c r="A83" s="8">
        <v>1</v>
      </c>
      <c r="B83" s="8" t="s">
        <v>79</v>
      </c>
      <c r="C83" s="8">
        <v>16.6</v>
      </c>
      <c r="D83" s="9" t="s">
        <v>148</v>
      </c>
    </row>
    <row r="84" spans="1:4" ht="15.75">
      <c r="A84" s="8">
        <v>2</v>
      </c>
      <c r="B84" s="8" t="s">
        <v>80</v>
      </c>
      <c r="C84" s="8">
        <v>11.3</v>
      </c>
      <c r="D84" s="9" t="s">
        <v>149</v>
      </c>
    </row>
    <row r="85" spans="1:4" ht="15.75">
      <c r="A85" s="8"/>
      <c r="B85" s="33" t="s">
        <v>2</v>
      </c>
      <c r="C85" s="8">
        <f>C83+C84</f>
        <v>27.900000000000002</v>
      </c>
      <c r="D85" s="9">
        <f>58000+55916.34</f>
        <v>113916.34</v>
      </c>
    </row>
    <row r="86" spans="1:5" ht="15.75">
      <c r="A86" s="8"/>
      <c r="B86" s="33" t="s">
        <v>27</v>
      </c>
      <c r="C86" s="8">
        <f>C81+C85</f>
        <v>70.7</v>
      </c>
      <c r="D86" s="9">
        <f>D81+D85</f>
        <v>465285.74</v>
      </c>
      <c r="E86" s="13"/>
    </row>
    <row r="87" spans="1:5" ht="15.75">
      <c r="A87" s="34">
        <v>2020</v>
      </c>
      <c r="B87" s="35"/>
      <c r="C87" s="35"/>
      <c r="D87" s="36"/>
      <c r="E87" s="13"/>
    </row>
    <row r="88" spans="1:5" ht="15.75" customHeight="1">
      <c r="A88" s="37" t="s">
        <v>3</v>
      </c>
      <c r="B88" s="38"/>
      <c r="C88" s="38"/>
      <c r="D88" s="39"/>
      <c r="E88" s="13"/>
    </row>
    <row r="89" spans="1:5" ht="15.75">
      <c r="A89" s="33">
        <v>1</v>
      </c>
      <c r="B89" s="33" t="s">
        <v>94</v>
      </c>
      <c r="C89" s="33">
        <v>19.2</v>
      </c>
      <c r="D89" s="3" t="s">
        <v>161</v>
      </c>
      <c r="E89" s="29">
        <v>118232.08</v>
      </c>
    </row>
    <row r="90" spans="1:5" ht="15.75">
      <c r="A90" s="33">
        <v>2</v>
      </c>
      <c r="B90" s="33" t="s">
        <v>83</v>
      </c>
      <c r="C90" s="33">
        <v>11.3</v>
      </c>
      <c r="D90" s="3" t="s">
        <v>162</v>
      </c>
      <c r="E90" s="29">
        <v>77361.4</v>
      </c>
    </row>
    <row r="91" spans="1:5" ht="15.75">
      <c r="A91" s="33">
        <v>3</v>
      </c>
      <c r="B91" s="33" t="s">
        <v>95</v>
      </c>
      <c r="C91" s="33">
        <v>10.5</v>
      </c>
      <c r="D91" s="3" t="s">
        <v>163</v>
      </c>
      <c r="E91" s="29">
        <v>75820.07</v>
      </c>
    </row>
    <row r="92" spans="1:5" ht="15.75">
      <c r="A92" s="33">
        <v>4</v>
      </c>
      <c r="B92" s="33" t="s">
        <v>96</v>
      </c>
      <c r="C92" s="33">
        <v>10.7</v>
      </c>
      <c r="D92" s="3" t="s">
        <v>164</v>
      </c>
      <c r="E92" s="29">
        <v>76259.46</v>
      </c>
    </row>
    <row r="93" spans="1:5" ht="15.75">
      <c r="A93" s="33">
        <v>5</v>
      </c>
      <c r="B93" s="33" t="s">
        <v>166</v>
      </c>
      <c r="C93" s="33" t="s">
        <v>20</v>
      </c>
      <c r="D93" s="3" t="s">
        <v>167</v>
      </c>
      <c r="E93" s="30">
        <v>6680</v>
      </c>
    </row>
    <row r="94" spans="1:5" ht="15.75">
      <c r="A94" s="20"/>
      <c r="B94" s="33" t="s">
        <v>2</v>
      </c>
      <c r="C94" s="33">
        <f>SUM(C89:C92)</f>
        <v>51.7</v>
      </c>
      <c r="D94" s="3">
        <f>E89+E90+E91+E92+E93</f>
        <v>354353.01</v>
      </c>
      <c r="E94" s="14">
        <f>SUM(E89:E93)</f>
        <v>354353.01</v>
      </c>
    </row>
    <row r="95" spans="1:5" ht="15.75">
      <c r="A95" s="41" t="s">
        <v>7</v>
      </c>
      <c r="B95" s="41"/>
      <c r="C95" s="41"/>
      <c r="D95" s="41"/>
      <c r="E95" s="13"/>
    </row>
    <row r="96" spans="1:6" ht="15.75">
      <c r="A96" s="19">
        <v>1</v>
      </c>
      <c r="B96" s="33" t="s">
        <v>99</v>
      </c>
      <c r="C96" s="33">
        <v>15.3</v>
      </c>
      <c r="D96" s="3" t="s">
        <v>154</v>
      </c>
      <c r="E96" s="27">
        <f>27876.2+2614</f>
        <v>30490.2</v>
      </c>
      <c r="F96" s="25"/>
    </row>
    <row r="97" spans="1:6" ht="15.75">
      <c r="A97" s="19">
        <v>2</v>
      </c>
      <c r="B97" s="33" t="s">
        <v>100</v>
      </c>
      <c r="C97" s="33">
        <v>20.5</v>
      </c>
      <c r="D97" s="3" t="s">
        <v>155</v>
      </c>
      <c r="E97" s="28">
        <v>169191</v>
      </c>
      <c r="F97" s="26"/>
    </row>
    <row r="98" spans="1:6" ht="15.75">
      <c r="A98" s="19">
        <v>3</v>
      </c>
      <c r="B98" s="33" t="s">
        <v>84</v>
      </c>
      <c r="C98" s="33">
        <v>29.4</v>
      </c>
      <c r="D98" s="3" t="s">
        <v>156</v>
      </c>
      <c r="E98" s="28">
        <v>138300</v>
      </c>
      <c r="F98" s="26"/>
    </row>
    <row r="99" spans="1:6" ht="15.75">
      <c r="A99" s="19">
        <v>4</v>
      </c>
      <c r="B99" s="33" t="s">
        <v>101</v>
      </c>
      <c r="C99" s="33">
        <v>13.5</v>
      </c>
      <c r="D99" s="3" t="s">
        <v>157</v>
      </c>
      <c r="E99" s="28">
        <v>110019</v>
      </c>
      <c r="F99" s="26"/>
    </row>
    <row r="100" spans="1:5" ht="15.75">
      <c r="A100" s="20"/>
      <c r="B100" s="33" t="s">
        <v>2</v>
      </c>
      <c r="C100" s="33">
        <f>SUM(C96:C99)</f>
        <v>78.69999999999999</v>
      </c>
      <c r="D100" s="3">
        <f>SUM(E96:E99)</f>
        <v>448000.2</v>
      </c>
      <c r="E100" s="16">
        <f>SUM(E96:E99)</f>
        <v>448000.2</v>
      </c>
    </row>
    <row r="101" spans="1:4" ht="15.75" customHeight="1">
      <c r="A101" s="41" t="s">
        <v>22</v>
      </c>
      <c r="B101" s="41"/>
      <c r="C101" s="41"/>
      <c r="D101" s="41"/>
    </row>
    <row r="102" spans="1:5" ht="15.75">
      <c r="A102" s="21">
        <v>1</v>
      </c>
      <c r="B102" s="33" t="s">
        <v>102</v>
      </c>
      <c r="C102" s="33">
        <v>13.7</v>
      </c>
      <c r="D102" s="3" t="s">
        <v>152</v>
      </c>
      <c r="E102" s="15">
        <v>82750</v>
      </c>
    </row>
    <row r="103" spans="1:5" ht="15.75">
      <c r="A103" s="21">
        <v>2</v>
      </c>
      <c r="B103" s="33" t="s">
        <v>103</v>
      </c>
      <c r="C103" s="33">
        <v>19.3</v>
      </c>
      <c r="D103" s="3" t="s">
        <v>153</v>
      </c>
      <c r="E103" s="15">
        <v>83962</v>
      </c>
    </row>
    <row r="104" spans="1:5" ht="15.75">
      <c r="A104" s="21"/>
      <c r="B104" s="33" t="s">
        <v>2</v>
      </c>
      <c r="C104" s="33">
        <f>C102+C103</f>
        <v>33</v>
      </c>
      <c r="D104" s="3">
        <v>166712</v>
      </c>
      <c r="E104" s="16">
        <f>E102+E103</f>
        <v>166712</v>
      </c>
    </row>
    <row r="105" spans="1:5" ht="15.75">
      <c r="A105" s="37" t="s">
        <v>0</v>
      </c>
      <c r="B105" s="38"/>
      <c r="C105" s="38"/>
      <c r="D105" s="39"/>
      <c r="E105" s="16"/>
    </row>
    <row r="106" spans="1:5" ht="15.75">
      <c r="A106" s="21">
        <v>1</v>
      </c>
      <c r="B106" s="33" t="s">
        <v>108</v>
      </c>
      <c r="C106" s="33">
        <v>15</v>
      </c>
      <c r="D106" s="3" t="s">
        <v>158</v>
      </c>
      <c r="E106" s="15">
        <v>15900</v>
      </c>
    </row>
    <row r="107" spans="1:5" ht="63">
      <c r="A107" s="21"/>
      <c r="B107" s="33" t="s">
        <v>160</v>
      </c>
      <c r="C107" s="33" t="s">
        <v>20</v>
      </c>
      <c r="D107" s="3" t="s">
        <v>159</v>
      </c>
      <c r="E107" s="15">
        <f>100000+64436.04</f>
        <v>164436.04</v>
      </c>
    </row>
    <row r="108" spans="1:5" ht="15.75">
      <c r="A108" s="21"/>
      <c r="B108" s="33" t="s">
        <v>2</v>
      </c>
      <c r="C108" s="33">
        <f>C106</f>
        <v>15</v>
      </c>
      <c r="D108" s="3">
        <f>E106+E107</f>
        <v>180336.04</v>
      </c>
      <c r="E108" s="16"/>
    </row>
    <row r="109" spans="1:5" ht="15.75">
      <c r="A109" s="21"/>
      <c r="B109" s="32" t="s">
        <v>27</v>
      </c>
      <c r="C109" s="32">
        <f>C94+C100+C104+C108</f>
        <v>178.39999999999998</v>
      </c>
      <c r="D109" s="22">
        <f>E94+E100+E104+E106</f>
        <v>984965.21</v>
      </c>
      <c r="E109" s="16">
        <f>D109+E107</f>
        <v>1149401.25</v>
      </c>
    </row>
    <row r="110" spans="1:4" ht="15.75">
      <c r="A110" s="42">
        <v>2021</v>
      </c>
      <c r="B110" s="42"/>
      <c r="C110" s="42"/>
      <c r="D110" s="42"/>
    </row>
    <row r="111" spans="1:5" ht="15.75">
      <c r="A111" s="37" t="s">
        <v>3</v>
      </c>
      <c r="B111" s="38"/>
      <c r="C111" s="38"/>
      <c r="D111" s="39"/>
      <c r="E111" s="13"/>
    </row>
    <row r="112" spans="1:5" ht="15.75">
      <c r="A112" s="33">
        <v>1</v>
      </c>
      <c r="B112" s="33" t="s">
        <v>85</v>
      </c>
      <c r="C112" s="33">
        <v>20.9</v>
      </c>
      <c r="D112" s="3" t="s">
        <v>111</v>
      </c>
      <c r="E112" s="15">
        <v>120000</v>
      </c>
    </row>
    <row r="113" spans="1:5" ht="15.75">
      <c r="A113" s="33">
        <v>2</v>
      </c>
      <c r="B113" s="33" t="s">
        <v>86</v>
      </c>
      <c r="C113" s="33">
        <v>12.4</v>
      </c>
      <c r="D113" s="3" t="s">
        <v>112</v>
      </c>
      <c r="E113" s="15">
        <v>75000</v>
      </c>
    </row>
    <row r="114" spans="1:5" ht="15.75">
      <c r="A114" s="33">
        <v>3</v>
      </c>
      <c r="B114" s="33" t="s">
        <v>88</v>
      </c>
      <c r="C114" s="33">
        <v>17</v>
      </c>
      <c r="D114" s="3" t="s">
        <v>113</v>
      </c>
      <c r="E114" s="15">
        <v>110000</v>
      </c>
    </row>
    <row r="115" spans="1:5" ht="15.75">
      <c r="A115" s="33">
        <v>4</v>
      </c>
      <c r="B115" s="33" t="s">
        <v>89</v>
      </c>
      <c r="C115" s="33">
        <v>14.7</v>
      </c>
      <c r="D115" s="3" t="s">
        <v>112</v>
      </c>
      <c r="E115" s="15">
        <v>75000</v>
      </c>
    </row>
    <row r="116" spans="1:5" ht="15.75">
      <c r="A116" s="33">
        <v>5</v>
      </c>
      <c r="B116" s="33" t="s">
        <v>90</v>
      </c>
      <c r="C116" s="33">
        <v>18.6</v>
      </c>
      <c r="D116" s="3" t="s">
        <v>111</v>
      </c>
      <c r="E116" s="15">
        <v>120000</v>
      </c>
    </row>
    <row r="117" spans="2:5" ht="15.75">
      <c r="B117" s="33" t="s">
        <v>2</v>
      </c>
      <c r="C117" s="33">
        <f>SUM(C112:C116)</f>
        <v>83.6</v>
      </c>
      <c r="D117" s="3">
        <v>500000</v>
      </c>
      <c r="E117" s="14">
        <f>SUM(E112:E116)</f>
        <v>500000</v>
      </c>
    </row>
    <row r="118" spans="1:4" ht="15.75" customHeight="1">
      <c r="A118" s="37" t="s">
        <v>7</v>
      </c>
      <c r="B118" s="38"/>
      <c r="C118" s="38"/>
      <c r="D118" s="39"/>
    </row>
    <row r="119" spans="1:5" ht="15.75">
      <c r="A119" s="8">
        <v>1</v>
      </c>
      <c r="B119" s="8" t="s">
        <v>61</v>
      </c>
      <c r="C119" s="8">
        <v>33.6</v>
      </c>
      <c r="D119" s="9" t="s">
        <v>114</v>
      </c>
      <c r="E119" s="17">
        <f>83400+6300</f>
        <v>89700</v>
      </c>
    </row>
    <row r="120" spans="1:5" ht="15.75">
      <c r="A120" s="8">
        <v>2</v>
      </c>
      <c r="B120" s="8" t="s">
        <v>62</v>
      </c>
      <c r="C120" s="8">
        <v>15.1</v>
      </c>
      <c r="D120" s="9" t="s">
        <v>115</v>
      </c>
      <c r="E120" s="17">
        <f>44500+6300</f>
        <v>50800</v>
      </c>
    </row>
    <row r="121" spans="1:5" ht="15.75">
      <c r="A121" s="8">
        <v>3</v>
      </c>
      <c r="B121" s="8" t="s">
        <v>63</v>
      </c>
      <c r="C121" s="8">
        <v>20.9</v>
      </c>
      <c r="D121" s="9" t="s">
        <v>116</v>
      </c>
      <c r="E121" s="17">
        <f>105500+6300</f>
        <v>111800</v>
      </c>
    </row>
    <row r="122" spans="1:5" ht="15.75">
      <c r="A122" s="8"/>
      <c r="B122" s="33" t="s">
        <v>2</v>
      </c>
      <c r="C122" s="8">
        <f>C119+C120+C121</f>
        <v>69.6</v>
      </c>
      <c r="D122" s="9">
        <v>252300</v>
      </c>
      <c r="E122" s="16">
        <f>E119+E120+E121</f>
        <v>252300</v>
      </c>
    </row>
    <row r="123" spans="1:4" ht="15.75">
      <c r="A123" s="37" t="s">
        <v>22</v>
      </c>
      <c r="B123" s="38"/>
      <c r="C123" s="38"/>
      <c r="D123" s="39"/>
    </row>
    <row r="124" spans="1:5" ht="15.75">
      <c r="A124" s="21">
        <v>1</v>
      </c>
      <c r="B124" s="33" t="s">
        <v>104</v>
      </c>
      <c r="C124" s="33">
        <v>13.8</v>
      </c>
      <c r="D124" s="3" t="s">
        <v>150</v>
      </c>
      <c r="E124" s="15">
        <v>73000</v>
      </c>
    </row>
    <row r="125" spans="1:5" ht="15.75">
      <c r="A125" s="21">
        <v>2</v>
      </c>
      <c r="B125" s="33" t="s">
        <v>105</v>
      </c>
      <c r="C125" s="33">
        <v>19.2</v>
      </c>
      <c r="D125" s="3" t="s">
        <v>151</v>
      </c>
      <c r="E125" s="18">
        <v>93712</v>
      </c>
    </row>
    <row r="126" spans="1:5" ht="15.75">
      <c r="A126" s="21"/>
      <c r="B126" s="33" t="s">
        <v>2</v>
      </c>
      <c r="C126" s="33">
        <f>C124+C125</f>
        <v>33</v>
      </c>
      <c r="D126" s="3">
        <v>166712</v>
      </c>
      <c r="E126" s="16">
        <f>E124+E125</f>
        <v>166712</v>
      </c>
    </row>
    <row r="127" spans="1:4" ht="15.75">
      <c r="A127" s="8"/>
      <c r="B127" s="32" t="s">
        <v>27</v>
      </c>
      <c r="C127" s="23">
        <f>C117+C122+C126</f>
        <v>186.2</v>
      </c>
      <c r="D127" s="24">
        <f>E117+E122+E126</f>
        <v>919012</v>
      </c>
    </row>
    <row r="128" spans="1:4" ht="15.75">
      <c r="A128" s="34">
        <v>2022</v>
      </c>
      <c r="B128" s="35"/>
      <c r="C128" s="35"/>
      <c r="D128" s="36"/>
    </row>
    <row r="129" spans="1:5" ht="15.75">
      <c r="A129" s="37" t="s">
        <v>3</v>
      </c>
      <c r="B129" s="38"/>
      <c r="C129" s="38"/>
      <c r="D129" s="39"/>
      <c r="E129" s="13"/>
    </row>
    <row r="130" spans="1:5" ht="15.75">
      <c r="A130" s="33">
        <v>1</v>
      </c>
      <c r="B130" s="33" t="s">
        <v>91</v>
      </c>
      <c r="C130" s="33">
        <v>32.9</v>
      </c>
      <c r="D130" s="3" t="s">
        <v>117</v>
      </c>
      <c r="E130" s="15">
        <v>150000</v>
      </c>
    </row>
    <row r="131" spans="1:5" ht="15.75">
      <c r="A131" s="33">
        <v>2</v>
      </c>
      <c r="B131" s="33" t="s">
        <v>92</v>
      </c>
      <c r="C131" s="33">
        <v>10.6</v>
      </c>
      <c r="D131" s="3" t="s">
        <v>118</v>
      </c>
      <c r="E131" s="15">
        <v>80000</v>
      </c>
    </row>
    <row r="132" spans="1:5" ht="15.75">
      <c r="A132" s="33">
        <v>3</v>
      </c>
      <c r="B132" s="33" t="s">
        <v>93</v>
      </c>
      <c r="C132" s="33">
        <v>12.4</v>
      </c>
      <c r="D132" s="3" t="s">
        <v>113</v>
      </c>
      <c r="E132" s="15">
        <v>110000</v>
      </c>
    </row>
    <row r="133" spans="1:5" ht="15.75">
      <c r="A133" s="33">
        <v>4</v>
      </c>
      <c r="B133" s="33" t="s">
        <v>97</v>
      </c>
      <c r="C133" s="33">
        <v>11.6</v>
      </c>
      <c r="D133" s="3" t="s">
        <v>118</v>
      </c>
      <c r="E133" s="15">
        <v>80000</v>
      </c>
    </row>
    <row r="134" spans="1:5" ht="15.75">
      <c r="A134" s="33">
        <v>5</v>
      </c>
      <c r="B134" s="33" t="s">
        <v>98</v>
      </c>
      <c r="C134" s="33">
        <v>11</v>
      </c>
      <c r="D134" s="3" t="s">
        <v>118</v>
      </c>
      <c r="E134" s="15">
        <v>80000</v>
      </c>
    </row>
    <row r="135" spans="1:5" ht="15.75">
      <c r="A135" s="20"/>
      <c r="B135" s="33" t="s">
        <v>2</v>
      </c>
      <c r="C135" s="33">
        <f>SUM(C130:C134)</f>
        <v>78.5</v>
      </c>
      <c r="D135" s="3">
        <v>500000</v>
      </c>
      <c r="E135" s="14">
        <f>SUM(E130:E134)</f>
        <v>500000</v>
      </c>
    </row>
    <row r="136" spans="1:4" ht="15.75" customHeight="1">
      <c r="A136" s="37" t="s">
        <v>7</v>
      </c>
      <c r="B136" s="38"/>
      <c r="C136" s="38"/>
      <c r="D136" s="39"/>
    </row>
    <row r="137" spans="1:5" ht="15.75">
      <c r="A137" s="31">
        <v>1</v>
      </c>
      <c r="B137" s="31" t="s">
        <v>68</v>
      </c>
      <c r="C137" s="31">
        <v>26.3</v>
      </c>
      <c r="D137" s="3" t="s">
        <v>119</v>
      </c>
      <c r="E137" s="15">
        <f>42300+6280</f>
        <v>48580</v>
      </c>
    </row>
    <row r="138" spans="1:5" ht="15.75">
      <c r="A138" s="8">
        <v>2</v>
      </c>
      <c r="B138" s="8" t="s">
        <v>64</v>
      </c>
      <c r="C138" s="8">
        <v>29.8</v>
      </c>
      <c r="D138" s="9" t="s">
        <v>120</v>
      </c>
      <c r="E138" s="17">
        <f>112800+6280</f>
        <v>119080</v>
      </c>
    </row>
    <row r="139" spans="1:5" ht="15.75">
      <c r="A139" s="8">
        <v>3</v>
      </c>
      <c r="B139" s="8" t="s">
        <v>65</v>
      </c>
      <c r="C139" s="8">
        <v>28.2</v>
      </c>
      <c r="D139" s="9" t="s">
        <v>121</v>
      </c>
      <c r="E139" s="17">
        <f>58600+6280</f>
        <v>64880</v>
      </c>
    </row>
    <row r="140" spans="1:5" ht="15.75">
      <c r="A140" s="8">
        <v>4</v>
      </c>
      <c r="B140" s="8" t="s">
        <v>69</v>
      </c>
      <c r="C140" s="8">
        <v>36.5</v>
      </c>
      <c r="D140" s="9" t="s">
        <v>122</v>
      </c>
      <c r="E140" s="17">
        <f>95800+6280</f>
        <v>102080</v>
      </c>
    </row>
    <row r="141" spans="1:5" ht="15.75">
      <c r="A141" s="8">
        <v>5</v>
      </c>
      <c r="B141" s="8" t="s">
        <v>70</v>
      </c>
      <c r="C141" s="8">
        <v>36.1</v>
      </c>
      <c r="D141" s="9" t="s">
        <v>123</v>
      </c>
      <c r="E141" s="17">
        <f>57500+6280</f>
        <v>63780</v>
      </c>
    </row>
    <row r="142" spans="1:5" ht="15.75">
      <c r="A142" s="8"/>
      <c r="B142" s="33" t="s">
        <v>2</v>
      </c>
      <c r="C142" s="8">
        <f>SUM(C137:C141)</f>
        <v>156.9</v>
      </c>
      <c r="D142" s="9">
        <v>398400</v>
      </c>
      <c r="E142" s="16">
        <f>SUM(E137:E141)</f>
        <v>398400</v>
      </c>
    </row>
    <row r="143" spans="1:4" ht="15.75">
      <c r="A143" s="37" t="s">
        <v>22</v>
      </c>
      <c r="B143" s="38"/>
      <c r="C143" s="38"/>
      <c r="D143" s="39"/>
    </row>
    <row r="144" spans="1:5" ht="15.75">
      <c r="A144" s="21">
        <v>1</v>
      </c>
      <c r="B144" s="33" t="s">
        <v>106</v>
      </c>
      <c r="C144" s="33">
        <v>13.8</v>
      </c>
      <c r="D144" s="3" t="s">
        <v>150</v>
      </c>
      <c r="E144" s="15">
        <v>73000</v>
      </c>
    </row>
    <row r="145" spans="1:5" ht="15.75">
      <c r="A145" s="21">
        <v>2</v>
      </c>
      <c r="B145" s="33" t="s">
        <v>107</v>
      </c>
      <c r="C145" s="33">
        <v>19.5</v>
      </c>
      <c r="D145" s="3" t="s">
        <v>151</v>
      </c>
      <c r="E145" s="18">
        <v>93712</v>
      </c>
    </row>
    <row r="146" spans="1:5" ht="15.75">
      <c r="A146" s="21"/>
      <c r="B146" s="33" t="s">
        <v>2</v>
      </c>
      <c r="C146" s="33">
        <f>C144+C145</f>
        <v>33.3</v>
      </c>
      <c r="D146" s="3">
        <v>166712</v>
      </c>
      <c r="E146" s="16">
        <f>E144+E145</f>
        <v>166712</v>
      </c>
    </row>
    <row r="147" spans="1:4" ht="15.75">
      <c r="A147" s="8"/>
      <c r="B147" s="32" t="s">
        <v>27</v>
      </c>
      <c r="C147" s="23">
        <f>C135+C142+C146</f>
        <v>268.7</v>
      </c>
      <c r="D147" s="24">
        <f>E135+E142+E146</f>
        <v>1065112</v>
      </c>
    </row>
    <row r="148" spans="1:4" ht="15.75">
      <c r="A148" s="10"/>
      <c r="B148" s="4"/>
      <c r="C148" s="10"/>
      <c r="D148" s="11"/>
    </row>
    <row r="149" spans="1:4" ht="30.75" customHeight="1">
      <c r="A149" s="40" t="s">
        <v>82</v>
      </c>
      <c r="B149" s="40"/>
      <c r="C149" s="40"/>
      <c r="D149" s="40"/>
    </row>
    <row r="150" spans="1:4" ht="21" customHeight="1">
      <c r="A150" s="40" t="s">
        <v>109</v>
      </c>
      <c r="B150" s="40"/>
      <c r="C150" s="40"/>
      <c r="D150" s="40"/>
    </row>
    <row r="151" spans="1:4" ht="48.75" customHeight="1">
      <c r="A151" s="49" t="s">
        <v>26</v>
      </c>
      <c r="B151" s="49"/>
      <c r="C151" s="49"/>
      <c r="D151" s="49"/>
    </row>
    <row r="152" spans="1:4" ht="56.25" customHeight="1">
      <c r="A152" s="49" t="s">
        <v>110</v>
      </c>
      <c r="B152" s="49"/>
      <c r="C152" s="49"/>
      <c r="D152" s="49"/>
    </row>
    <row r="153" spans="1:4" ht="20.25" customHeight="1">
      <c r="A153" s="49" t="s">
        <v>124</v>
      </c>
      <c r="B153" s="49"/>
      <c r="C153" s="49"/>
      <c r="D153" s="49"/>
    </row>
    <row r="154" spans="1:4" ht="27" customHeight="1">
      <c r="A154" s="49" t="s">
        <v>125</v>
      </c>
      <c r="B154" s="49"/>
      <c r="C154" s="49"/>
      <c r="D154" s="49"/>
    </row>
  </sheetData>
  <sheetProtection/>
  <mergeCells count="36">
    <mergeCell ref="B1:D1"/>
    <mergeCell ref="B2:D2"/>
    <mergeCell ref="A3:D3"/>
    <mergeCell ref="A27:D27"/>
    <mergeCell ref="A5:D5"/>
    <mergeCell ref="A6:D6"/>
    <mergeCell ref="A9:D9"/>
    <mergeCell ref="A20:D20"/>
    <mergeCell ref="A152:D152"/>
    <mergeCell ref="A153:D153"/>
    <mergeCell ref="A154:D154"/>
    <mergeCell ref="A151:D151"/>
    <mergeCell ref="A44:D44"/>
    <mergeCell ref="A78:D78"/>
    <mergeCell ref="A72:D72"/>
    <mergeCell ref="A55:D55"/>
    <mergeCell ref="A49:D49"/>
    <mergeCell ref="A77:D77"/>
    <mergeCell ref="A118:D118"/>
    <mergeCell ref="A111:D111"/>
    <mergeCell ref="A110:D110"/>
    <mergeCell ref="A45:D45"/>
    <mergeCell ref="A47:D47"/>
    <mergeCell ref="A87:D87"/>
    <mergeCell ref="A82:D82"/>
    <mergeCell ref="A105:D105"/>
    <mergeCell ref="A88:D88"/>
    <mergeCell ref="A95:D95"/>
    <mergeCell ref="A101:D101"/>
    <mergeCell ref="A128:D128"/>
    <mergeCell ref="A123:D123"/>
    <mergeCell ref="A150:D150"/>
    <mergeCell ref="A149:D149"/>
    <mergeCell ref="A143:D143"/>
    <mergeCell ref="A136:D136"/>
    <mergeCell ref="A129:D129"/>
  </mergeCells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2021-03-01T08:58:31Z</dcterms:modified>
  <cp:category/>
  <cp:version/>
  <cp:contentType/>
  <cp:contentStatus/>
</cp:coreProperties>
</file>