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Лист1" sheetId="1" r:id="rId1"/>
  </sheets>
  <definedNames>
    <definedName name="_xlnm.Print_Titles" localSheetId="0">'Лист1'!$5:$10</definedName>
  </definedNames>
  <calcPr fullCalcOnLoad="1"/>
</workbook>
</file>

<file path=xl/sharedStrings.xml><?xml version="1.0" encoding="utf-8"?>
<sst xmlns="http://schemas.openxmlformats.org/spreadsheetml/2006/main" count="62" uniqueCount="49">
  <si>
    <t>№ п/п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</si>
  <si>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</si>
  <si>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</si>
  <si>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</si>
  <si>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</si>
  <si>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соиспольнители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</si>
  <si>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</si>
  <si>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</si>
  <si>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</si>
  <si>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</si>
  <si>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</si>
  <si>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</si>
  <si>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</si>
  <si>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всего</t>
  </si>
  <si>
    <t>ИТОГО ПО МУНИЦИПАЛЬНОЙ ПРОГРАММЕ</t>
  </si>
  <si>
    <t>Всего по задаче 1</t>
  </si>
  <si>
    <t>Всего по задаче 2</t>
  </si>
  <si>
    <t>Цель муниципальной программы: Совершенствование улично–дорожной сети</t>
  </si>
  <si>
    <t xml:space="preserve">ДКС &lt;1&gt; </t>
  </si>
  <si>
    <t>Задача 2 муниципальной программы: Улучшение качества содержания улично-дорожной сети</t>
  </si>
  <si>
    <t>ДДДиБ &lt;2&gt;</t>
  </si>
  <si>
    <t xml:space="preserve">АКР &lt;3&gt;   </t>
  </si>
  <si>
    <t>АЛР &lt;4&gt;</t>
  </si>
  <si>
    <t xml:space="preserve">АОК &lt;5&gt; </t>
  </si>
  <si>
    <t>АСР &lt;6&gt;</t>
  </si>
  <si>
    <t>Задача 3 муниципальной программы: «Организация и обеспечение эффективного исполнения функций в области дорожного хозяйства»</t>
  </si>
  <si>
    <t>Всего по задаче 3</t>
  </si>
  <si>
    <t>Всего по задаче 4</t>
  </si>
  <si>
    <t xml:space="preserve">ДКС &lt;1&gt;                                     ДДДиБ &lt;2&gt;                         </t>
  </si>
  <si>
    <t xml:space="preserve">Подпрограмма 4 «Обеспечение наружного освещения» </t>
  </si>
  <si>
    <t>Приложение 2 к муниципальной программе 
«Развитие дорожного хозяйства» на 2015 - 2025 годы»</t>
  </si>
  <si>
    <t>Задача 4 муниципальной 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</si>
  <si>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Задача 1 муниципальной программы: Повышение доступности и безопасности улично-дорожной сети</t>
  </si>
  <si>
    <t>РЕСУРСНОЕ ОБЕСПЕЧЕНИЕ МУНИЦИПАЛЬНОЙ ПРОГРАММЫ
«Развитие дорожного хозяйства» на 2015 - 2025 годы»</t>
  </si>
  <si>
    <t>Наименования целей, задач программы</t>
  </si>
  <si>
    <t xml:space="preserve">ДДДиБ &lt;2&gt;                         АКР &lt;3&gt;                         АЛР &lt;4&gt;                     АОР &lt;5&gt;                        АСР &lt;6&gt;                        </t>
  </si>
  <si>
    <t xml:space="preserve">1030100580 111
1030100580 119
1030100580 244
1030100580 851
1030100020 121
1030100020 122
1030100020 129
1030100020 242
1030100020 244
1030100020 851
1030120010 242
</t>
  </si>
  <si>
    <t xml:space="preserve">
1040120460 244
</t>
  </si>
  <si>
    <t>Подпрограмма 1 «Развитие улично-дорожной сети»</t>
  </si>
  <si>
    <t>Подпрограмма 3 «Организация и обеспечение эффективного функционирования сети учреждений»</t>
  </si>
  <si>
    <t>Подпрограмма 2 «Содержание улично-дорожной сети»</t>
  </si>
  <si>
    <t>1020100580611                                        1020120430244                                                    1020140М60 611                                                    1020199990851                                                   1020140М60 244                                                       1020120430810                                                              10 2 01 00580 611                                                   10 4 01 99990 851                                           10 4 01 99990 810                                                 10 2 01 00580 612</t>
  </si>
  <si>
    <t>10 1 01 40010 414                                      10 1 01 20420 243
10 1 01 99990 244
10 1 01 53901 414                                                                  10 1 01 5390F 414</t>
  </si>
  <si>
    <t>Департамент капитального строительства администрации Города Томска</t>
  </si>
  <si>
    <t>Департамент дорожной деятельности и благоустройства администрации Города Томска</t>
  </si>
  <si>
    <t>Администрация Кировского района администрации Города Томска</t>
  </si>
  <si>
    <t>Администрация Ленинского района администрации Города Томска</t>
  </si>
  <si>
    <t>Администрация Октябрьского района администрации Города Томска</t>
  </si>
  <si>
    <t>Администрация Советского района администрации Города Томска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</si>
</sst>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 ;\-#,##0.0\ "/>
    <numFmt numFmtId="166" formatCode="_-* #,##0.00_р_._-;\-* #,##0.00_р_._-;_-* &quot;-&quot;??_р_._-;_-@_-"/>
    <numFmt numFmtId="167" formatCode="#,##0.00_ ;\-#,##0.0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2060"/>
      <name val="Times New Roman"/>
      <family val="1"/>
    </font>
    <font>
      <sz val="11"/>
      <color rgb="FF0D0D0D"/>
      <name val="Times New Roman"/>
      <family val="1"/>
    </font>
    <font>
      <sz val="12"/>
      <color theme="1"/>
      <name val="Times New Roman"/>
      <family val="1"/>
    </font>
    <font>
      <sz val="10"/>
      <color rgb="FF0D0D0D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 vertical="top" wrapText="1"/>
    </xf>
    <xf numFmtId="164" fontId="49" fillId="0" borderId="10" xfId="0" applyNumberFormat="1" applyFont="1" applyFill="1" applyBorder="1" applyAlignment="1">
      <alignment/>
    </xf>
    <xf numFmtId="164" fontId="2" fillId="32" borderId="10" xfId="0" applyNumberFormat="1" applyFont="1" applyFill="1" applyBorder="1" applyAlignment="1">
      <alignment horizontal="right"/>
    </xf>
    <xf numFmtId="4" fontId="2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wrapText="1"/>
    </xf>
    <xf numFmtId="2" fontId="7" fillId="32" borderId="10" xfId="0" applyNumberFormat="1" applyFont="1" applyFill="1" applyBorder="1" applyAlignment="1">
      <alignment horizontal="right" vertical="top" wrapText="1"/>
    </xf>
    <xf numFmtId="2" fontId="7" fillId="32" borderId="14" xfId="0" applyNumberFormat="1" applyFont="1" applyFill="1" applyBorder="1" applyAlignment="1">
      <alignment horizontal="right" wrapText="1"/>
    </xf>
    <xf numFmtId="2" fontId="7" fillId="32" borderId="14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/>
    </xf>
    <xf numFmtId="4" fontId="2" fillId="32" borderId="10" xfId="0" applyNumberFormat="1" applyFont="1" applyFill="1" applyBorder="1" applyAlignment="1">
      <alignment horizontal="right" wrapText="1"/>
    </xf>
    <xf numFmtId="4" fontId="2" fillId="32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4" fontId="7" fillId="32" borderId="12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164" fontId="7" fillId="32" borderId="12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wrapText="1"/>
    </xf>
    <xf numFmtId="164" fontId="6" fillId="32" borderId="10" xfId="0" applyNumberFormat="1" applyFont="1" applyFill="1" applyBorder="1" applyAlignment="1">
      <alignment/>
    </xf>
    <xf numFmtId="164" fontId="6" fillId="32" borderId="10" xfId="0" applyNumberFormat="1" applyFont="1" applyFill="1" applyBorder="1" applyAlignment="1">
      <alignment wrapText="1"/>
    </xf>
    <xf numFmtId="164" fontId="5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 horizontal="right" wrapText="1"/>
    </xf>
    <xf numFmtId="4" fontId="50" fillId="0" borderId="11" xfId="0" applyNumberFormat="1" applyFont="1" applyFill="1" applyBorder="1" applyAlignment="1">
      <alignment horizontal="right" wrapText="1"/>
    </xf>
    <xf numFmtId="4" fontId="6" fillId="0" borderId="12" xfId="0" applyNumberFormat="1" applyFont="1" applyFill="1" applyBorder="1" applyAlignment="1">
      <alignment/>
    </xf>
    <xf numFmtId="4" fontId="50" fillId="32" borderId="10" xfId="0" applyNumberFormat="1" applyFont="1" applyFill="1" applyBorder="1" applyAlignment="1">
      <alignment horizontal="right" wrapText="1"/>
    </xf>
    <xf numFmtId="4" fontId="6" fillId="32" borderId="12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/>
    </xf>
    <xf numFmtId="164" fontId="6" fillId="32" borderId="10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5" fontId="9" fillId="0" borderId="10" xfId="60" applyNumberFormat="1" applyFont="1" applyFill="1" applyBorder="1" applyAlignment="1">
      <alignment horizontal="right" vertical="center" wrapText="1"/>
    </xf>
    <xf numFmtId="165" fontId="9" fillId="0" borderId="11" xfId="60" applyNumberFormat="1" applyFont="1" applyFill="1" applyBorder="1" applyAlignment="1">
      <alignment horizontal="right" vertical="center" wrapText="1"/>
    </xf>
    <xf numFmtId="164" fontId="6" fillId="33" borderId="10" xfId="0" applyNumberFormat="1" applyFont="1" applyFill="1" applyBorder="1" applyAlignment="1">
      <alignment/>
    </xf>
    <xf numFmtId="164" fontId="5" fillId="34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51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2" fontId="7" fillId="32" borderId="15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32" borderId="11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 wrapText="1"/>
    </xf>
    <xf numFmtId="164" fontId="6" fillId="0" borderId="16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2" fillId="0" borderId="10" xfId="0" applyFont="1" applyBorder="1" applyAlignment="1">
      <alignment horizontal="right" wrapText="1"/>
    </xf>
    <xf numFmtId="0" fontId="52" fillId="32" borderId="10" xfId="0" applyFont="1" applyFill="1" applyBorder="1" applyAlignment="1">
      <alignment horizontal="right" wrapText="1"/>
    </xf>
    <xf numFmtId="0" fontId="52" fillId="32" borderId="12" xfId="0" applyFont="1" applyFill="1" applyBorder="1" applyAlignment="1">
      <alignment horizontal="right" wrapText="1"/>
    </xf>
    <xf numFmtId="0" fontId="52" fillId="0" borderId="12" xfId="0" applyFont="1" applyBorder="1" applyAlignment="1">
      <alignment horizontal="right" wrapText="1"/>
    </xf>
    <xf numFmtId="164" fontId="6" fillId="32" borderId="10" xfId="0" applyNumberFormat="1" applyFont="1" applyFill="1" applyBorder="1" applyAlignment="1">
      <alignment horizontal="right" wrapText="1"/>
    </xf>
    <xf numFmtId="4" fontId="50" fillId="32" borderId="13" xfId="0" applyNumberFormat="1" applyFont="1" applyFill="1" applyBorder="1" applyAlignment="1">
      <alignment horizontal="right" wrapText="1"/>
    </xf>
    <xf numFmtId="2" fontId="7" fillId="32" borderId="12" xfId="0" applyNumberFormat="1" applyFont="1" applyFill="1" applyBorder="1" applyAlignment="1">
      <alignment horizontal="right" wrapText="1"/>
    </xf>
    <xf numFmtId="164" fontId="53" fillId="32" borderId="10" xfId="0" applyNumberFormat="1" applyFont="1" applyFill="1" applyBorder="1" applyAlignment="1">
      <alignment/>
    </xf>
    <xf numFmtId="164" fontId="53" fillId="0" borderId="10" xfId="0" applyNumberFormat="1" applyFont="1" applyFill="1" applyBorder="1" applyAlignment="1">
      <alignment/>
    </xf>
    <xf numFmtId="165" fontId="10" fillId="0" borderId="10" xfId="60" applyNumberFormat="1" applyFont="1" applyFill="1" applyBorder="1" applyAlignment="1">
      <alignment horizontal="right" vertical="center" wrapText="1"/>
    </xf>
    <xf numFmtId="0" fontId="54" fillId="32" borderId="10" xfId="0" applyFont="1" applyFill="1" applyBorder="1" applyAlignment="1">
      <alignment horizontal="right" vertical="center" wrapText="1"/>
    </xf>
    <xf numFmtId="4" fontId="54" fillId="32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50" fillId="0" borderId="17" xfId="0" applyFont="1" applyBorder="1" applyAlignment="1">
      <alignment/>
    </xf>
    <xf numFmtId="0" fontId="50" fillId="0" borderId="14" xfId="0" applyFont="1" applyBorder="1" applyAlignment="1">
      <alignment/>
    </xf>
    <xf numFmtId="0" fontId="55" fillId="0" borderId="11" xfId="0" applyFont="1" applyBorder="1" applyAlignment="1">
      <alignment horizontal="left" textRotation="90" wrapText="1"/>
    </xf>
    <xf numFmtId="0" fontId="55" fillId="0" borderId="17" xfId="0" applyFont="1" applyBorder="1" applyAlignment="1">
      <alignment horizontal="left" textRotation="90"/>
    </xf>
    <xf numFmtId="0" fontId="55" fillId="0" borderId="14" xfId="0" applyFont="1" applyBorder="1" applyAlignment="1">
      <alignment horizontal="left" textRotation="90"/>
    </xf>
    <xf numFmtId="0" fontId="4" fillId="0" borderId="13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50" fillId="0" borderId="17" xfId="0" applyFont="1" applyFill="1" applyBorder="1" applyAlignment="1">
      <alignment vertical="top" wrapText="1"/>
    </xf>
    <xf numFmtId="0" fontId="50" fillId="0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textRotation="90" wrapText="1"/>
    </xf>
    <xf numFmtId="0" fontId="50" fillId="0" borderId="11" xfId="0" applyFont="1" applyBorder="1" applyAlignment="1">
      <alignment textRotation="90" wrapText="1"/>
    </xf>
    <xf numFmtId="0" fontId="50" fillId="0" borderId="17" xfId="0" applyFont="1" applyBorder="1" applyAlignment="1">
      <alignment textRotation="90"/>
    </xf>
    <xf numFmtId="0" fontId="50" fillId="0" borderId="14" xfId="0" applyFont="1" applyBorder="1" applyAlignment="1">
      <alignment textRotation="90"/>
    </xf>
    <xf numFmtId="0" fontId="4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/>
    </xf>
    <xf numFmtId="0" fontId="50" fillId="0" borderId="21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0" fontId="50" fillId="0" borderId="11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50" fillId="0" borderId="18" xfId="0" applyFont="1" applyFill="1" applyBorder="1" applyAlignment="1">
      <alignment wrapText="1"/>
    </xf>
    <xf numFmtId="0" fontId="50" fillId="0" borderId="12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="85" zoomScaleNormal="85" zoomScalePageLayoutView="0" workbookViewId="0" topLeftCell="A46">
      <selection activeCell="E65" sqref="E65:L65"/>
    </sheetView>
  </sheetViews>
  <sheetFormatPr defaultColWidth="9.140625" defaultRowHeight="15"/>
  <cols>
    <col min="1" max="1" width="11.57421875" style="1" customWidth="1"/>
    <col min="2" max="2" width="31.140625" style="1" customWidth="1"/>
    <col min="3" max="3" width="29.7109375" style="1" customWidth="1"/>
    <col min="4" max="4" width="9.140625" style="1" customWidth="1"/>
    <col min="5" max="5" width="19.28125" style="1" customWidth="1"/>
    <col min="6" max="6" width="14.140625" style="1" customWidth="1"/>
    <col min="7" max="7" width="16.00390625" style="1" customWidth="1"/>
    <col min="8" max="8" width="13.00390625" style="1" customWidth="1"/>
    <col min="9" max="11" width="12.8515625" style="1" customWidth="1"/>
    <col min="12" max="12" width="11.57421875" style="1" customWidth="1"/>
    <col min="13" max="14" width="9.421875" style="1" bestFit="1" customWidth="1"/>
    <col min="15" max="15" width="12.421875" style="1" customWidth="1"/>
    <col min="16" max="17" width="9.140625" style="1" customWidth="1"/>
    <col min="18" max="18" width="24.8515625" style="1" customWidth="1"/>
    <col min="19" max="19" width="14.8515625" style="1" customWidth="1"/>
    <col min="20" max="20" width="15.421875" style="1" customWidth="1"/>
    <col min="21" max="21" width="16.00390625" style="1" customWidth="1"/>
    <col min="22" max="22" width="13.7109375" style="1" customWidth="1"/>
    <col min="23" max="23" width="13.28125" style="1" customWidth="1"/>
    <col min="24" max="16384" width="9.140625" style="1" customWidth="1"/>
  </cols>
  <sheetData>
    <row r="1" spans="11:15" ht="32.25" customHeight="1">
      <c r="K1" s="131" t="s">
        <v>30</v>
      </c>
      <c r="L1" s="132"/>
      <c r="M1" s="132"/>
      <c r="N1" s="132"/>
      <c r="O1" s="132"/>
    </row>
    <row r="2" spans="11:15" ht="8.25" customHeight="1">
      <c r="K2" s="14"/>
      <c r="L2" s="15"/>
      <c r="M2" s="15"/>
      <c r="N2" s="15"/>
      <c r="O2" s="15"/>
    </row>
    <row r="3" spans="2:14" ht="38.25" customHeight="1">
      <c r="B3" s="133" t="s">
        <v>33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5" spans="1:15" ht="12">
      <c r="A5" s="136" t="s">
        <v>0</v>
      </c>
      <c r="B5" s="136" t="s">
        <v>34</v>
      </c>
      <c r="C5" s="136" t="s">
        <v>1</v>
      </c>
      <c r="D5" s="136" t="s">
        <v>2</v>
      </c>
      <c r="E5" s="136" t="s">
        <v>3</v>
      </c>
      <c r="F5" s="136"/>
      <c r="G5" s="136" t="s">
        <v>4</v>
      </c>
      <c r="H5" s="136"/>
      <c r="I5" s="136"/>
      <c r="J5" s="136"/>
      <c r="K5" s="136"/>
      <c r="L5" s="136"/>
      <c r="M5" s="136"/>
      <c r="N5" s="136"/>
      <c r="O5" s="136" t="s">
        <v>5</v>
      </c>
    </row>
    <row r="6" spans="1:15" ht="12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29"/>
    </row>
    <row r="7" spans="1:15" ht="12">
      <c r="A7" s="136"/>
      <c r="B7" s="136"/>
      <c r="C7" s="136"/>
      <c r="D7" s="136"/>
      <c r="E7" s="136"/>
      <c r="F7" s="136"/>
      <c r="G7" s="136" t="s">
        <v>6</v>
      </c>
      <c r="H7" s="136"/>
      <c r="I7" s="136" t="s">
        <v>7</v>
      </c>
      <c r="J7" s="136"/>
      <c r="K7" s="136" t="s">
        <v>8</v>
      </c>
      <c r="L7" s="136"/>
      <c r="M7" s="136" t="s">
        <v>9</v>
      </c>
      <c r="N7" s="136"/>
      <c r="O7" s="129"/>
    </row>
    <row r="8" spans="1:15" ht="1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29"/>
    </row>
    <row r="9" spans="1:15" ht="33.75" customHeight="1">
      <c r="A9" s="136"/>
      <c r="B9" s="136"/>
      <c r="C9" s="136"/>
      <c r="D9" s="136"/>
      <c r="E9" s="16" t="s">
        <v>10</v>
      </c>
      <c r="F9" s="16" t="s">
        <v>11</v>
      </c>
      <c r="G9" s="16" t="s">
        <v>10</v>
      </c>
      <c r="H9" s="16" t="s">
        <v>11</v>
      </c>
      <c r="I9" s="13" t="s">
        <v>10</v>
      </c>
      <c r="J9" s="13" t="s">
        <v>11</v>
      </c>
      <c r="K9" s="16" t="s">
        <v>10</v>
      </c>
      <c r="L9" s="2" t="s">
        <v>11</v>
      </c>
      <c r="M9" s="2" t="s">
        <v>10</v>
      </c>
      <c r="N9" s="2" t="s">
        <v>12</v>
      </c>
      <c r="O9" s="129"/>
    </row>
    <row r="10" spans="1:15" ht="12">
      <c r="A10" s="13">
        <v>1</v>
      </c>
      <c r="B10" s="13">
        <v>2</v>
      </c>
      <c r="C10" s="13">
        <v>3</v>
      </c>
      <c r="D10" s="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</row>
    <row r="11" spans="1:15" ht="21" customHeight="1">
      <c r="A11" s="135" t="s">
        <v>17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18" customHeight="1">
      <c r="A12" s="137" t="s">
        <v>32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/>
    </row>
    <row r="13" spans="1:15" ht="18" customHeight="1">
      <c r="A13" s="103" t="s">
        <v>38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9"/>
    </row>
    <row r="14" spans="1:15" ht="18" customHeight="1">
      <c r="A14" s="95" t="s">
        <v>15</v>
      </c>
      <c r="B14" s="96"/>
      <c r="C14" s="118"/>
      <c r="D14" s="28" t="s">
        <v>13</v>
      </c>
      <c r="E14" s="90">
        <f>G14+I14+K14+M14</f>
        <v>6764768.600000001</v>
      </c>
      <c r="F14" s="90">
        <f>H14+J14+L14+N14</f>
        <v>2633025</v>
      </c>
      <c r="G14" s="90">
        <f aca="true" t="shared" si="0" ref="G14:L14">G15+G16+G17+G18+G19+G20+G21+G22+G23+G24+G25</f>
        <v>3159710.2</v>
      </c>
      <c r="H14" s="90">
        <f t="shared" si="0"/>
        <v>492451.5</v>
      </c>
      <c r="I14" s="90">
        <f t="shared" si="0"/>
        <v>1803026.6</v>
      </c>
      <c r="J14" s="90">
        <f t="shared" si="0"/>
        <v>1803026.6</v>
      </c>
      <c r="K14" s="90">
        <f t="shared" si="0"/>
        <v>1802031.8</v>
      </c>
      <c r="L14" s="90">
        <f t="shared" si="0"/>
        <v>337546.9</v>
      </c>
      <c r="M14" s="63">
        <f>SUM(M15:M25)</f>
        <v>0</v>
      </c>
      <c r="N14" s="63">
        <f>SUM(N15:N25)</f>
        <v>0</v>
      </c>
      <c r="O14" s="124" t="s">
        <v>18</v>
      </c>
    </row>
    <row r="15" spans="1:15" ht="18" customHeight="1">
      <c r="A15" s="96"/>
      <c r="B15" s="96"/>
      <c r="C15" s="96"/>
      <c r="D15" s="29">
        <v>2015</v>
      </c>
      <c r="E15" s="64">
        <v>123108.90000000002</v>
      </c>
      <c r="F15" s="64">
        <v>123108.90000000002</v>
      </c>
      <c r="G15" s="64">
        <v>116641.80000000002</v>
      </c>
      <c r="H15" s="64">
        <v>116641.80000000002</v>
      </c>
      <c r="I15" s="64">
        <v>0</v>
      </c>
      <c r="J15" s="64">
        <v>0</v>
      </c>
      <c r="K15" s="64">
        <v>6467.1</v>
      </c>
      <c r="L15" s="64">
        <v>6467.1</v>
      </c>
      <c r="M15" s="64">
        <v>0</v>
      </c>
      <c r="N15" s="64">
        <v>0</v>
      </c>
      <c r="O15" s="125"/>
    </row>
    <row r="16" spans="1:15" ht="18" customHeight="1">
      <c r="A16" s="96"/>
      <c r="B16" s="96"/>
      <c r="C16" s="96"/>
      <c r="D16" s="29">
        <v>2016</v>
      </c>
      <c r="E16" s="64">
        <v>103625.10000000002</v>
      </c>
      <c r="F16" s="64">
        <v>103625.10000000002</v>
      </c>
      <c r="G16" s="64">
        <v>94153.30000000002</v>
      </c>
      <c r="H16" s="64">
        <v>94153.30000000002</v>
      </c>
      <c r="I16" s="64">
        <v>0</v>
      </c>
      <c r="J16" s="64">
        <v>0</v>
      </c>
      <c r="K16" s="64">
        <v>9471.8</v>
      </c>
      <c r="L16" s="64">
        <v>9471.8</v>
      </c>
      <c r="M16" s="64">
        <v>0</v>
      </c>
      <c r="N16" s="64">
        <v>0</v>
      </c>
      <c r="O16" s="125"/>
    </row>
    <row r="17" spans="1:18" ht="18" customHeight="1">
      <c r="A17" s="96"/>
      <c r="B17" s="96"/>
      <c r="C17" s="96"/>
      <c r="D17" s="29">
        <v>2017</v>
      </c>
      <c r="E17" s="64">
        <v>312674.4</v>
      </c>
      <c r="F17" s="64">
        <v>312674.4</v>
      </c>
      <c r="G17" s="64">
        <v>179335.4</v>
      </c>
      <c r="H17" s="64">
        <v>179335.4</v>
      </c>
      <c r="I17" s="64">
        <v>100000</v>
      </c>
      <c r="J17" s="64">
        <v>100000</v>
      </c>
      <c r="K17" s="64">
        <v>33339</v>
      </c>
      <c r="L17" s="64">
        <v>33339</v>
      </c>
      <c r="M17" s="64">
        <v>0</v>
      </c>
      <c r="N17" s="64">
        <v>0</v>
      </c>
      <c r="O17" s="125"/>
      <c r="R17" s="69"/>
    </row>
    <row r="18" spans="1:18" ht="18" customHeight="1">
      <c r="A18" s="96"/>
      <c r="B18" s="96"/>
      <c r="C18" s="96"/>
      <c r="D18" s="29">
        <v>2018</v>
      </c>
      <c r="E18" s="65">
        <v>268653.4</v>
      </c>
      <c r="F18" s="65">
        <v>268653.4</v>
      </c>
      <c r="G18" s="65">
        <v>1184.4</v>
      </c>
      <c r="H18" s="65">
        <v>1184.4</v>
      </c>
      <c r="I18" s="65">
        <v>264130</v>
      </c>
      <c r="J18" s="65">
        <v>264130</v>
      </c>
      <c r="K18" s="65">
        <v>3339</v>
      </c>
      <c r="L18" s="65">
        <v>3339</v>
      </c>
      <c r="M18" s="65">
        <v>0</v>
      </c>
      <c r="N18" s="65">
        <v>0</v>
      </c>
      <c r="O18" s="125"/>
      <c r="R18" s="70"/>
    </row>
    <row r="19" spans="1:18" ht="17.25" customHeight="1">
      <c r="A19" s="96"/>
      <c r="B19" s="96"/>
      <c r="C19" s="96"/>
      <c r="D19" s="29">
        <v>2019</v>
      </c>
      <c r="E19" s="78">
        <f>G19+I19+K19+M19</f>
        <v>836816</v>
      </c>
      <c r="F19" s="79">
        <f>H19+J19+L19+N19</f>
        <v>836816</v>
      </c>
      <c r="G19" s="80">
        <v>38884.299999999996</v>
      </c>
      <c r="H19" s="80">
        <v>38884.299999999996</v>
      </c>
      <c r="I19" s="80">
        <v>760000</v>
      </c>
      <c r="J19" s="80">
        <v>760000</v>
      </c>
      <c r="K19" s="80">
        <v>37931.7</v>
      </c>
      <c r="L19" s="80">
        <v>37931.7</v>
      </c>
      <c r="M19" s="80">
        <v>0</v>
      </c>
      <c r="N19" s="80">
        <v>0</v>
      </c>
      <c r="O19" s="125"/>
      <c r="R19" s="70"/>
    </row>
    <row r="20" spans="1:18" ht="18" customHeight="1">
      <c r="A20" s="96"/>
      <c r="B20" s="96"/>
      <c r="C20" s="119" t="s">
        <v>42</v>
      </c>
      <c r="D20" s="29">
        <v>2020</v>
      </c>
      <c r="E20" s="85">
        <v>741148.9</v>
      </c>
      <c r="F20" s="85">
        <v>741148.9</v>
      </c>
      <c r="G20" s="91">
        <v>62252.3</v>
      </c>
      <c r="H20" s="91">
        <v>62252.3</v>
      </c>
      <c r="I20" s="92">
        <v>678896.6</v>
      </c>
      <c r="J20" s="92">
        <v>678896.6</v>
      </c>
      <c r="K20" s="91">
        <v>0</v>
      </c>
      <c r="L20" s="91">
        <v>0</v>
      </c>
      <c r="M20" s="83">
        <v>0</v>
      </c>
      <c r="N20" s="82">
        <v>0</v>
      </c>
      <c r="O20" s="125"/>
      <c r="R20" s="69"/>
    </row>
    <row r="21" spans="1:15" ht="18" customHeight="1">
      <c r="A21" s="96"/>
      <c r="B21" s="96"/>
      <c r="C21" s="96"/>
      <c r="D21" s="29">
        <v>2021</v>
      </c>
      <c r="E21" s="85">
        <v>2052397</v>
      </c>
      <c r="F21" s="85">
        <v>246998.3</v>
      </c>
      <c r="G21" s="92">
        <v>503720.30000000005</v>
      </c>
      <c r="H21" s="91">
        <v>0</v>
      </c>
      <c r="I21" s="91">
        <v>0</v>
      </c>
      <c r="J21" s="91">
        <v>0</v>
      </c>
      <c r="K21" s="92">
        <v>1548676.7</v>
      </c>
      <c r="L21" s="92">
        <v>246998.3</v>
      </c>
      <c r="M21" s="83">
        <v>0</v>
      </c>
      <c r="N21" s="82">
        <v>0</v>
      </c>
      <c r="O21" s="126"/>
    </row>
    <row r="22" spans="1:15" ht="18" customHeight="1">
      <c r="A22" s="96"/>
      <c r="B22" s="96"/>
      <c r="C22" s="96"/>
      <c r="D22" s="29">
        <v>2022</v>
      </c>
      <c r="E22" s="85">
        <v>531406.3</v>
      </c>
      <c r="F22" s="85">
        <v>0</v>
      </c>
      <c r="G22" s="92">
        <v>478524.5</v>
      </c>
      <c r="H22" s="91">
        <v>0</v>
      </c>
      <c r="I22" s="91">
        <v>0</v>
      </c>
      <c r="J22" s="91">
        <v>0</v>
      </c>
      <c r="K22" s="92">
        <v>52881.8</v>
      </c>
      <c r="L22" s="91">
        <v>0</v>
      </c>
      <c r="M22" s="83">
        <v>0</v>
      </c>
      <c r="N22" s="82">
        <v>0</v>
      </c>
      <c r="O22" s="126"/>
    </row>
    <row r="23" spans="1:15" ht="18" customHeight="1">
      <c r="A23" s="96"/>
      <c r="B23" s="96"/>
      <c r="C23" s="96"/>
      <c r="D23" s="29">
        <v>2023</v>
      </c>
      <c r="E23" s="85">
        <v>976821.3999999999</v>
      </c>
      <c r="F23" s="85">
        <v>0</v>
      </c>
      <c r="G23" s="92">
        <v>866896.7</v>
      </c>
      <c r="H23" s="91">
        <v>0</v>
      </c>
      <c r="I23" s="91">
        <v>0</v>
      </c>
      <c r="J23" s="91">
        <v>0</v>
      </c>
      <c r="K23" s="92">
        <v>109924.7</v>
      </c>
      <c r="L23" s="91">
        <v>0</v>
      </c>
      <c r="M23" s="83">
        <v>0</v>
      </c>
      <c r="N23" s="82">
        <v>0</v>
      </c>
      <c r="O23" s="126"/>
    </row>
    <row r="24" spans="1:15" ht="18" customHeight="1">
      <c r="A24" s="96"/>
      <c r="B24" s="96"/>
      <c r="C24" s="96"/>
      <c r="D24" s="29">
        <v>2024</v>
      </c>
      <c r="E24" s="85">
        <v>209093.6</v>
      </c>
      <c r="F24" s="85">
        <v>0</v>
      </c>
      <c r="G24" s="92">
        <v>209093.6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84">
        <v>0</v>
      </c>
      <c r="N24" s="81">
        <v>0</v>
      </c>
      <c r="O24" s="126"/>
    </row>
    <row r="25" spans="1:15" ht="18" customHeight="1">
      <c r="A25" s="96"/>
      <c r="B25" s="96"/>
      <c r="C25" s="96"/>
      <c r="D25" s="29">
        <v>2025</v>
      </c>
      <c r="E25" s="85">
        <v>609023.6</v>
      </c>
      <c r="F25" s="85">
        <v>0</v>
      </c>
      <c r="G25" s="92">
        <v>609023.6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84">
        <v>0</v>
      </c>
      <c r="N25" s="81">
        <v>0</v>
      </c>
      <c r="O25" s="127"/>
    </row>
    <row r="26" spans="1:15" ht="17.25" customHeight="1">
      <c r="A26" s="103" t="s">
        <v>19</v>
      </c>
      <c r="B26" s="104"/>
      <c r="C26" s="104"/>
      <c r="D26" s="104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05"/>
    </row>
    <row r="27" spans="1:15" ht="17.25" customHeight="1">
      <c r="A27" s="103" t="s">
        <v>40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5"/>
    </row>
    <row r="28" spans="1:15" ht="15.75" customHeight="1">
      <c r="A28" s="95" t="s">
        <v>16</v>
      </c>
      <c r="B28" s="96"/>
      <c r="C28" s="97"/>
      <c r="D28" s="10" t="s">
        <v>13</v>
      </c>
      <c r="E28" s="48">
        <f>SUM(E29:E39)</f>
        <v>9955554.559999999</v>
      </c>
      <c r="F28" s="48">
        <f>SUM(F29:F39)</f>
        <v>7808183.5</v>
      </c>
      <c r="G28" s="49">
        <f aca="true" t="shared" si="1" ref="G28:N28">SUM(G29:G39)</f>
        <v>9199945.309999999</v>
      </c>
      <c r="H28" s="49">
        <f t="shared" si="1"/>
        <v>7306497.3</v>
      </c>
      <c r="I28" s="50">
        <f t="shared" si="1"/>
        <v>0</v>
      </c>
      <c r="J28" s="50">
        <f t="shared" si="1"/>
        <v>0</v>
      </c>
      <c r="K28" s="49">
        <f>SUM(K29:K39)</f>
        <v>755609.2500000001</v>
      </c>
      <c r="L28" s="49">
        <f>SUM(L29:L39)</f>
        <v>501686.19999999995</v>
      </c>
      <c r="M28" s="49">
        <f t="shared" si="1"/>
        <v>0</v>
      </c>
      <c r="N28" s="49">
        <f t="shared" si="1"/>
        <v>0</v>
      </c>
      <c r="O28" s="129" t="s">
        <v>35</v>
      </c>
    </row>
    <row r="29" spans="1:15" ht="15.75" customHeight="1">
      <c r="A29" s="96"/>
      <c r="B29" s="96"/>
      <c r="C29" s="98"/>
      <c r="D29" s="29">
        <v>2015</v>
      </c>
      <c r="E29" s="51">
        <v>482291.3</v>
      </c>
      <c r="F29" s="51">
        <v>394491.3</v>
      </c>
      <c r="G29" s="51">
        <v>408623.1</v>
      </c>
      <c r="H29" s="51">
        <v>320823.1</v>
      </c>
      <c r="I29" s="42"/>
      <c r="J29" s="42"/>
      <c r="K29" s="42">
        <v>73668.2</v>
      </c>
      <c r="L29" s="42">
        <v>73668.2</v>
      </c>
      <c r="M29" s="52"/>
      <c r="N29" s="52"/>
      <c r="O29" s="129"/>
    </row>
    <row r="30" spans="1:15" ht="15.75" customHeight="1">
      <c r="A30" s="96"/>
      <c r="B30" s="96"/>
      <c r="C30" s="98"/>
      <c r="D30" s="29">
        <v>2016</v>
      </c>
      <c r="E30" s="51">
        <v>555977.8</v>
      </c>
      <c r="F30" s="51">
        <v>461128.6</v>
      </c>
      <c r="G30" s="51">
        <v>483143</v>
      </c>
      <c r="H30" s="51">
        <v>388293.8</v>
      </c>
      <c r="I30" s="42"/>
      <c r="J30" s="42"/>
      <c r="K30" s="42">
        <v>72834.8</v>
      </c>
      <c r="L30" s="42">
        <v>72834.8</v>
      </c>
      <c r="M30" s="52"/>
      <c r="N30" s="52"/>
      <c r="O30" s="129"/>
    </row>
    <row r="31" spans="1:15" ht="15.75" customHeight="1">
      <c r="A31" s="96"/>
      <c r="B31" s="96"/>
      <c r="C31" s="98"/>
      <c r="D31" s="29">
        <v>2017</v>
      </c>
      <c r="E31" s="51">
        <v>636416.31</v>
      </c>
      <c r="F31" s="51">
        <v>537303.3</v>
      </c>
      <c r="G31" s="51">
        <v>587139.11</v>
      </c>
      <c r="H31" s="51">
        <v>488026.1</v>
      </c>
      <c r="I31" s="42"/>
      <c r="J31" s="42"/>
      <c r="K31" s="42">
        <v>49277.2</v>
      </c>
      <c r="L31" s="42">
        <v>49277.2</v>
      </c>
      <c r="M31" s="52"/>
      <c r="N31" s="52"/>
      <c r="O31" s="129"/>
    </row>
    <row r="32" spans="1:15" ht="15.75" customHeight="1">
      <c r="A32" s="96"/>
      <c r="B32" s="96"/>
      <c r="C32" s="98"/>
      <c r="D32" s="29">
        <v>2018</v>
      </c>
      <c r="E32" s="53">
        <v>992541.85</v>
      </c>
      <c r="F32" s="53">
        <v>600505</v>
      </c>
      <c r="G32" s="53">
        <v>913422.2</v>
      </c>
      <c r="H32" s="53">
        <v>527670.2</v>
      </c>
      <c r="I32" s="54"/>
      <c r="J32" s="54"/>
      <c r="K32" s="54">
        <v>79119.65</v>
      </c>
      <c r="L32" s="54">
        <v>72834.8</v>
      </c>
      <c r="M32" s="55"/>
      <c r="N32" s="52"/>
      <c r="O32" s="129"/>
    </row>
    <row r="33" spans="1:15" ht="17.25" customHeight="1">
      <c r="A33" s="96"/>
      <c r="B33" s="96"/>
      <c r="C33" s="99"/>
      <c r="D33" s="29">
        <v>2019</v>
      </c>
      <c r="E33" s="56">
        <f>G33+I33+K33</f>
        <v>1150229.1</v>
      </c>
      <c r="F33" s="56">
        <f>H33+L33</f>
        <v>742302</v>
      </c>
      <c r="G33" s="57">
        <v>1019126.5</v>
      </c>
      <c r="H33" s="57">
        <v>684034.2</v>
      </c>
      <c r="I33" s="58"/>
      <c r="J33" s="42"/>
      <c r="K33" s="56">
        <v>131102.6</v>
      </c>
      <c r="L33" s="56">
        <v>58267.8</v>
      </c>
      <c r="M33" s="52"/>
      <c r="N33" s="52"/>
      <c r="O33" s="129"/>
    </row>
    <row r="34" spans="1:15" ht="15.75" customHeight="1">
      <c r="A34" s="96"/>
      <c r="B34" s="96"/>
      <c r="C34" s="120" t="s">
        <v>41</v>
      </c>
      <c r="D34" s="29">
        <v>2020</v>
      </c>
      <c r="E34" s="59">
        <f aca="true" t="shared" si="2" ref="E34:E39">G34+I34+K34</f>
        <v>850585.5</v>
      </c>
      <c r="F34" s="86">
        <f aca="true" t="shared" si="3" ref="F34:F39">H34+L34</f>
        <v>776670.1000000001</v>
      </c>
      <c r="G34" s="59">
        <v>792317.7</v>
      </c>
      <c r="H34" s="59">
        <v>718402.3</v>
      </c>
      <c r="I34" s="71"/>
      <c r="J34" s="68"/>
      <c r="K34" s="60">
        <v>58267.8</v>
      </c>
      <c r="L34" s="61">
        <v>58267.8</v>
      </c>
      <c r="M34" s="62"/>
      <c r="N34" s="62"/>
      <c r="O34" s="129"/>
    </row>
    <row r="35" spans="1:15" ht="15.75" customHeight="1">
      <c r="A35" s="96"/>
      <c r="B35" s="96"/>
      <c r="C35" s="121"/>
      <c r="D35" s="29">
        <v>2021</v>
      </c>
      <c r="E35" s="59">
        <f t="shared" si="2"/>
        <v>943434.3</v>
      </c>
      <c r="F35" s="86">
        <f t="shared" si="3"/>
        <v>761041.6000000001</v>
      </c>
      <c r="G35" s="59">
        <v>885166.5</v>
      </c>
      <c r="H35" s="59">
        <v>702773.8</v>
      </c>
      <c r="I35" s="71"/>
      <c r="J35" s="68"/>
      <c r="K35" s="60">
        <v>58267.8</v>
      </c>
      <c r="L35" s="61">
        <v>58267.8</v>
      </c>
      <c r="M35" s="62"/>
      <c r="N35" s="62"/>
      <c r="O35" s="130"/>
    </row>
    <row r="36" spans="1:15" ht="15.75" customHeight="1">
      <c r="A36" s="96"/>
      <c r="B36" s="96"/>
      <c r="C36" s="121"/>
      <c r="D36" s="29">
        <v>2022</v>
      </c>
      <c r="E36" s="59">
        <f t="shared" si="2"/>
        <v>893025.6000000001</v>
      </c>
      <c r="F36" s="86">
        <f t="shared" si="3"/>
        <v>761041.6000000001</v>
      </c>
      <c r="G36" s="59">
        <v>834757.8</v>
      </c>
      <c r="H36" s="59">
        <v>702773.8</v>
      </c>
      <c r="I36" s="71"/>
      <c r="J36" s="68"/>
      <c r="K36" s="60">
        <v>58267.8</v>
      </c>
      <c r="L36" s="61">
        <v>58267.8</v>
      </c>
      <c r="M36" s="62"/>
      <c r="N36" s="62"/>
      <c r="O36" s="130"/>
    </row>
    <row r="37" spans="1:15" ht="15.75" customHeight="1">
      <c r="A37" s="96"/>
      <c r="B37" s="96"/>
      <c r="C37" s="121"/>
      <c r="D37" s="29">
        <v>2023</v>
      </c>
      <c r="E37" s="59">
        <f t="shared" si="2"/>
        <v>1092464.1</v>
      </c>
      <c r="F37" s="86">
        <f t="shared" si="3"/>
        <v>878400</v>
      </c>
      <c r="G37" s="59">
        <v>1034196.3</v>
      </c>
      <c r="H37" s="59">
        <v>878400</v>
      </c>
      <c r="I37" s="71"/>
      <c r="J37" s="68"/>
      <c r="K37" s="60">
        <v>58267.8</v>
      </c>
      <c r="L37" s="61">
        <v>0</v>
      </c>
      <c r="M37" s="62"/>
      <c r="N37" s="62"/>
      <c r="O37" s="130"/>
    </row>
    <row r="38" spans="1:15" ht="15.75" customHeight="1">
      <c r="A38" s="96"/>
      <c r="B38" s="96"/>
      <c r="C38" s="121"/>
      <c r="D38" s="29">
        <v>2024</v>
      </c>
      <c r="E38" s="59">
        <f t="shared" si="2"/>
        <v>1155090.2</v>
      </c>
      <c r="F38" s="86">
        <f t="shared" si="3"/>
        <v>923600</v>
      </c>
      <c r="G38" s="59">
        <v>1096822.4</v>
      </c>
      <c r="H38" s="59">
        <v>923600</v>
      </c>
      <c r="I38" s="71"/>
      <c r="J38" s="68"/>
      <c r="K38" s="60">
        <v>58267.8</v>
      </c>
      <c r="L38" s="61">
        <v>0</v>
      </c>
      <c r="M38" s="62"/>
      <c r="N38" s="62"/>
      <c r="O38" s="130"/>
    </row>
    <row r="39" spans="1:15" ht="15.75" customHeight="1">
      <c r="A39" s="96"/>
      <c r="B39" s="96"/>
      <c r="C39" s="122"/>
      <c r="D39" s="29">
        <v>2025</v>
      </c>
      <c r="E39" s="59">
        <f t="shared" si="2"/>
        <v>1203498.5</v>
      </c>
      <c r="F39" s="86">
        <f t="shared" si="3"/>
        <v>971700</v>
      </c>
      <c r="G39" s="59">
        <v>1145230.7</v>
      </c>
      <c r="H39" s="59">
        <v>971700</v>
      </c>
      <c r="I39" s="71"/>
      <c r="J39" s="68"/>
      <c r="K39" s="60">
        <v>58267.8</v>
      </c>
      <c r="L39" s="61">
        <v>0</v>
      </c>
      <c r="M39" s="62"/>
      <c r="N39" s="62"/>
      <c r="O39" s="130"/>
    </row>
    <row r="40" spans="1:15" ht="17.25" customHeight="1">
      <c r="A40" s="103" t="s">
        <v>25</v>
      </c>
      <c r="B40" s="104"/>
      <c r="C40" s="104"/>
      <c r="D40" s="104"/>
      <c r="E40" s="123"/>
      <c r="F40" s="123"/>
      <c r="G40" s="123"/>
      <c r="H40" s="123"/>
      <c r="I40" s="123"/>
      <c r="J40" s="123"/>
      <c r="K40" s="123"/>
      <c r="L40" s="123"/>
      <c r="M40" s="123"/>
      <c r="N40" s="104"/>
      <c r="O40" s="105"/>
    </row>
    <row r="41" spans="1:15" ht="17.25" customHeight="1">
      <c r="A41" s="103" t="s">
        <v>39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5"/>
    </row>
    <row r="42" spans="1:15" ht="15.75" customHeight="1">
      <c r="A42" s="95" t="s">
        <v>26</v>
      </c>
      <c r="B42" s="96"/>
      <c r="C42" s="97"/>
      <c r="D42" s="4" t="s">
        <v>13</v>
      </c>
      <c r="E42" s="67">
        <f>SUM(E43:E53)</f>
        <v>491488.53</v>
      </c>
      <c r="F42" s="47">
        <f>SUM(F43:F53)</f>
        <v>344450.23</v>
      </c>
      <c r="G42" s="67">
        <f>SUM(G43:G53)</f>
        <v>491488.53</v>
      </c>
      <c r="H42" s="47">
        <f>SUM(H43:H53)</f>
        <v>344450.23</v>
      </c>
      <c r="I42" s="8">
        <f aca="true" t="shared" si="4" ref="I42:N42">SUM(I43:I48)</f>
        <v>0</v>
      </c>
      <c r="J42" s="8">
        <f t="shared" si="4"/>
        <v>0</v>
      </c>
      <c r="K42" s="8">
        <f t="shared" si="4"/>
        <v>0</v>
      </c>
      <c r="L42" s="8">
        <f t="shared" si="4"/>
        <v>0</v>
      </c>
      <c r="M42" s="5">
        <f t="shared" si="4"/>
        <v>0</v>
      </c>
      <c r="N42" s="5">
        <f t="shared" si="4"/>
        <v>0</v>
      </c>
      <c r="O42" s="124" t="s">
        <v>20</v>
      </c>
    </row>
    <row r="43" spans="1:15" ht="15.75" customHeight="1">
      <c r="A43" s="96"/>
      <c r="B43" s="96"/>
      <c r="C43" s="98"/>
      <c r="D43" s="29">
        <v>2015</v>
      </c>
      <c r="E43" s="44">
        <f aca="true" t="shared" si="5" ref="E43:F46">G43</f>
        <v>38207.03</v>
      </c>
      <c r="F43" s="44">
        <f t="shared" si="5"/>
        <v>38207.03</v>
      </c>
      <c r="G43" s="44">
        <v>38207.03</v>
      </c>
      <c r="H43" s="44">
        <v>38207.03</v>
      </c>
      <c r="I43" s="31"/>
      <c r="J43" s="31"/>
      <c r="K43" s="32"/>
      <c r="L43" s="32"/>
      <c r="M43" s="9"/>
      <c r="N43" s="6"/>
      <c r="O43" s="125"/>
    </row>
    <row r="44" spans="1:15" ht="15.75" customHeight="1">
      <c r="A44" s="96"/>
      <c r="B44" s="96"/>
      <c r="C44" s="98"/>
      <c r="D44" s="29">
        <v>2016</v>
      </c>
      <c r="E44" s="44">
        <f t="shared" si="5"/>
        <v>39132.6</v>
      </c>
      <c r="F44" s="44">
        <f t="shared" si="5"/>
        <v>39132.6</v>
      </c>
      <c r="G44" s="44">
        <v>39132.6</v>
      </c>
      <c r="H44" s="44">
        <v>39132.6</v>
      </c>
      <c r="I44" s="31"/>
      <c r="J44" s="31"/>
      <c r="K44" s="32"/>
      <c r="L44" s="32"/>
      <c r="M44" s="9"/>
      <c r="N44" s="6"/>
      <c r="O44" s="125"/>
    </row>
    <row r="45" spans="1:15" ht="15.75" customHeight="1">
      <c r="A45" s="96"/>
      <c r="B45" s="96"/>
      <c r="C45" s="98"/>
      <c r="D45" s="33">
        <v>2017</v>
      </c>
      <c r="E45" s="44">
        <f t="shared" si="5"/>
        <v>41073.1</v>
      </c>
      <c r="F45" s="44">
        <f t="shared" si="5"/>
        <v>41073.1</v>
      </c>
      <c r="G45" s="44">
        <v>41073.1</v>
      </c>
      <c r="H45" s="44">
        <v>41073.1</v>
      </c>
      <c r="I45" s="31"/>
      <c r="J45" s="31"/>
      <c r="K45" s="31"/>
      <c r="L45" s="32"/>
      <c r="M45" s="6"/>
      <c r="N45" s="6"/>
      <c r="O45" s="125"/>
    </row>
    <row r="46" spans="1:15" ht="15.75" customHeight="1">
      <c r="A46" s="96"/>
      <c r="B46" s="96"/>
      <c r="C46" s="98"/>
      <c r="D46" s="33">
        <v>2018</v>
      </c>
      <c r="E46" s="44">
        <f t="shared" si="5"/>
        <v>42268.299999999996</v>
      </c>
      <c r="F46" s="44">
        <f t="shared" si="5"/>
        <v>42268.299999999996</v>
      </c>
      <c r="G46" s="44">
        <v>42268.299999999996</v>
      </c>
      <c r="H46" s="44">
        <v>42268.299999999996</v>
      </c>
      <c r="I46" s="31"/>
      <c r="J46" s="31"/>
      <c r="K46" s="32"/>
      <c r="L46" s="32"/>
      <c r="M46" s="6"/>
      <c r="N46" s="6"/>
      <c r="O46" s="125"/>
    </row>
    <row r="47" spans="1:15" ht="15.75" customHeight="1">
      <c r="A47" s="96"/>
      <c r="B47" s="96"/>
      <c r="C47" s="99"/>
      <c r="D47" s="33">
        <v>2019</v>
      </c>
      <c r="E47" s="44">
        <v>46323.6</v>
      </c>
      <c r="F47" s="44">
        <v>44666.7</v>
      </c>
      <c r="G47" s="44">
        <v>46323.6</v>
      </c>
      <c r="H47" s="44">
        <v>44666.7</v>
      </c>
      <c r="I47" s="31"/>
      <c r="J47" s="31"/>
      <c r="K47" s="32"/>
      <c r="L47" s="32"/>
      <c r="M47" s="6"/>
      <c r="N47" s="6"/>
      <c r="O47" s="125"/>
    </row>
    <row r="48" spans="1:15" ht="15.75" customHeight="1">
      <c r="A48" s="96"/>
      <c r="B48" s="96"/>
      <c r="C48" s="100" t="s">
        <v>36</v>
      </c>
      <c r="D48" s="33">
        <v>2020</v>
      </c>
      <c r="E48" s="66">
        <f>G48</f>
        <v>47637.9</v>
      </c>
      <c r="F48" s="66">
        <v>47637.9</v>
      </c>
      <c r="G48" s="66">
        <v>47637.9</v>
      </c>
      <c r="H48" s="66">
        <v>47637.9</v>
      </c>
      <c r="I48" s="34"/>
      <c r="J48" s="34"/>
      <c r="K48" s="35"/>
      <c r="L48" s="35"/>
      <c r="M48" s="23"/>
      <c r="N48" s="23"/>
      <c r="O48" s="125"/>
    </row>
    <row r="49" spans="1:15" ht="15.75" customHeight="1">
      <c r="A49" s="96"/>
      <c r="B49" s="96"/>
      <c r="C49" s="101"/>
      <c r="D49" s="33">
        <v>2021</v>
      </c>
      <c r="E49" s="45">
        <f>G49</f>
        <v>48100</v>
      </c>
      <c r="F49" s="45">
        <v>45732.3</v>
      </c>
      <c r="G49" s="45">
        <v>48100</v>
      </c>
      <c r="H49" s="45">
        <v>45732.3</v>
      </c>
      <c r="I49" s="34"/>
      <c r="J49" s="34"/>
      <c r="K49" s="35"/>
      <c r="L49" s="35"/>
      <c r="M49" s="23"/>
      <c r="N49" s="23"/>
      <c r="O49" s="126"/>
    </row>
    <row r="50" spans="1:15" ht="15.75" customHeight="1">
      <c r="A50" s="96"/>
      <c r="B50" s="96"/>
      <c r="C50" s="101"/>
      <c r="D50" s="33">
        <v>2022</v>
      </c>
      <c r="E50" s="45">
        <f>G50</f>
        <v>48100</v>
      </c>
      <c r="F50" s="45">
        <v>45732.3</v>
      </c>
      <c r="G50" s="45">
        <v>48100</v>
      </c>
      <c r="H50" s="45">
        <v>45732.3</v>
      </c>
      <c r="I50" s="34"/>
      <c r="J50" s="34"/>
      <c r="K50" s="35"/>
      <c r="L50" s="35"/>
      <c r="M50" s="23"/>
      <c r="N50" s="23"/>
      <c r="O50" s="126"/>
    </row>
    <row r="51" spans="1:15" ht="15.75" customHeight="1">
      <c r="A51" s="96"/>
      <c r="B51" s="96"/>
      <c r="C51" s="101"/>
      <c r="D51" s="33">
        <v>2023</v>
      </c>
      <c r="E51" s="46">
        <v>48100</v>
      </c>
      <c r="F51" s="46">
        <f aca="true" t="shared" si="6" ref="E51:F53">H51</f>
        <v>0</v>
      </c>
      <c r="G51" s="46">
        <v>48100</v>
      </c>
      <c r="H51" s="46"/>
      <c r="I51" s="34"/>
      <c r="J51" s="34"/>
      <c r="K51" s="35"/>
      <c r="L51" s="35"/>
      <c r="M51" s="23"/>
      <c r="N51" s="23"/>
      <c r="O51" s="126"/>
    </row>
    <row r="52" spans="1:15" ht="15.75" customHeight="1">
      <c r="A52" s="96"/>
      <c r="B52" s="96"/>
      <c r="C52" s="101"/>
      <c r="D52" s="33">
        <v>2024</v>
      </c>
      <c r="E52" s="46">
        <f t="shared" si="6"/>
        <v>46273</v>
      </c>
      <c r="F52" s="46">
        <f t="shared" si="6"/>
        <v>0</v>
      </c>
      <c r="G52" s="46">
        <v>46273</v>
      </c>
      <c r="H52" s="46"/>
      <c r="I52" s="34"/>
      <c r="J52" s="34"/>
      <c r="K52" s="35"/>
      <c r="L52" s="35"/>
      <c r="M52" s="23"/>
      <c r="N52" s="23"/>
      <c r="O52" s="126"/>
    </row>
    <row r="53" spans="1:15" ht="15.75" customHeight="1">
      <c r="A53" s="96"/>
      <c r="B53" s="96"/>
      <c r="C53" s="102"/>
      <c r="D53" s="33">
        <v>2025</v>
      </c>
      <c r="E53" s="46">
        <f t="shared" si="6"/>
        <v>46273</v>
      </c>
      <c r="F53" s="46">
        <f t="shared" si="6"/>
        <v>0</v>
      </c>
      <c r="G53" s="46">
        <v>46273</v>
      </c>
      <c r="H53" s="46"/>
      <c r="I53" s="34"/>
      <c r="J53" s="34"/>
      <c r="K53" s="35"/>
      <c r="L53" s="35"/>
      <c r="M53" s="23"/>
      <c r="N53" s="23"/>
      <c r="O53" s="127"/>
    </row>
    <row r="54" spans="1:15" ht="27" customHeight="1">
      <c r="A54" s="103" t="s">
        <v>31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5"/>
    </row>
    <row r="55" spans="1:15" ht="17.25" customHeight="1">
      <c r="A55" s="103" t="s">
        <v>29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5"/>
    </row>
    <row r="56" spans="1:15" ht="15.75" customHeight="1">
      <c r="A56" s="95" t="s">
        <v>27</v>
      </c>
      <c r="B56" s="96"/>
      <c r="C56" s="97"/>
      <c r="D56" s="4" t="s">
        <v>13</v>
      </c>
      <c r="E56" s="41">
        <f>SUM(E57:E64)</f>
        <v>1784187.60682</v>
      </c>
      <c r="F56" s="41">
        <f>SUM(F57:F64)</f>
        <v>877046.1</v>
      </c>
      <c r="G56" s="41">
        <f>SUM(G57:G64)</f>
        <v>1784187.60682</v>
      </c>
      <c r="H56" s="41">
        <f>SUM(H57:H64)</f>
        <v>877046.1</v>
      </c>
      <c r="I56" s="36">
        <f aca="true" t="shared" si="7" ref="I56:N56">SUM(I57:I64)</f>
        <v>0</v>
      </c>
      <c r="J56" s="36">
        <f t="shared" si="7"/>
        <v>0</v>
      </c>
      <c r="K56" s="36">
        <f t="shared" si="7"/>
        <v>0</v>
      </c>
      <c r="L56" s="36">
        <f t="shared" si="7"/>
        <v>0</v>
      </c>
      <c r="M56" s="36">
        <f t="shared" si="7"/>
        <v>0</v>
      </c>
      <c r="N56" s="8">
        <f t="shared" si="7"/>
        <v>0</v>
      </c>
      <c r="O56" s="106" t="s">
        <v>28</v>
      </c>
    </row>
    <row r="57" spans="1:15" ht="15.75" customHeight="1">
      <c r="A57" s="96"/>
      <c r="B57" s="96"/>
      <c r="C57" s="98"/>
      <c r="D57" s="29">
        <v>2018</v>
      </c>
      <c r="E57" s="43">
        <f>G57</f>
        <v>183443.70341</v>
      </c>
      <c r="F57" s="43">
        <f>H57</f>
        <v>183443.7</v>
      </c>
      <c r="G57" s="43">
        <v>183443.70341</v>
      </c>
      <c r="H57" s="43">
        <v>183443.7</v>
      </c>
      <c r="I57" s="19"/>
      <c r="J57" s="19"/>
      <c r="K57" s="20"/>
      <c r="L57" s="20"/>
      <c r="M57" s="37"/>
      <c r="N57" s="6"/>
      <c r="O57" s="107"/>
    </row>
    <row r="58" spans="1:15" ht="15.75" customHeight="1">
      <c r="A58" s="96"/>
      <c r="B58" s="96"/>
      <c r="C58" s="99"/>
      <c r="D58" s="29">
        <v>2019</v>
      </c>
      <c r="E58" s="21">
        <v>200902.70341</v>
      </c>
      <c r="F58" s="21">
        <v>169584.1</v>
      </c>
      <c r="G58" s="21">
        <v>200902.70341</v>
      </c>
      <c r="H58" s="21">
        <v>169584.1</v>
      </c>
      <c r="I58" s="19"/>
      <c r="J58" s="19"/>
      <c r="K58" s="20"/>
      <c r="L58" s="20"/>
      <c r="M58" s="37"/>
      <c r="N58" s="6"/>
      <c r="O58" s="107"/>
    </row>
    <row r="59" spans="1:15" ht="15.75" customHeight="1">
      <c r="A59" s="96"/>
      <c r="B59" s="96"/>
      <c r="C59" s="128" t="s">
        <v>37</v>
      </c>
      <c r="D59" s="29">
        <v>2020</v>
      </c>
      <c r="E59" s="88">
        <v>322595.7</v>
      </c>
      <c r="F59" s="88">
        <v>188507.1</v>
      </c>
      <c r="G59" s="88">
        <v>322595.7</v>
      </c>
      <c r="H59" s="88">
        <v>188507.1</v>
      </c>
      <c r="I59" s="87"/>
      <c r="J59" s="24"/>
      <c r="K59" s="25"/>
      <c r="L59" s="25"/>
      <c r="M59" s="38"/>
      <c r="N59" s="23"/>
      <c r="O59" s="107"/>
    </row>
    <row r="60" spans="1:15" ht="15.75" customHeight="1">
      <c r="A60" s="96"/>
      <c r="B60" s="96"/>
      <c r="C60" s="98"/>
      <c r="D60" s="33">
        <v>2021</v>
      </c>
      <c r="E60" s="88">
        <v>207922.2</v>
      </c>
      <c r="F60" s="88">
        <v>167755.6</v>
      </c>
      <c r="G60" s="88">
        <v>207922.2</v>
      </c>
      <c r="H60" s="88">
        <v>167755.6</v>
      </c>
      <c r="I60" s="72"/>
      <c r="J60" s="26"/>
      <c r="K60" s="27"/>
      <c r="L60" s="27"/>
      <c r="M60" s="38"/>
      <c r="N60" s="23"/>
      <c r="O60" s="108"/>
    </row>
    <row r="61" spans="1:15" ht="15.75" customHeight="1">
      <c r="A61" s="96"/>
      <c r="B61" s="96"/>
      <c r="C61" s="98"/>
      <c r="D61" s="33">
        <v>2022</v>
      </c>
      <c r="E61" s="88">
        <v>198798.8</v>
      </c>
      <c r="F61" s="88">
        <v>167755.6</v>
      </c>
      <c r="G61" s="88">
        <v>198798.8</v>
      </c>
      <c r="H61" s="88">
        <v>167755.6</v>
      </c>
      <c r="I61" s="72"/>
      <c r="J61" s="26"/>
      <c r="K61" s="27"/>
      <c r="L61" s="27"/>
      <c r="M61" s="38"/>
      <c r="N61" s="23"/>
      <c r="O61" s="108"/>
    </row>
    <row r="62" spans="1:15" ht="15.75" customHeight="1">
      <c r="A62" s="96"/>
      <c r="B62" s="96"/>
      <c r="C62" s="98"/>
      <c r="D62" s="33">
        <v>2023</v>
      </c>
      <c r="E62" s="89">
        <v>198798.8</v>
      </c>
      <c r="F62" s="89">
        <v>0</v>
      </c>
      <c r="G62" s="89">
        <v>198798.8</v>
      </c>
      <c r="H62" s="89">
        <v>0</v>
      </c>
      <c r="I62" s="72"/>
      <c r="J62" s="26"/>
      <c r="K62" s="27"/>
      <c r="L62" s="27"/>
      <c r="M62" s="38"/>
      <c r="N62" s="23"/>
      <c r="O62" s="108"/>
    </row>
    <row r="63" spans="1:15" ht="15.75" customHeight="1">
      <c r="A63" s="96"/>
      <c r="B63" s="96"/>
      <c r="C63" s="98"/>
      <c r="D63" s="33">
        <v>2024</v>
      </c>
      <c r="E63" s="89">
        <v>230408</v>
      </c>
      <c r="F63" s="89">
        <v>0</v>
      </c>
      <c r="G63" s="89">
        <v>230408</v>
      </c>
      <c r="H63" s="89">
        <v>0</v>
      </c>
      <c r="I63" s="72"/>
      <c r="J63" s="26"/>
      <c r="K63" s="27"/>
      <c r="L63" s="27"/>
      <c r="M63" s="38"/>
      <c r="N63" s="23"/>
      <c r="O63" s="108"/>
    </row>
    <row r="64" spans="1:15" ht="15.75" customHeight="1">
      <c r="A64" s="96"/>
      <c r="B64" s="96"/>
      <c r="C64" s="99"/>
      <c r="D64" s="33">
        <v>2025</v>
      </c>
      <c r="E64" s="89">
        <v>241317.69999999998</v>
      </c>
      <c r="F64" s="89">
        <v>0</v>
      </c>
      <c r="G64" s="89">
        <v>241317.69999999998</v>
      </c>
      <c r="H64" s="89">
        <v>0</v>
      </c>
      <c r="I64" s="72"/>
      <c r="J64" s="26"/>
      <c r="K64" s="27"/>
      <c r="L64" s="27"/>
      <c r="M64" s="38"/>
      <c r="N64" s="23"/>
      <c r="O64" s="109"/>
    </row>
    <row r="65" spans="1:15" ht="12" customHeight="1">
      <c r="A65" s="110" t="s">
        <v>14</v>
      </c>
      <c r="B65" s="111"/>
      <c r="C65" s="111"/>
      <c r="D65" s="4" t="s">
        <v>13</v>
      </c>
      <c r="E65" s="73">
        <f>SUM(E66:E76)</f>
        <v>18995999.296820004</v>
      </c>
      <c r="F65" s="73">
        <f aca="true" t="shared" si="8" ref="F65:L65">SUM(F66:F76)</f>
        <v>11662704.83</v>
      </c>
      <c r="G65" s="73">
        <f t="shared" si="8"/>
        <v>14635331.646820001</v>
      </c>
      <c r="H65" s="73">
        <f t="shared" si="8"/>
        <v>9020445.13</v>
      </c>
      <c r="I65" s="74">
        <f t="shared" si="8"/>
        <v>1803026.6</v>
      </c>
      <c r="J65" s="74">
        <f t="shared" si="8"/>
        <v>1803026.6</v>
      </c>
      <c r="K65" s="74">
        <f t="shared" si="8"/>
        <v>2557641.05</v>
      </c>
      <c r="L65" s="74">
        <f t="shared" si="8"/>
        <v>839233.1000000001</v>
      </c>
      <c r="M65" s="18">
        <f>SUM(M66:M76)</f>
        <v>0</v>
      </c>
      <c r="N65" s="12">
        <f>SUM(N66:N76)</f>
        <v>0</v>
      </c>
      <c r="O65" s="113"/>
    </row>
    <row r="66" spans="1:15" ht="15">
      <c r="A66" s="111"/>
      <c r="B66" s="111"/>
      <c r="C66" s="111"/>
      <c r="D66" s="29">
        <v>2015</v>
      </c>
      <c r="E66" s="75">
        <f aca="true" t="shared" si="9" ref="E66:F70">G66+I66+K66+M66</f>
        <v>643607.2300000001</v>
      </c>
      <c r="F66" s="75">
        <f t="shared" si="9"/>
        <v>555807.2300000001</v>
      </c>
      <c r="G66" s="75">
        <f aca="true" t="shared" si="10" ref="G66:L66">G15+G29+G43</f>
        <v>563471.93</v>
      </c>
      <c r="H66" s="75">
        <f t="shared" si="10"/>
        <v>475671.93000000005</v>
      </c>
      <c r="I66" s="75">
        <f t="shared" si="10"/>
        <v>0</v>
      </c>
      <c r="J66" s="75">
        <f t="shared" si="10"/>
        <v>0</v>
      </c>
      <c r="K66" s="75">
        <f t="shared" si="10"/>
        <v>80135.3</v>
      </c>
      <c r="L66" s="75">
        <f t="shared" si="10"/>
        <v>80135.3</v>
      </c>
      <c r="M66" s="30"/>
      <c r="N66" s="11"/>
      <c r="O66" s="114"/>
    </row>
    <row r="67" spans="1:15" ht="15">
      <c r="A67" s="111"/>
      <c r="B67" s="111"/>
      <c r="C67" s="111"/>
      <c r="D67" s="29">
        <v>2016</v>
      </c>
      <c r="E67" s="75">
        <f t="shared" si="9"/>
        <v>698735.5</v>
      </c>
      <c r="F67" s="75">
        <f t="shared" si="9"/>
        <v>603886.2999999999</v>
      </c>
      <c r="G67" s="75">
        <f>G16+G30+G44</f>
        <v>616428.9</v>
      </c>
      <c r="H67" s="75">
        <f aca="true" t="shared" si="11" ref="H67:L68">H16+H30+H44</f>
        <v>521579.69999999995</v>
      </c>
      <c r="I67" s="75">
        <f t="shared" si="11"/>
        <v>0</v>
      </c>
      <c r="J67" s="75">
        <f t="shared" si="11"/>
        <v>0</v>
      </c>
      <c r="K67" s="75">
        <f t="shared" si="11"/>
        <v>82306.6</v>
      </c>
      <c r="L67" s="75">
        <f t="shared" si="11"/>
        <v>82306.6</v>
      </c>
      <c r="M67" s="30"/>
      <c r="N67" s="11"/>
      <c r="O67" s="114"/>
    </row>
    <row r="68" spans="1:15" ht="15">
      <c r="A68" s="111"/>
      <c r="B68" s="111"/>
      <c r="C68" s="111"/>
      <c r="D68" s="29">
        <v>2017</v>
      </c>
      <c r="E68" s="75">
        <f t="shared" si="9"/>
        <v>990163.8099999999</v>
      </c>
      <c r="F68" s="75">
        <f t="shared" si="9"/>
        <v>891050.7999999999</v>
      </c>
      <c r="G68" s="75">
        <f>G17+G31+G45</f>
        <v>807547.61</v>
      </c>
      <c r="H68" s="75">
        <f t="shared" si="11"/>
        <v>708434.6</v>
      </c>
      <c r="I68" s="75">
        <f t="shared" si="11"/>
        <v>100000</v>
      </c>
      <c r="J68" s="75">
        <f t="shared" si="11"/>
        <v>100000</v>
      </c>
      <c r="K68" s="75">
        <f t="shared" si="11"/>
        <v>82616.2</v>
      </c>
      <c r="L68" s="75">
        <f t="shared" si="11"/>
        <v>82616.2</v>
      </c>
      <c r="M68" s="30"/>
      <c r="N68" s="11"/>
      <c r="O68" s="114"/>
    </row>
    <row r="69" spans="1:15" ht="15">
      <c r="A69" s="111"/>
      <c r="B69" s="111"/>
      <c r="C69" s="111"/>
      <c r="D69" s="29">
        <v>2018</v>
      </c>
      <c r="E69" s="75">
        <f t="shared" si="9"/>
        <v>1486907.25341</v>
      </c>
      <c r="F69" s="75">
        <f t="shared" si="9"/>
        <v>1094870.4000000001</v>
      </c>
      <c r="G69" s="76">
        <f aca="true" t="shared" si="12" ref="G69:L70">G18+G32+G46+G57</f>
        <v>1140318.60341</v>
      </c>
      <c r="H69" s="76">
        <f t="shared" si="12"/>
        <v>754566.6000000001</v>
      </c>
      <c r="I69" s="76">
        <f t="shared" si="12"/>
        <v>264130</v>
      </c>
      <c r="J69" s="76">
        <f t="shared" si="12"/>
        <v>264130</v>
      </c>
      <c r="K69" s="76">
        <f t="shared" si="12"/>
        <v>82458.65</v>
      </c>
      <c r="L69" s="76">
        <f t="shared" si="12"/>
        <v>76173.8</v>
      </c>
      <c r="M69" s="30"/>
      <c r="N69" s="11"/>
      <c r="O69" s="114"/>
    </row>
    <row r="70" spans="1:15" ht="15">
      <c r="A70" s="111"/>
      <c r="B70" s="111"/>
      <c r="C70" s="111"/>
      <c r="D70" s="29">
        <v>2019</v>
      </c>
      <c r="E70" s="52">
        <f t="shared" si="9"/>
        <v>2234271.4034100003</v>
      </c>
      <c r="F70" s="52">
        <f t="shared" si="9"/>
        <v>1793368.7999999998</v>
      </c>
      <c r="G70" s="55">
        <f t="shared" si="12"/>
        <v>1305237.1034100002</v>
      </c>
      <c r="H70" s="55">
        <f t="shared" si="12"/>
        <v>937169.2999999999</v>
      </c>
      <c r="I70" s="55">
        <f aca="true" t="shared" si="13" ref="I70:L71">I19+I33+I47+I58</f>
        <v>760000</v>
      </c>
      <c r="J70" s="55">
        <f t="shared" si="13"/>
        <v>760000</v>
      </c>
      <c r="K70" s="55">
        <f t="shared" si="13"/>
        <v>169034.3</v>
      </c>
      <c r="L70" s="55">
        <f t="shared" si="13"/>
        <v>96199.5</v>
      </c>
      <c r="M70" s="39"/>
      <c r="N70" s="11"/>
      <c r="O70" s="114"/>
    </row>
    <row r="71" spans="1:15" ht="15">
      <c r="A71" s="111"/>
      <c r="B71" s="111"/>
      <c r="C71" s="111"/>
      <c r="D71" s="29">
        <v>2020</v>
      </c>
      <c r="E71" s="62">
        <f>G71+I71+K71+M71</f>
        <v>1961968.0000000002</v>
      </c>
      <c r="F71" s="62">
        <f>H71+J71+L71+N71</f>
        <v>1753964.0000000002</v>
      </c>
      <c r="G71" s="77">
        <f>G20+G34+G48+G59</f>
        <v>1224803.6</v>
      </c>
      <c r="H71" s="77">
        <f>H20+H34+H48+H59</f>
        <v>1016799.6000000001</v>
      </c>
      <c r="I71" s="77">
        <f t="shared" si="13"/>
        <v>678896.6</v>
      </c>
      <c r="J71" s="77">
        <f t="shared" si="13"/>
        <v>678896.6</v>
      </c>
      <c r="K71" s="62">
        <f t="shared" si="13"/>
        <v>58267.8</v>
      </c>
      <c r="L71" s="62">
        <f t="shared" si="13"/>
        <v>58267.8</v>
      </c>
      <c r="M71" s="40"/>
      <c r="N71" s="22"/>
      <c r="O71" s="114"/>
    </row>
    <row r="72" spans="1:15" ht="15">
      <c r="A72" s="112"/>
      <c r="B72" s="112"/>
      <c r="C72" s="112"/>
      <c r="D72" s="29">
        <v>2021</v>
      </c>
      <c r="E72" s="62">
        <f aca="true" t="shared" si="14" ref="E72:F76">G72+I72+K72+M72</f>
        <v>3251853.5</v>
      </c>
      <c r="F72" s="62">
        <f t="shared" si="14"/>
        <v>1221527.8</v>
      </c>
      <c r="G72" s="77">
        <f aca="true" t="shared" si="15" ref="G72:L72">G21+G35+G49+G60</f>
        <v>1644909</v>
      </c>
      <c r="H72" s="77">
        <f t="shared" si="15"/>
        <v>916261.7000000001</v>
      </c>
      <c r="I72" s="77">
        <f t="shared" si="15"/>
        <v>0</v>
      </c>
      <c r="J72" s="77">
        <f t="shared" si="15"/>
        <v>0</v>
      </c>
      <c r="K72" s="62">
        <f t="shared" si="15"/>
        <v>1606944.5</v>
      </c>
      <c r="L72" s="62">
        <f t="shared" si="15"/>
        <v>305266.1</v>
      </c>
      <c r="M72" s="40"/>
      <c r="N72" s="22"/>
      <c r="O72" s="115"/>
    </row>
    <row r="73" spans="1:15" ht="15">
      <c r="A73" s="112"/>
      <c r="B73" s="112"/>
      <c r="C73" s="112"/>
      <c r="D73" s="29">
        <v>2022</v>
      </c>
      <c r="E73" s="62">
        <f t="shared" si="14"/>
        <v>1671330.7000000002</v>
      </c>
      <c r="F73" s="62">
        <f t="shared" si="14"/>
        <v>974529.5000000001</v>
      </c>
      <c r="G73" s="77">
        <f aca="true" t="shared" si="16" ref="G73:L73">G22+G36+G50+G61</f>
        <v>1560181.1</v>
      </c>
      <c r="H73" s="77">
        <f t="shared" si="16"/>
        <v>916261.7000000001</v>
      </c>
      <c r="I73" s="77">
        <f t="shared" si="16"/>
        <v>0</v>
      </c>
      <c r="J73" s="77">
        <f t="shared" si="16"/>
        <v>0</v>
      </c>
      <c r="K73" s="62">
        <f t="shared" si="16"/>
        <v>111149.6</v>
      </c>
      <c r="L73" s="62">
        <f t="shared" si="16"/>
        <v>58267.8</v>
      </c>
      <c r="M73" s="40"/>
      <c r="N73" s="22"/>
      <c r="O73" s="115"/>
    </row>
    <row r="74" spans="1:15" ht="15">
      <c r="A74" s="112"/>
      <c r="B74" s="112"/>
      <c r="C74" s="112"/>
      <c r="D74" s="29">
        <v>2023</v>
      </c>
      <c r="E74" s="62">
        <f t="shared" si="14"/>
        <v>2316184.3</v>
      </c>
      <c r="F74" s="62">
        <f t="shared" si="14"/>
        <v>878400</v>
      </c>
      <c r="G74" s="77">
        <f aca="true" t="shared" si="17" ref="G74:L74">G23+G37+G51+G62</f>
        <v>2147991.8</v>
      </c>
      <c r="H74" s="77">
        <f t="shared" si="17"/>
        <v>878400</v>
      </c>
      <c r="I74" s="77">
        <f t="shared" si="17"/>
        <v>0</v>
      </c>
      <c r="J74" s="77">
        <f t="shared" si="17"/>
        <v>0</v>
      </c>
      <c r="K74" s="62">
        <f t="shared" si="17"/>
        <v>168192.5</v>
      </c>
      <c r="L74" s="62">
        <f t="shared" si="17"/>
        <v>0</v>
      </c>
      <c r="M74" s="40"/>
      <c r="N74" s="22"/>
      <c r="O74" s="115"/>
    </row>
    <row r="75" spans="1:15" ht="15">
      <c r="A75" s="112"/>
      <c r="B75" s="112"/>
      <c r="C75" s="112"/>
      <c r="D75" s="29">
        <v>2024</v>
      </c>
      <c r="E75" s="62">
        <f t="shared" si="14"/>
        <v>1640864.8</v>
      </c>
      <c r="F75" s="62">
        <f t="shared" si="14"/>
        <v>923600</v>
      </c>
      <c r="G75" s="77">
        <f aca="true" t="shared" si="18" ref="G75:L75">G24+G38+G52+G63</f>
        <v>1582597</v>
      </c>
      <c r="H75" s="77">
        <f t="shared" si="18"/>
        <v>923600</v>
      </c>
      <c r="I75" s="77">
        <f t="shared" si="18"/>
        <v>0</v>
      </c>
      <c r="J75" s="77">
        <f t="shared" si="18"/>
        <v>0</v>
      </c>
      <c r="K75" s="62">
        <f t="shared" si="18"/>
        <v>58267.8</v>
      </c>
      <c r="L75" s="62">
        <f t="shared" si="18"/>
        <v>0</v>
      </c>
      <c r="M75" s="40"/>
      <c r="N75" s="22"/>
      <c r="O75" s="115"/>
    </row>
    <row r="76" spans="1:15" ht="15">
      <c r="A76" s="112"/>
      <c r="B76" s="112"/>
      <c r="C76" s="112"/>
      <c r="D76" s="29">
        <v>2025</v>
      </c>
      <c r="E76" s="62">
        <f t="shared" si="14"/>
        <v>2100112.8</v>
      </c>
      <c r="F76" s="62">
        <f t="shared" si="14"/>
        <v>971700</v>
      </c>
      <c r="G76" s="62">
        <f aca="true" t="shared" si="19" ref="G76:L76">G25+G39+G53+G64</f>
        <v>2041844.9999999998</v>
      </c>
      <c r="H76" s="62">
        <f t="shared" si="19"/>
        <v>971700</v>
      </c>
      <c r="I76" s="62">
        <f t="shared" si="19"/>
        <v>0</v>
      </c>
      <c r="J76" s="62">
        <f t="shared" si="19"/>
        <v>0</v>
      </c>
      <c r="K76" s="62">
        <f t="shared" si="19"/>
        <v>58267.8</v>
      </c>
      <c r="L76" s="62">
        <f t="shared" si="19"/>
        <v>0</v>
      </c>
      <c r="M76" s="40"/>
      <c r="N76" s="22"/>
      <c r="O76" s="116"/>
    </row>
    <row r="78" spans="1:4" ht="13.5" customHeight="1">
      <c r="A78" s="1" t="s">
        <v>18</v>
      </c>
      <c r="B78" s="93" t="s">
        <v>43</v>
      </c>
      <c r="C78" s="117"/>
      <c r="D78" s="117"/>
    </row>
    <row r="79" spans="1:5" ht="17.25" customHeight="1">
      <c r="A79" s="1" t="s">
        <v>20</v>
      </c>
      <c r="B79" s="93" t="s">
        <v>44</v>
      </c>
      <c r="C79" s="117"/>
      <c r="D79" s="117"/>
      <c r="E79" s="117"/>
    </row>
    <row r="80" spans="1:3" ht="17.25" customHeight="1">
      <c r="A80" s="1" t="s">
        <v>21</v>
      </c>
      <c r="B80" s="93" t="s">
        <v>45</v>
      </c>
      <c r="C80" s="94"/>
    </row>
    <row r="81" spans="1:5" ht="17.25" customHeight="1">
      <c r="A81" s="1" t="s">
        <v>22</v>
      </c>
      <c r="B81" s="93" t="s">
        <v>46</v>
      </c>
      <c r="C81" s="94"/>
      <c r="E81" s="7"/>
    </row>
    <row r="82" spans="1:5" ht="17.25" customHeight="1">
      <c r="A82" s="1" t="s">
        <v>23</v>
      </c>
      <c r="B82" s="93" t="s">
        <v>47</v>
      </c>
      <c r="C82" s="94"/>
      <c r="E82" s="7"/>
    </row>
    <row r="83" spans="1:3" ht="17.25" customHeight="1">
      <c r="A83" s="1" t="s">
        <v>24</v>
      </c>
      <c r="B83" s="93" t="s">
        <v>48</v>
      </c>
      <c r="C83" s="94"/>
    </row>
    <row r="84" spans="1:2" ht="12">
      <c r="A84" s="17"/>
      <c r="B84" s="17"/>
    </row>
  </sheetData>
  <sheetProtection/>
  <mergeCells count="46">
    <mergeCell ref="A12:O12"/>
    <mergeCell ref="A13:O13"/>
    <mergeCell ref="D5:D9"/>
    <mergeCell ref="E5:F8"/>
    <mergeCell ref="G5:N6"/>
    <mergeCell ref="O5:O9"/>
    <mergeCell ref="G7:H8"/>
    <mergeCell ref="I7:J8"/>
    <mergeCell ref="K7:L8"/>
    <mergeCell ref="M7:N8"/>
    <mergeCell ref="C59:C64"/>
    <mergeCell ref="O28:O39"/>
    <mergeCell ref="O42:O53"/>
    <mergeCell ref="A55:O55"/>
    <mergeCell ref="K1:O1"/>
    <mergeCell ref="B3:N3"/>
    <mergeCell ref="A11:O11"/>
    <mergeCell ref="A5:A9"/>
    <mergeCell ref="B5:B9"/>
    <mergeCell ref="C5:C9"/>
    <mergeCell ref="A14:B25"/>
    <mergeCell ref="C14:C19"/>
    <mergeCell ref="C20:C25"/>
    <mergeCell ref="C34:C39"/>
    <mergeCell ref="C28:C33"/>
    <mergeCell ref="A40:O40"/>
    <mergeCell ref="A26:O26"/>
    <mergeCell ref="O14:O25"/>
    <mergeCell ref="A27:O27"/>
    <mergeCell ref="B80:C80"/>
    <mergeCell ref="B81:C81"/>
    <mergeCell ref="B82:C82"/>
    <mergeCell ref="A65:C76"/>
    <mergeCell ref="O65:O76"/>
    <mergeCell ref="B79:E79"/>
    <mergeCell ref="B78:D78"/>
    <mergeCell ref="B83:C83"/>
    <mergeCell ref="A28:B39"/>
    <mergeCell ref="A42:B53"/>
    <mergeCell ref="C56:C58"/>
    <mergeCell ref="C42:C47"/>
    <mergeCell ref="C48:C53"/>
    <mergeCell ref="A54:O54"/>
    <mergeCell ref="O56:O64"/>
    <mergeCell ref="A41:O41"/>
    <mergeCell ref="A56:B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chumarova</cp:lastModifiedBy>
  <cp:lastPrinted>2020-10-13T05:54:33Z</cp:lastPrinted>
  <dcterms:created xsi:type="dcterms:W3CDTF">2017-09-15T03:22:47Z</dcterms:created>
  <dcterms:modified xsi:type="dcterms:W3CDTF">2021-01-21T02:03:00Z</dcterms:modified>
  <cp:category/>
  <cp:version/>
  <cp:contentType/>
  <cp:contentStatus/>
</cp:coreProperties>
</file>