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/>
  </bookViews>
  <sheets>
    <sheet name="Перечень мероприятий" sheetId="5" r:id="rId1"/>
  </sheets>
  <definedNames>
    <definedName name="_xlnm.Print_Area" localSheetId="0">'Перечень мероприятий'!$A$1:$Q$87</definedName>
  </definedNames>
  <calcPr calcId="145621"/>
</workbook>
</file>

<file path=xl/calcChain.xml><?xml version="1.0" encoding="utf-8"?>
<calcChain xmlns="http://schemas.openxmlformats.org/spreadsheetml/2006/main">
  <c r="K16" i="5" l="1"/>
  <c r="L16" i="5"/>
  <c r="O16" i="5"/>
  <c r="P16" i="5"/>
  <c r="K17" i="5"/>
  <c r="L17" i="5"/>
  <c r="N17" i="5"/>
  <c r="O17" i="5"/>
  <c r="P17" i="5"/>
  <c r="K18" i="5"/>
  <c r="L18" i="5"/>
  <c r="N18" i="5"/>
  <c r="O18" i="5"/>
  <c r="P18" i="5"/>
  <c r="K19" i="5"/>
  <c r="L19" i="5"/>
  <c r="N19" i="5"/>
  <c r="O19" i="5"/>
  <c r="P19" i="5"/>
  <c r="K20" i="5"/>
  <c r="L20" i="5"/>
  <c r="N20" i="5"/>
  <c r="O20" i="5"/>
  <c r="P20" i="5"/>
  <c r="K21" i="5"/>
  <c r="L21" i="5"/>
  <c r="N21" i="5"/>
  <c r="O21" i="5"/>
  <c r="P21" i="5"/>
  <c r="K22" i="5"/>
  <c r="L22" i="5"/>
  <c r="N22" i="5"/>
  <c r="O22" i="5"/>
  <c r="P22" i="5"/>
  <c r="K23" i="5"/>
  <c r="L23" i="5"/>
  <c r="N23" i="5"/>
  <c r="O23" i="5"/>
  <c r="P23" i="5"/>
  <c r="K24" i="5"/>
  <c r="L24" i="5"/>
  <c r="N24" i="5"/>
  <c r="O24" i="5"/>
  <c r="P24" i="5"/>
  <c r="K25" i="5"/>
  <c r="L25" i="5"/>
  <c r="N25" i="5"/>
  <c r="O25" i="5"/>
  <c r="P25" i="5"/>
  <c r="G62" i="5" l="1"/>
  <c r="I70" i="5"/>
  <c r="I69" i="5"/>
  <c r="G73" i="5"/>
  <c r="G50" i="5"/>
  <c r="G51" i="5"/>
  <c r="G49" i="5"/>
  <c r="G40" i="5"/>
  <c r="G41" i="5"/>
  <c r="G42" i="5"/>
  <c r="G39" i="5"/>
  <c r="G30" i="5"/>
  <c r="G29" i="5"/>
  <c r="M69" i="5"/>
  <c r="M70" i="5"/>
  <c r="M80" i="5"/>
  <c r="M19" i="5" s="1"/>
  <c r="M79" i="5"/>
  <c r="M18" i="5" s="1"/>
  <c r="G72" i="5" l="1"/>
  <c r="G69" i="5"/>
  <c r="G71" i="5"/>
  <c r="G70" i="5"/>
  <c r="M73" i="5" l="1"/>
  <c r="M83" i="5" s="1"/>
  <c r="M22" i="5" s="1"/>
  <c r="M74" i="5"/>
  <c r="M84" i="5" s="1"/>
  <c r="M23" i="5" s="1"/>
  <c r="M75" i="5"/>
  <c r="M85" i="5" s="1"/>
  <c r="M24" i="5" s="1"/>
  <c r="M76" i="5"/>
  <c r="M86" i="5" s="1"/>
  <c r="M25" i="5" s="1"/>
  <c r="J73" i="5"/>
  <c r="J74" i="5"/>
  <c r="J75" i="5"/>
  <c r="J76" i="5"/>
  <c r="I73" i="5"/>
  <c r="I83" i="5" s="1"/>
  <c r="I22" i="5" s="1"/>
  <c r="I74" i="5"/>
  <c r="I84" i="5" s="1"/>
  <c r="I23" i="5" s="1"/>
  <c r="I75" i="5"/>
  <c r="I85" i="5" s="1"/>
  <c r="I24" i="5" s="1"/>
  <c r="I76" i="5"/>
  <c r="I86" i="5" s="1"/>
  <c r="I25" i="5" s="1"/>
  <c r="H73" i="5"/>
  <c r="H83" i="5" s="1"/>
  <c r="H22" i="5" s="1"/>
  <c r="H74" i="5"/>
  <c r="H84" i="5" s="1"/>
  <c r="H23" i="5" s="1"/>
  <c r="H75" i="5"/>
  <c r="H85" i="5" s="1"/>
  <c r="H24" i="5" s="1"/>
  <c r="H76" i="5"/>
  <c r="H86" i="5" s="1"/>
  <c r="H25" i="5" s="1"/>
  <c r="G83" i="5"/>
  <c r="G22" i="5" s="1"/>
  <c r="G74" i="5"/>
  <c r="G84" i="5" s="1"/>
  <c r="G23" i="5" s="1"/>
  <c r="G75" i="5"/>
  <c r="G85" i="5" s="1"/>
  <c r="G24" i="5" s="1"/>
  <c r="G76" i="5"/>
  <c r="G86" i="5" s="1"/>
  <c r="G25" i="5" s="1"/>
  <c r="M72" i="5"/>
  <c r="M82" i="5" s="1"/>
  <c r="M21" i="5" s="1"/>
  <c r="J72" i="5"/>
  <c r="I72" i="5"/>
  <c r="I82" i="5" s="1"/>
  <c r="I21" i="5" s="1"/>
  <c r="H72" i="5"/>
  <c r="H82" i="5" s="1"/>
  <c r="H21" i="5" s="1"/>
  <c r="G82" i="5"/>
  <c r="G21" i="5" s="1"/>
  <c r="M71" i="5"/>
  <c r="M81" i="5" s="1"/>
  <c r="M20" i="5" s="1"/>
  <c r="J71" i="5"/>
  <c r="I71" i="5"/>
  <c r="I81" i="5" s="1"/>
  <c r="I20" i="5" s="1"/>
  <c r="H71" i="5"/>
  <c r="H81" i="5" s="1"/>
  <c r="H20" i="5" s="1"/>
  <c r="G81" i="5"/>
  <c r="G20" i="5" s="1"/>
  <c r="J70" i="5"/>
  <c r="I80" i="5"/>
  <c r="I19" i="5" s="1"/>
  <c r="H70" i="5"/>
  <c r="H80" i="5" s="1"/>
  <c r="H19" i="5" s="1"/>
  <c r="G80" i="5"/>
  <c r="G19" i="5" s="1"/>
  <c r="J69" i="5"/>
  <c r="I79" i="5"/>
  <c r="I18" i="5" s="1"/>
  <c r="H69" i="5"/>
  <c r="H79" i="5" s="1"/>
  <c r="H18" i="5" s="1"/>
  <c r="G79" i="5"/>
  <c r="G18" i="5" s="1"/>
  <c r="J81" i="5" l="1"/>
  <c r="J20" i="5" s="1"/>
  <c r="J85" i="5"/>
  <c r="J24" i="5" s="1"/>
  <c r="J86" i="5"/>
  <c r="J25" i="5" s="1"/>
  <c r="J82" i="5"/>
  <c r="J21" i="5" s="1"/>
  <c r="J84" i="5"/>
  <c r="J23" i="5" s="1"/>
  <c r="J79" i="5"/>
  <c r="J18" i="5" s="1"/>
  <c r="J80" i="5"/>
  <c r="J19" i="5" s="1"/>
  <c r="J83" i="5"/>
  <c r="J22" i="5" s="1"/>
  <c r="N77" i="5"/>
  <c r="N16" i="5" s="1"/>
  <c r="N67" i="5"/>
  <c r="N57" i="5"/>
  <c r="N47" i="5"/>
  <c r="N37" i="5"/>
  <c r="N27" i="5"/>
  <c r="H57" i="5"/>
  <c r="I57" i="5"/>
  <c r="J57" i="5"/>
  <c r="M57" i="5"/>
  <c r="G57" i="5"/>
  <c r="M27" i="5" l="1"/>
  <c r="J27" i="5"/>
  <c r="I27" i="5"/>
  <c r="H27" i="5"/>
  <c r="G27" i="5"/>
  <c r="M37" i="5"/>
  <c r="J37" i="5"/>
  <c r="I37" i="5"/>
  <c r="H37" i="5"/>
  <c r="G37" i="5"/>
  <c r="M47" i="5"/>
  <c r="J47" i="5"/>
  <c r="I47" i="5"/>
  <c r="H47" i="5"/>
  <c r="G47" i="5"/>
  <c r="M68" i="5" l="1"/>
  <c r="M78" i="5" s="1"/>
  <c r="M17" i="5" s="1"/>
  <c r="J68" i="5"/>
  <c r="J78" i="5" s="1"/>
  <c r="J17" i="5" s="1"/>
  <c r="I68" i="5"/>
  <c r="I78" i="5" s="1"/>
  <c r="I17" i="5" s="1"/>
  <c r="H68" i="5"/>
  <c r="H78" i="5" s="1"/>
  <c r="H17" i="5" s="1"/>
  <c r="G68" i="5"/>
  <c r="G78" i="5" s="1"/>
  <c r="G17" i="5" s="1"/>
  <c r="M77" i="5" l="1"/>
  <c r="M16" i="5" s="1"/>
  <c r="J77" i="5"/>
  <c r="J16" i="5" s="1"/>
  <c r="I77" i="5"/>
  <c r="I16" i="5" s="1"/>
  <c r="H77" i="5"/>
  <c r="H16" i="5" s="1"/>
  <c r="G77" i="5"/>
  <c r="G16" i="5" s="1"/>
  <c r="H67" i="5"/>
  <c r="I67" i="5"/>
  <c r="J67" i="5"/>
  <c r="M67" i="5"/>
  <c r="G67" i="5"/>
</calcChain>
</file>

<file path=xl/sharedStrings.xml><?xml version="1.0" encoding="utf-8"?>
<sst xmlns="http://schemas.openxmlformats.org/spreadsheetml/2006/main" count="63" uniqueCount="38">
  <si>
    <t>потребность</t>
  </si>
  <si>
    <t>утверждено</t>
  </si>
  <si>
    <t>план</t>
  </si>
  <si>
    <t>Таблица 2</t>
  </si>
  <si>
    <t>«Создание комплексной системы экстренного оповещения населения об угрозе возникновения</t>
  </si>
  <si>
    <t>№ п/п</t>
  </si>
  <si>
    <t>Цель подпрограммы: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</si>
  <si>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Мероприятие 1.1. Монтаж пунктов управления КСЭОН.</t>
  </si>
  <si>
    <t>ПЕРЕЧЕНЬ МЕРОПРИЯТИЙ И РЕСУРСНОЕ ОБЕСПЕЧЕНИЕ ПОДПРОГРАММЫ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</si>
  <si>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</si>
  <si>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</si>
  <si>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</si>
  <si>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</si>
  <si>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</si>
  <si>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</si>
  <si>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</si>
  <si>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</si>
  <si>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</si>
  <si>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МКУ  «ОДС г. Томска»</t>
  </si>
  <si>
    <t>МКУ «ОДС г. Томска»</t>
  </si>
  <si>
    <t>Код бюджетной классификации (КЦСР, КВР)</t>
  </si>
  <si>
    <t>1540199990        244</t>
  </si>
  <si>
    <t>Мероприятие 1.2. Оборудование радиотрансляционных узлов на базе общеобразовательных учреждений и учреждений здравоохранения.</t>
  </si>
  <si>
    <t>Мероприятие 1.3. Монтаж оборудования системы контроля уровня воды.</t>
  </si>
  <si>
    <t>Мероприятие 1.4. Монтаж оборудования сопряжения с системами мониторинга потенциально-опасных объектов.</t>
  </si>
  <si>
    <t>или о возникновении чрезвычайных ситуаций» на 2017-2021 годы</t>
  </si>
  <si>
    <t>Ответственный исполнитель, соисполнители, участники</t>
  </si>
  <si>
    <t>Уровень приоритетности мероприятий</t>
  </si>
  <si>
    <t>Критерий уровня приоритетности мероприятий</t>
  </si>
  <si>
    <t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</t>
  </si>
  <si>
    <t>Итого по задаче 1</t>
  </si>
  <si>
    <t>ВСЕГО ПО ПОДПРОГРАММЕ</t>
  </si>
  <si>
    <t>III</t>
  </si>
  <si>
    <t>А</t>
  </si>
  <si>
    <t>Основное мероприятие: «Создание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ситуации»</t>
  </si>
  <si>
    <t>администрации Города Томска</t>
  </si>
  <si>
    <t>Приложение 4 к постановлению</t>
  </si>
  <si>
    <t>от 15.03.2021 №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</si>
</sst>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16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0" borderId="4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horizontal="center" wrapText="1"/>
    </xf>
    <xf numFmtId="164" fontId="7" fillId="0" borderId="5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vertical="top" wrapText="1"/>
    </xf>
    <xf numFmtId="164" fontId="7" fillId="0" borderId="4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2" fontId="7" fillId="0" borderId="5" xfId="0" applyNumberFormat="1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8"/>
  <sheetViews>
    <sheetView tabSelected="1" view="pageBreakPreview" zoomScale="85" zoomScaleNormal="100" zoomScaleSheetLayoutView="85" workbookViewId="0">
      <selection activeCell="N4" sqref="N4:Q4"/>
    </sheetView>
  </sheetViews>
  <sheetFormatPr defaultRowHeight="14.4" x14ac:dyDescent="0.3"/>
  <cols>
    <col min="1" max="1" width="5.44140625" customWidth="1"/>
    <col min="2" max="2" width="31.44140625" customWidth="1"/>
    <col min="3" max="5" width="12.88671875" customWidth="1"/>
    <col min="6" max="6" width="9.33203125" customWidth="1"/>
    <col min="7" max="7" width="12.6640625" customWidth="1"/>
    <col min="8" max="8" width="12.44140625" customWidth="1"/>
    <col min="9" max="9" width="12.6640625" customWidth="1"/>
    <col min="10" max="10" width="12.33203125" customWidth="1"/>
    <col min="11" max="11" width="12.6640625" customWidth="1"/>
    <col min="12" max="12" width="12.109375" customWidth="1"/>
    <col min="13" max="13" width="12.5546875" customWidth="1"/>
    <col min="14" max="14" width="12.33203125" customWidth="1"/>
    <col min="15" max="15" width="12.5546875" customWidth="1"/>
    <col min="16" max="16" width="9.33203125" customWidth="1"/>
    <col min="17" max="17" width="20" customWidth="1"/>
  </cols>
  <sheetData>
    <row r="2" spans="1:17" x14ac:dyDescent="0.3">
      <c r="N2" s="40" t="s">
        <v>36</v>
      </c>
      <c r="O2" s="40"/>
      <c r="P2" s="40"/>
      <c r="Q2" s="40"/>
    </row>
    <row r="3" spans="1:17" x14ac:dyDescent="0.3">
      <c r="N3" s="40" t="s">
        <v>35</v>
      </c>
      <c r="O3" s="40"/>
      <c r="P3" s="40"/>
      <c r="Q3" s="40"/>
    </row>
    <row r="4" spans="1:17" x14ac:dyDescent="0.3">
      <c r="N4" s="40" t="s">
        <v>37</v>
      </c>
      <c r="O4" s="40"/>
      <c r="P4" s="40"/>
      <c r="Q4" s="40"/>
    </row>
    <row r="5" spans="1:17" x14ac:dyDescent="0.3">
      <c r="A5" s="50" t="s">
        <v>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3">
      <c r="A6" s="50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3">
      <c r="A7" s="50" t="s">
        <v>25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ht="15" thickBot="1" x14ac:dyDescent="0.35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s="2" customFormat="1" ht="19.95" customHeight="1" thickBot="1" x14ac:dyDescent="0.35">
      <c r="A9" s="58" t="s">
        <v>5</v>
      </c>
      <c r="B9" s="47" t="s">
        <v>9</v>
      </c>
      <c r="C9" s="47" t="s">
        <v>20</v>
      </c>
      <c r="D9" s="47" t="s">
        <v>27</v>
      </c>
      <c r="E9" s="47" t="s">
        <v>28</v>
      </c>
      <c r="F9" s="47" t="s">
        <v>13</v>
      </c>
      <c r="G9" s="52" t="s">
        <v>14</v>
      </c>
      <c r="H9" s="53"/>
      <c r="I9" s="64" t="s">
        <v>10</v>
      </c>
      <c r="J9" s="65"/>
      <c r="K9" s="65"/>
      <c r="L9" s="65"/>
      <c r="M9" s="65"/>
      <c r="N9" s="65"/>
      <c r="O9" s="65"/>
      <c r="P9" s="66"/>
      <c r="Q9" s="47" t="s">
        <v>26</v>
      </c>
    </row>
    <row r="10" spans="1:17" s="2" customFormat="1" ht="15" customHeight="1" x14ac:dyDescent="0.3">
      <c r="A10" s="59"/>
      <c r="B10" s="48"/>
      <c r="C10" s="48"/>
      <c r="D10" s="48"/>
      <c r="E10" s="48"/>
      <c r="F10" s="48"/>
      <c r="G10" s="56"/>
      <c r="H10" s="57"/>
      <c r="I10" s="52" t="s">
        <v>11</v>
      </c>
      <c r="J10" s="53"/>
      <c r="K10" s="52" t="s">
        <v>15</v>
      </c>
      <c r="L10" s="53"/>
      <c r="M10" s="52" t="s">
        <v>16</v>
      </c>
      <c r="N10" s="53"/>
      <c r="O10" s="52" t="s">
        <v>17</v>
      </c>
      <c r="P10" s="53"/>
      <c r="Q10" s="48"/>
    </row>
    <row r="11" spans="1:17" s="2" customFormat="1" ht="15.6" customHeight="1" thickBot="1" x14ac:dyDescent="0.35">
      <c r="A11" s="59"/>
      <c r="B11" s="48"/>
      <c r="C11" s="48"/>
      <c r="D11" s="48"/>
      <c r="E11" s="48"/>
      <c r="F11" s="48"/>
      <c r="G11" s="54"/>
      <c r="H11" s="55"/>
      <c r="I11" s="54"/>
      <c r="J11" s="55"/>
      <c r="K11" s="54"/>
      <c r="L11" s="55"/>
      <c r="M11" s="54"/>
      <c r="N11" s="55"/>
      <c r="O11" s="54"/>
      <c r="P11" s="55"/>
      <c r="Q11" s="48"/>
    </row>
    <row r="12" spans="1:17" s="2" customFormat="1" ht="33.6" customHeight="1" thickBot="1" x14ac:dyDescent="0.35">
      <c r="A12" s="60"/>
      <c r="B12" s="49"/>
      <c r="C12" s="49"/>
      <c r="D12" s="49"/>
      <c r="E12" s="49"/>
      <c r="F12" s="49"/>
      <c r="G12" s="13" t="s">
        <v>0</v>
      </c>
      <c r="H12" s="14" t="s">
        <v>1</v>
      </c>
      <c r="I12" s="14" t="s">
        <v>0</v>
      </c>
      <c r="J12" s="15" t="s">
        <v>1</v>
      </c>
      <c r="K12" s="13" t="s">
        <v>0</v>
      </c>
      <c r="L12" s="13" t="s">
        <v>1</v>
      </c>
      <c r="M12" s="13" t="s">
        <v>0</v>
      </c>
      <c r="N12" s="13" t="s">
        <v>1</v>
      </c>
      <c r="O12" s="13" t="s">
        <v>0</v>
      </c>
      <c r="P12" s="13" t="s">
        <v>2</v>
      </c>
      <c r="Q12" s="49"/>
    </row>
    <row r="13" spans="1:17" s="3" customFormat="1" ht="16.2" thickBot="1" x14ac:dyDescent="0.35">
      <c r="A13" s="10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6">
        <v>8</v>
      </c>
      <c r="I13" s="16">
        <v>9</v>
      </c>
      <c r="J13" s="17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</row>
    <row r="14" spans="1:17" s="4" customFormat="1" ht="16.2" customHeight="1" thickBot="1" x14ac:dyDescent="0.35">
      <c r="A14" s="18"/>
      <c r="B14" s="61" t="s">
        <v>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</row>
    <row r="15" spans="1:17" s="4" customFormat="1" ht="1.2" customHeight="1" thickBot="1" x14ac:dyDescent="0.35">
      <c r="A15" s="19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</row>
    <row r="16" spans="1:17" s="2" customFormat="1" ht="15" customHeight="1" thickBot="1" x14ac:dyDescent="0.35">
      <c r="A16" s="47"/>
      <c r="B16" s="41" t="s">
        <v>34</v>
      </c>
      <c r="C16" s="44"/>
      <c r="D16" s="11"/>
      <c r="E16" s="11"/>
      <c r="F16" s="31" t="s">
        <v>12</v>
      </c>
      <c r="G16" s="30">
        <f t="shared" ref="G16" si="0">G77</f>
        <v>270886.7</v>
      </c>
      <c r="H16" s="30">
        <f t="shared" ref="H16:P16" si="1">H77</f>
        <v>0</v>
      </c>
      <c r="I16" s="30">
        <f t="shared" si="1"/>
        <v>103947.40000000001</v>
      </c>
      <c r="J16" s="30">
        <f t="shared" si="1"/>
        <v>0</v>
      </c>
      <c r="K16" s="30">
        <f t="shared" si="1"/>
        <v>0</v>
      </c>
      <c r="L16" s="30">
        <f t="shared" si="1"/>
        <v>0</v>
      </c>
      <c r="M16" s="30">
        <f t="shared" si="1"/>
        <v>166939.29999999999</v>
      </c>
      <c r="N16" s="30">
        <f t="shared" si="1"/>
        <v>0</v>
      </c>
      <c r="O16" s="30">
        <f t="shared" si="1"/>
        <v>0</v>
      </c>
      <c r="P16" s="30">
        <f t="shared" si="1"/>
        <v>0</v>
      </c>
      <c r="Q16" s="47"/>
    </row>
    <row r="17" spans="1:17" s="2" customFormat="1" ht="16.2" thickBot="1" x14ac:dyDescent="0.35">
      <c r="A17" s="48"/>
      <c r="B17" s="42"/>
      <c r="C17" s="45"/>
      <c r="D17" s="37"/>
      <c r="E17" s="37"/>
      <c r="F17" s="24">
        <v>2017</v>
      </c>
      <c r="G17" s="28">
        <f t="shared" ref="G17" si="2">G78</f>
        <v>47849</v>
      </c>
      <c r="H17" s="28">
        <f t="shared" ref="H17:P17" si="3">H78</f>
        <v>0</v>
      </c>
      <c r="I17" s="28">
        <f t="shared" si="3"/>
        <v>47849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8">
        <f t="shared" si="3"/>
        <v>0</v>
      </c>
      <c r="O17" s="28">
        <f t="shared" si="3"/>
        <v>0</v>
      </c>
      <c r="P17" s="28">
        <f t="shared" si="3"/>
        <v>0</v>
      </c>
      <c r="Q17" s="48"/>
    </row>
    <row r="18" spans="1:17" s="2" customFormat="1" ht="16.2" thickBot="1" x14ac:dyDescent="0.35">
      <c r="A18" s="48"/>
      <c r="B18" s="42"/>
      <c r="C18" s="45"/>
      <c r="D18" s="37"/>
      <c r="E18" s="37"/>
      <c r="F18" s="24">
        <v>2018</v>
      </c>
      <c r="G18" s="28">
        <f t="shared" ref="G18" si="4">G79</f>
        <v>47849</v>
      </c>
      <c r="H18" s="28">
        <f t="shared" ref="H18:P18" si="5">H79</f>
        <v>0</v>
      </c>
      <c r="I18" s="28">
        <f t="shared" si="5"/>
        <v>11962.3</v>
      </c>
      <c r="J18" s="28">
        <f t="shared" si="5"/>
        <v>0</v>
      </c>
      <c r="K18" s="28">
        <f t="shared" si="5"/>
        <v>0</v>
      </c>
      <c r="L18" s="28">
        <f t="shared" si="5"/>
        <v>0</v>
      </c>
      <c r="M18" s="28">
        <f t="shared" si="5"/>
        <v>35886.699999999997</v>
      </c>
      <c r="N18" s="28">
        <f t="shared" si="5"/>
        <v>0</v>
      </c>
      <c r="O18" s="28">
        <f t="shared" si="5"/>
        <v>0</v>
      </c>
      <c r="P18" s="28">
        <f t="shared" si="5"/>
        <v>0</v>
      </c>
      <c r="Q18" s="48"/>
    </row>
    <row r="19" spans="1:17" s="2" customFormat="1" ht="16.2" thickBot="1" x14ac:dyDescent="0.35">
      <c r="A19" s="48"/>
      <c r="B19" s="42"/>
      <c r="C19" s="45"/>
      <c r="D19" s="37"/>
      <c r="E19" s="37"/>
      <c r="F19" s="24">
        <v>2019</v>
      </c>
      <c r="G19" s="28">
        <f t="shared" ref="G19" si="6">G80</f>
        <v>67415.199999999997</v>
      </c>
      <c r="H19" s="28">
        <f t="shared" ref="H19:P19" si="7">H80</f>
        <v>0</v>
      </c>
      <c r="I19" s="28">
        <f t="shared" si="7"/>
        <v>17192.699999999997</v>
      </c>
      <c r="J19" s="28">
        <f t="shared" si="7"/>
        <v>0</v>
      </c>
      <c r="K19" s="28">
        <f t="shared" si="7"/>
        <v>0</v>
      </c>
      <c r="L19" s="28">
        <f t="shared" si="7"/>
        <v>0</v>
      </c>
      <c r="M19" s="28">
        <f t="shared" si="7"/>
        <v>50222.5</v>
      </c>
      <c r="N19" s="28">
        <f t="shared" si="7"/>
        <v>0</v>
      </c>
      <c r="O19" s="28">
        <f t="shared" si="7"/>
        <v>0</v>
      </c>
      <c r="P19" s="28">
        <f t="shared" si="7"/>
        <v>0</v>
      </c>
      <c r="Q19" s="48"/>
    </row>
    <row r="20" spans="1:17" s="2" customFormat="1" ht="16.2" thickBot="1" x14ac:dyDescent="0.35">
      <c r="A20" s="48"/>
      <c r="B20" s="42"/>
      <c r="C20" s="45"/>
      <c r="D20" s="37"/>
      <c r="E20" s="37"/>
      <c r="F20" s="24">
        <v>2020</v>
      </c>
      <c r="G20" s="28">
        <f t="shared" ref="G20" si="8">G81</f>
        <v>64366.200000000004</v>
      </c>
      <c r="H20" s="28">
        <f t="shared" ref="H20:P20" si="9">H81</f>
        <v>0</v>
      </c>
      <c r="I20" s="28">
        <f t="shared" si="9"/>
        <v>16091.599999999999</v>
      </c>
      <c r="J20" s="28">
        <f t="shared" si="9"/>
        <v>0</v>
      </c>
      <c r="K20" s="28">
        <f t="shared" si="9"/>
        <v>0</v>
      </c>
      <c r="L20" s="28">
        <f t="shared" si="9"/>
        <v>0</v>
      </c>
      <c r="M20" s="28">
        <f t="shared" si="9"/>
        <v>48274.600000000006</v>
      </c>
      <c r="N20" s="28">
        <f t="shared" si="9"/>
        <v>0</v>
      </c>
      <c r="O20" s="28">
        <f t="shared" si="9"/>
        <v>0</v>
      </c>
      <c r="P20" s="28">
        <f t="shared" si="9"/>
        <v>0</v>
      </c>
      <c r="Q20" s="48"/>
    </row>
    <row r="21" spans="1:17" s="2" customFormat="1" ht="16.2" thickBot="1" x14ac:dyDescent="0.35">
      <c r="A21" s="48"/>
      <c r="B21" s="42"/>
      <c r="C21" s="45"/>
      <c r="D21" s="39"/>
      <c r="E21" s="39"/>
      <c r="F21" s="38">
        <v>2021</v>
      </c>
      <c r="G21" s="28">
        <f t="shared" ref="G21" si="10">G82</f>
        <v>43407.299999999996</v>
      </c>
      <c r="H21" s="28">
        <f t="shared" ref="H21:P21" si="11">H82</f>
        <v>0</v>
      </c>
      <c r="I21" s="28">
        <f t="shared" si="11"/>
        <v>10851.8</v>
      </c>
      <c r="J21" s="28">
        <f t="shared" si="11"/>
        <v>0</v>
      </c>
      <c r="K21" s="28">
        <f t="shared" si="11"/>
        <v>0</v>
      </c>
      <c r="L21" s="28">
        <f t="shared" si="11"/>
        <v>0</v>
      </c>
      <c r="M21" s="28">
        <f t="shared" si="11"/>
        <v>32555.5</v>
      </c>
      <c r="N21" s="28">
        <f t="shared" si="11"/>
        <v>0</v>
      </c>
      <c r="O21" s="28">
        <f t="shared" si="11"/>
        <v>0</v>
      </c>
      <c r="P21" s="28">
        <f t="shared" si="11"/>
        <v>0</v>
      </c>
      <c r="Q21" s="48"/>
    </row>
    <row r="22" spans="1:17" s="2" customFormat="1" ht="16.2" thickBot="1" x14ac:dyDescent="0.35">
      <c r="A22" s="48"/>
      <c r="B22" s="42"/>
      <c r="C22" s="45"/>
      <c r="D22" s="37"/>
      <c r="E22" s="37"/>
      <c r="F22" s="24">
        <v>2022</v>
      </c>
      <c r="G22" s="28">
        <f t="shared" ref="G22" si="12">G83</f>
        <v>0</v>
      </c>
      <c r="H22" s="28">
        <f t="shared" ref="H22:P22" si="13">H83</f>
        <v>0</v>
      </c>
      <c r="I22" s="28">
        <f t="shared" si="13"/>
        <v>0</v>
      </c>
      <c r="J22" s="28">
        <f t="shared" si="13"/>
        <v>0</v>
      </c>
      <c r="K22" s="28">
        <f t="shared" si="13"/>
        <v>0</v>
      </c>
      <c r="L22" s="28">
        <f t="shared" si="13"/>
        <v>0</v>
      </c>
      <c r="M22" s="28">
        <f t="shared" si="13"/>
        <v>0</v>
      </c>
      <c r="N22" s="28">
        <f t="shared" si="13"/>
        <v>0</v>
      </c>
      <c r="O22" s="28">
        <f t="shared" si="13"/>
        <v>0</v>
      </c>
      <c r="P22" s="28">
        <f t="shared" si="13"/>
        <v>0</v>
      </c>
      <c r="Q22" s="48"/>
    </row>
    <row r="23" spans="1:17" s="2" customFormat="1" ht="16.2" thickBot="1" x14ac:dyDescent="0.35">
      <c r="A23" s="48"/>
      <c r="B23" s="42"/>
      <c r="C23" s="45"/>
      <c r="D23" s="37"/>
      <c r="E23" s="37"/>
      <c r="F23" s="24">
        <v>2023</v>
      </c>
      <c r="G23" s="28">
        <f t="shared" ref="G23" si="14">G84</f>
        <v>0</v>
      </c>
      <c r="H23" s="28">
        <f t="shared" ref="H23:P23" si="15">H84</f>
        <v>0</v>
      </c>
      <c r="I23" s="28">
        <f t="shared" si="15"/>
        <v>0</v>
      </c>
      <c r="J23" s="28">
        <f t="shared" si="15"/>
        <v>0</v>
      </c>
      <c r="K23" s="28">
        <f t="shared" si="15"/>
        <v>0</v>
      </c>
      <c r="L23" s="28">
        <f t="shared" si="15"/>
        <v>0</v>
      </c>
      <c r="M23" s="28">
        <f t="shared" si="15"/>
        <v>0</v>
      </c>
      <c r="N23" s="28">
        <f t="shared" si="15"/>
        <v>0</v>
      </c>
      <c r="O23" s="28">
        <f t="shared" si="15"/>
        <v>0</v>
      </c>
      <c r="P23" s="28">
        <f t="shared" si="15"/>
        <v>0</v>
      </c>
      <c r="Q23" s="48"/>
    </row>
    <row r="24" spans="1:17" s="2" customFormat="1" ht="16.2" thickBot="1" x14ac:dyDescent="0.35">
      <c r="A24" s="48"/>
      <c r="B24" s="42"/>
      <c r="C24" s="45"/>
      <c r="D24" s="37"/>
      <c r="E24" s="37"/>
      <c r="F24" s="24">
        <v>2024</v>
      </c>
      <c r="G24" s="28">
        <f t="shared" ref="G24" si="16">G85</f>
        <v>0</v>
      </c>
      <c r="H24" s="28">
        <f t="shared" ref="H24:P24" si="17">H85</f>
        <v>0</v>
      </c>
      <c r="I24" s="28">
        <f t="shared" si="17"/>
        <v>0</v>
      </c>
      <c r="J24" s="28">
        <f t="shared" si="17"/>
        <v>0</v>
      </c>
      <c r="K24" s="28">
        <f t="shared" si="17"/>
        <v>0</v>
      </c>
      <c r="L24" s="28">
        <f t="shared" si="17"/>
        <v>0</v>
      </c>
      <c r="M24" s="28">
        <f t="shared" si="17"/>
        <v>0</v>
      </c>
      <c r="N24" s="28">
        <f t="shared" si="17"/>
        <v>0</v>
      </c>
      <c r="O24" s="28">
        <f t="shared" si="17"/>
        <v>0</v>
      </c>
      <c r="P24" s="28">
        <f t="shared" si="17"/>
        <v>0</v>
      </c>
      <c r="Q24" s="48"/>
    </row>
    <row r="25" spans="1:17" s="2" customFormat="1" ht="16.2" thickBot="1" x14ac:dyDescent="0.35">
      <c r="A25" s="49"/>
      <c r="B25" s="43"/>
      <c r="C25" s="46"/>
      <c r="D25" s="12"/>
      <c r="E25" s="12"/>
      <c r="F25" s="24">
        <v>2025</v>
      </c>
      <c r="G25" s="28">
        <f>G86</f>
        <v>0</v>
      </c>
      <c r="H25" s="28">
        <f t="shared" ref="H25:P25" si="18">H86</f>
        <v>0</v>
      </c>
      <c r="I25" s="28">
        <f t="shared" si="18"/>
        <v>0</v>
      </c>
      <c r="J25" s="28">
        <f t="shared" si="18"/>
        <v>0</v>
      </c>
      <c r="K25" s="28">
        <f t="shared" si="18"/>
        <v>0</v>
      </c>
      <c r="L25" s="28">
        <f t="shared" si="18"/>
        <v>0</v>
      </c>
      <c r="M25" s="28">
        <f t="shared" si="18"/>
        <v>0</v>
      </c>
      <c r="N25" s="28">
        <f t="shared" si="18"/>
        <v>0</v>
      </c>
      <c r="O25" s="28">
        <f t="shared" si="18"/>
        <v>0</v>
      </c>
      <c r="P25" s="28">
        <f t="shared" si="18"/>
        <v>0</v>
      </c>
      <c r="Q25" s="48"/>
    </row>
    <row r="26" spans="1:17" s="4" customFormat="1" ht="28.8" customHeight="1" thickBot="1" x14ac:dyDescent="0.35">
      <c r="A26" s="20"/>
      <c r="B26" s="61" t="s">
        <v>29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/>
    </row>
    <row r="27" spans="1:17" s="2" customFormat="1" ht="15" customHeight="1" thickBot="1" x14ac:dyDescent="0.35">
      <c r="A27" s="47">
        <v>1</v>
      </c>
      <c r="B27" s="70" t="s">
        <v>7</v>
      </c>
      <c r="C27" s="47" t="s">
        <v>21</v>
      </c>
      <c r="D27" s="47" t="s">
        <v>32</v>
      </c>
      <c r="E27" s="47" t="s">
        <v>33</v>
      </c>
      <c r="F27" s="21" t="s">
        <v>12</v>
      </c>
      <c r="G27" s="22">
        <f xml:space="preserve"> SUM(G28:G36)</f>
        <v>52931.1</v>
      </c>
      <c r="H27" s="22">
        <f t="shared" ref="H27:N27" si="19" xml:space="preserve"> SUM(H28:H36)</f>
        <v>0</v>
      </c>
      <c r="I27" s="22">
        <f t="shared" si="19"/>
        <v>25151.8</v>
      </c>
      <c r="J27" s="22">
        <f t="shared" si="19"/>
        <v>0</v>
      </c>
      <c r="K27" s="22"/>
      <c r="L27" s="22"/>
      <c r="M27" s="22">
        <f t="shared" si="19"/>
        <v>27779.3</v>
      </c>
      <c r="N27" s="22">
        <f t="shared" si="19"/>
        <v>0</v>
      </c>
      <c r="O27" s="23"/>
      <c r="P27" s="23"/>
      <c r="Q27" s="47" t="s">
        <v>18</v>
      </c>
    </row>
    <row r="28" spans="1:17" s="2" customFormat="1" ht="16.2" thickBot="1" x14ac:dyDescent="0.35">
      <c r="A28" s="48"/>
      <c r="B28" s="71"/>
      <c r="C28" s="48"/>
      <c r="D28" s="48"/>
      <c r="E28" s="48"/>
      <c r="F28" s="24">
        <v>2017</v>
      </c>
      <c r="G28" s="25">
        <v>15892</v>
      </c>
      <c r="H28" s="26">
        <v>0</v>
      </c>
      <c r="I28" s="25">
        <v>15892</v>
      </c>
      <c r="J28" s="26">
        <v>0</v>
      </c>
      <c r="K28" s="27"/>
      <c r="L28" s="28"/>
      <c r="M28" s="28">
        <v>0</v>
      </c>
      <c r="N28" s="28">
        <v>0</v>
      </c>
      <c r="O28" s="29"/>
      <c r="P28" s="29"/>
      <c r="Q28" s="48"/>
    </row>
    <row r="29" spans="1:17" s="2" customFormat="1" ht="16.2" thickBot="1" x14ac:dyDescent="0.35">
      <c r="A29" s="48"/>
      <c r="B29" s="71"/>
      <c r="C29" s="48"/>
      <c r="D29" s="48"/>
      <c r="E29" s="48"/>
      <c r="F29" s="24">
        <v>2018</v>
      </c>
      <c r="G29" s="28">
        <f>SUM(I29+M29)</f>
        <v>15892</v>
      </c>
      <c r="H29" s="28">
        <v>0</v>
      </c>
      <c r="I29" s="25">
        <v>3973</v>
      </c>
      <c r="J29" s="25">
        <v>0</v>
      </c>
      <c r="K29" s="27"/>
      <c r="L29" s="28"/>
      <c r="M29" s="28">
        <v>11919</v>
      </c>
      <c r="N29" s="28">
        <v>0</v>
      </c>
      <c r="O29" s="29"/>
      <c r="P29" s="29"/>
      <c r="Q29" s="48"/>
    </row>
    <row r="30" spans="1:17" s="2" customFormat="1" ht="16.2" thickBot="1" x14ac:dyDescent="0.35">
      <c r="A30" s="48"/>
      <c r="B30" s="71"/>
      <c r="C30" s="48"/>
      <c r="D30" s="48"/>
      <c r="E30" s="48"/>
      <c r="F30" s="24">
        <v>2019</v>
      </c>
      <c r="G30" s="28">
        <f>SUM(I30+M30)</f>
        <v>21147.1</v>
      </c>
      <c r="H30" s="28">
        <v>0</v>
      </c>
      <c r="I30" s="25">
        <v>5286.8</v>
      </c>
      <c r="J30" s="25">
        <v>0</v>
      </c>
      <c r="K30" s="27"/>
      <c r="L30" s="28"/>
      <c r="M30" s="28">
        <v>15860.3</v>
      </c>
      <c r="N30" s="28">
        <v>0</v>
      </c>
      <c r="O30" s="29"/>
      <c r="P30" s="29"/>
      <c r="Q30" s="48"/>
    </row>
    <row r="31" spans="1:17" s="2" customFormat="1" ht="16.2" thickBot="1" x14ac:dyDescent="0.35">
      <c r="A31" s="48"/>
      <c r="B31" s="71"/>
      <c r="C31" s="48"/>
      <c r="D31" s="48"/>
      <c r="E31" s="48"/>
      <c r="F31" s="24">
        <v>2020</v>
      </c>
      <c r="G31" s="28">
        <v>0</v>
      </c>
      <c r="H31" s="28">
        <v>0</v>
      </c>
      <c r="I31" s="28">
        <v>0</v>
      </c>
      <c r="J31" s="25">
        <v>0</v>
      </c>
      <c r="K31" s="27"/>
      <c r="L31" s="28"/>
      <c r="M31" s="28">
        <v>0</v>
      </c>
      <c r="N31" s="28">
        <v>0</v>
      </c>
      <c r="O31" s="29"/>
      <c r="P31" s="29"/>
      <c r="Q31" s="48"/>
    </row>
    <row r="32" spans="1:17" s="2" customFormat="1" ht="16.2" thickBot="1" x14ac:dyDescent="0.35">
      <c r="A32" s="48"/>
      <c r="B32" s="71"/>
      <c r="C32" s="48"/>
      <c r="D32" s="48"/>
      <c r="E32" s="48"/>
      <c r="F32" s="24">
        <v>2021</v>
      </c>
      <c r="G32" s="28">
        <v>0</v>
      </c>
      <c r="H32" s="28">
        <v>0</v>
      </c>
      <c r="I32" s="28">
        <v>0</v>
      </c>
      <c r="J32" s="25">
        <v>0</v>
      </c>
      <c r="K32" s="27"/>
      <c r="L32" s="28"/>
      <c r="M32" s="28">
        <v>0</v>
      </c>
      <c r="N32" s="28">
        <v>0</v>
      </c>
      <c r="O32" s="29"/>
      <c r="P32" s="29"/>
      <c r="Q32" s="48"/>
    </row>
    <row r="33" spans="1:17" s="2" customFormat="1" ht="16.2" thickBot="1" x14ac:dyDescent="0.35">
      <c r="A33" s="48"/>
      <c r="B33" s="71"/>
      <c r="C33" s="48"/>
      <c r="D33" s="48"/>
      <c r="E33" s="48"/>
      <c r="F33" s="24">
        <v>2022</v>
      </c>
      <c r="G33" s="28">
        <v>0</v>
      </c>
      <c r="H33" s="28">
        <v>0</v>
      </c>
      <c r="I33" s="28">
        <v>0</v>
      </c>
      <c r="J33" s="25">
        <v>0</v>
      </c>
      <c r="K33" s="27"/>
      <c r="L33" s="28"/>
      <c r="M33" s="28">
        <v>0</v>
      </c>
      <c r="N33" s="28">
        <v>0</v>
      </c>
      <c r="O33" s="29"/>
      <c r="P33" s="29"/>
      <c r="Q33" s="48"/>
    </row>
    <row r="34" spans="1:17" s="2" customFormat="1" ht="16.2" thickBot="1" x14ac:dyDescent="0.35">
      <c r="A34" s="48"/>
      <c r="B34" s="71"/>
      <c r="C34" s="48"/>
      <c r="D34" s="48"/>
      <c r="E34" s="48"/>
      <c r="F34" s="24">
        <v>2023</v>
      </c>
      <c r="G34" s="28">
        <v>0</v>
      </c>
      <c r="H34" s="28">
        <v>0</v>
      </c>
      <c r="I34" s="28">
        <v>0</v>
      </c>
      <c r="J34" s="25">
        <v>0</v>
      </c>
      <c r="K34" s="27"/>
      <c r="L34" s="28"/>
      <c r="M34" s="28">
        <v>0</v>
      </c>
      <c r="N34" s="28">
        <v>0</v>
      </c>
      <c r="O34" s="29"/>
      <c r="P34" s="29"/>
      <c r="Q34" s="48"/>
    </row>
    <row r="35" spans="1:17" s="2" customFormat="1" ht="16.2" thickBot="1" x14ac:dyDescent="0.35">
      <c r="A35" s="48"/>
      <c r="B35" s="71"/>
      <c r="C35" s="48"/>
      <c r="D35" s="48"/>
      <c r="E35" s="48"/>
      <c r="F35" s="24">
        <v>2024</v>
      </c>
      <c r="G35" s="28">
        <v>0</v>
      </c>
      <c r="H35" s="28">
        <v>0</v>
      </c>
      <c r="I35" s="28">
        <v>0</v>
      </c>
      <c r="J35" s="25">
        <v>0</v>
      </c>
      <c r="K35" s="27"/>
      <c r="L35" s="28"/>
      <c r="M35" s="28">
        <v>0</v>
      </c>
      <c r="N35" s="28">
        <v>0</v>
      </c>
      <c r="O35" s="29"/>
      <c r="P35" s="29"/>
      <c r="Q35" s="48"/>
    </row>
    <row r="36" spans="1:17" s="2" customFormat="1" ht="16.2" thickBot="1" x14ac:dyDescent="0.35">
      <c r="A36" s="48"/>
      <c r="B36" s="71"/>
      <c r="C36" s="48"/>
      <c r="D36" s="49"/>
      <c r="E36" s="49"/>
      <c r="F36" s="24">
        <v>2025</v>
      </c>
      <c r="G36" s="28">
        <v>0</v>
      </c>
      <c r="H36" s="28">
        <v>0</v>
      </c>
      <c r="I36" s="28">
        <v>0</v>
      </c>
      <c r="J36" s="25">
        <v>0</v>
      </c>
      <c r="K36" s="27"/>
      <c r="L36" s="28"/>
      <c r="M36" s="28">
        <v>0</v>
      </c>
      <c r="N36" s="28">
        <v>0</v>
      </c>
      <c r="O36" s="29"/>
      <c r="P36" s="29"/>
      <c r="Q36" s="48"/>
    </row>
    <row r="37" spans="1:17" s="2" customFormat="1" ht="15.75" customHeight="1" thickBot="1" x14ac:dyDescent="0.35">
      <c r="A37" s="47">
        <v>2</v>
      </c>
      <c r="B37" s="70" t="s">
        <v>22</v>
      </c>
      <c r="C37" s="47" t="s">
        <v>21</v>
      </c>
      <c r="D37" s="47" t="s">
        <v>32</v>
      </c>
      <c r="E37" s="47" t="s">
        <v>33</v>
      </c>
      <c r="F37" s="21" t="s">
        <v>12</v>
      </c>
      <c r="G37" s="30">
        <f>SUM(G38:G46)</f>
        <v>196644.30000000002</v>
      </c>
      <c r="H37" s="30">
        <f>SUM(H38:H46)</f>
        <v>0</v>
      </c>
      <c r="I37" s="30">
        <f>SUM(I38:I46)</f>
        <v>73128.900000000009</v>
      </c>
      <c r="J37" s="30">
        <f>SUM(J38:J46)</f>
        <v>0</v>
      </c>
      <c r="K37" s="30"/>
      <c r="L37" s="30"/>
      <c r="M37" s="30">
        <f>SUM(M38:M46)</f>
        <v>123515.4</v>
      </c>
      <c r="N37" s="30">
        <f>SUM(N38:N46)</f>
        <v>0</v>
      </c>
      <c r="O37" s="29"/>
      <c r="P37" s="29"/>
      <c r="Q37" s="47" t="s">
        <v>18</v>
      </c>
    </row>
    <row r="38" spans="1:17" s="2" customFormat="1" ht="16.2" thickBot="1" x14ac:dyDescent="0.35">
      <c r="A38" s="48"/>
      <c r="B38" s="71"/>
      <c r="C38" s="48"/>
      <c r="D38" s="48"/>
      <c r="E38" s="48"/>
      <c r="F38" s="24">
        <v>2017</v>
      </c>
      <c r="G38" s="28">
        <v>31957</v>
      </c>
      <c r="H38" s="28">
        <v>0</v>
      </c>
      <c r="I38" s="28">
        <v>31957</v>
      </c>
      <c r="J38" s="25">
        <v>0</v>
      </c>
      <c r="K38" s="27"/>
      <c r="L38" s="28"/>
      <c r="M38" s="28">
        <v>0</v>
      </c>
      <c r="N38" s="28">
        <v>0</v>
      </c>
      <c r="O38" s="29"/>
      <c r="P38" s="29"/>
      <c r="Q38" s="48"/>
    </row>
    <row r="39" spans="1:17" s="2" customFormat="1" ht="16.2" thickBot="1" x14ac:dyDescent="0.35">
      <c r="A39" s="48"/>
      <c r="B39" s="71"/>
      <c r="C39" s="48"/>
      <c r="D39" s="48"/>
      <c r="E39" s="48"/>
      <c r="F39" s="24">
        <v>2018</v>
      </c>
      <c r="G39" s="28">
        <f>SUM(I39+M39)</f>
        <v>27939</v>
      </c>
      <c r="H39" s="28">
        <v>0</v>
      </c>
      <c r="I39" s="25">
        <v>6984.8</v>
      </c>
      <c r="J39" s="25">
        <v>0</v>
      </c>
      <c r="K39" s="27"/>
      <c r="L39" s="28"/>
      <c r="M39" s="28">
        <v>20954.2</v>
      </c>
      <c r="N39" s="28">
        <v>0</v>
      </c>
      <c r="O39" s="29"/>
      <c r="P39" s="29"/>
      <c r="Q39" s="48"/>
    </row>
    <row r="40" spans="1:17" s="2" customFormat="1" ht="16.2" thickBot="1" x14ac:dyDescent="0.35">
      <c r="A40" s="48"/>
      <c r="B40" s="71"/>
      <c r="C40" s="48"/>
      <c r="D40" s="48"/>
      <c r="E40" s="48"/>
      <c r="F40" s="24">
        <v>2019</v>
      </c>
      <c r="G40" s="28">
        <f t="shared" ref="G40:G42" si="20">SUM(I40+M40)</f>
        <v>36781.1</v>
      </c>
      <c r="H40" s="28">
        <v>0</v>
      </c>
      <c r="I40" s="25">
        <v>9195.2999999999993</v>
      </c>
      <c r="J40" s="25">
        <v>0</v>
      </c>
      <c r="K40" s="27"/>
      <c r="L40" s="28"/>
      <c r="M40" s="28">
        <v>27585.8</v>
      </c>
      <c r="N40" s="28">
        <v>0</v>
      </c>
      <c r="O40" s="29"/>
      <c r="P40" s="29"/>
      <c r="Q40" s="48"/>
    </row>
    <row r="41" spans="1:17" s="2" customFormat="1" ht="16.2" thickBot="1" x14ac:dyDescent="0.35">
      <c r="A41" s="48"/>
      <c r="B41" s="71"/>
      <c r="C41" s="48"/>
      <c r="D41" s="48"/>
      <c r="E41" s="48"/>
      <c r="F41" s="24">
        <v>2020</v>
      </c>
      <c r="G41" s="28">
        <f t="shared" si="20"/>
        <v>62559.100000000006</v>
      </c>
      <c r="H41" s="28">
        <v>0</v>
      </c>
      <c r="I41" s="25">
        <v>15639.8</v>
      </c>
      <c r="J41" s="25">
        <v>0</v>
      </c>
      <c r="K41" s="27"/>
      <c r="L41" s="28"/>
      <c r="M41" s="28">
        <v>46919.3</v>
      </c>
      <c r="N41" s="28">
        <v>0</v>
      </c>
      <c r="O41" s="29"/>
      <c r="P41" s="29"/>
      <c r="Q41" s="48"/>
    </row>
    <row r="42" spans="1:17" s="2" customFormat="1" ht="16.2" thickBot="1" x14ac:dyDescent="0.35">
      <c r="A42" s="48"/>
      <c r="B42" s="71"/>
      <c r="C42" s="48"/>
      <c r="D42" s="48"/>
      <c r="E42" s="48"/>
      <c r="F42" s="24">
        <v>2021</v>
      </c>
      <c r="G42" s="28">
        <f t="shared" si="20"/>
        <v>37408.1</v>
      </c>
      <c r="H42" s="28">
        <v>0</v>
      </c>
      <c r="I42" s="25">
        <v>9352</v>
      </c>
      <c r="J42" s="25">
        <v>0</v>
      </c>
      <c r="K42" s="27"/>
      <c r="L42" s="28"/>
      <c r="M42" s="28">
        <v>28056.1</v>
      </c>
      <c r="N42" s="28">
        <v>0</v>
      </c>
      <c r="O42" s="29"/>
      <c r="P42" s="29"/>
      <c r="Q42" s="48"/>
    </row>
    <row r="43" spans="1:17" s="2" customFormat="1" ht="16.2" thickBot="1" x14ac:dyDescent="0.35">
      <c r="A43" s="48"/>
      <c r="B43" s="71"/>
      <c r="C43" s="48"/>
      <c r="D43" s="48"/>
      <c r="E43" s="48"/>
      <c r="F43" s="24">
        <v>2022</v>
      </c>
      <c r="G43" s="28">
        <v>0</v>
      </c>
      <c r="H43" s="28">
        <v>0</v>
      </c>
      <c r="I43" s="28">
        <v>0</v>
      </c>
      <c r="J43" s="28">
        <v>0</v>
      </c>
      <c r="K43" s="27"/>
      <c r="L43" s="28"/>
      <c r="M43" s="28">
        <v>0</v>
      </c>
      <c r="N43" s="28">
        <v>0</v>
      </c>
      <c r="O43" s="29"/>
      <c r="P43" s="29"/>
      <c r="Q43" s="48"/>
    </row>
    <row r="44" spans="1:17" s="2" customFormat="1" ht="16.2" thickBot="1" x14ac:dyDescent="0.35">
      <c r="A44" s="48"/>
      <c r="B44" s="71"/>
      <c r="C44" s="48"/>
      <c r="D44" s="48"/>
      <c r="E44" s="48"/>
      <c r="F44" s="24">
        <v>2023</v>
      </c>
      <c r="G44" s="28"/>
      <c r="H44" s="28"/>
      <c r="I44" s="28"/>
      <c r="J44" s="28"/>
      <c r="K44" s="27"/>
      <c r="L44" s="28"/>
      <c r="M44" s="28">
        <v>0</v>
      </c>
      <c r="N44" s="28">
        <v>0</v>
      </c>
      <c r="O44" s="29"/>
      <c r="P44" s="29"/>
      <c r="Q44" s="48"/>
    </row>
    <row r="45" spans="1:17" s="2" customFormat="1" ht="16.2" thickBot="1" x14ac:dyDescent="0.35">
      <c r="A45" s="48"/>
      <c r="B45" s="71"/>
      <c r="C45" s="48"/>
      <c r="D45" s="48"/>
      <c r="E45" s="48"/>
      <c r="F45" s="24">
        <v>2024</v>
      </c>
      <c r="G45" s="28"/>
      <c r="H45" s="28"/>
      <c r="I45" s="28"/>
      <c r="J45" s="28"/>
      <c r="K45" s="27"/>
      <c r="L45" s="28"/>
      <c r="M45" s="28">
        <v>0</v>
      </c>
      <c r="N45" s="28">
        <v>0</v>
      </c>
      <c r="O45" s="29"/>
      <c r="P45" s="29"/>
      <c r="Q45" s="48"/>
    </row>
    <row r="46" spans="1:17" s="2" customFormat="1" ht="16.2" thickBot="1" x14ac:dyDescent="0.35">
      <c r="A46" s="48"/>
      <c r="B46" s="71"/>
      <c r="C46" s="48"/>
      <c r="D46" s="49"/>
      <c r="E46" s="49"/>
      <c r="F46" s="24">
        <v>2025</v>
      </c>
      <c r="G46" s="28"/>
      <c r="H46" s="28"/>
      <c r="I46" s="28"/>
      <c r="J46" s="28"/>
      <c r="K46" s="27"/>
      <c r="L46" s="28"/>
      <c r="M46" s="28">
        <v>0</v>
      </c>
      <c r="N46" s="28">
        <v>0</v>
      </c>
      <c r="O46" s="29"/>
      <c r="P46" s="29"/>
      <c r="Q46" s="48"/>
    </row>
    <row r="47" spans="1:17" s="2" customFormat="1" ht="15.75" customHeight="1" thickBot="1" x14ac:dyDescent="0.35">
      <c r="A47" s="47">
        <v>3</v>
      </c>
      <c r="B47" s="70" t="s">
        <v>23</v>
      </c>
      <c r="C47" s="47" t="s">
        <v>21</v>
      </c>
      <c r="D47" s="47" t="s">
        <v>32</v>
      </c>
      <c r="E47" s="47" t="s">
        <v>33</v>
      </c>
      <c r="F47" s="31" t="s">
        <v>12</v>
      </c>
      <c r="G47" s="32">
        <f>SUM(G48:G56)</f>
        <v>15312.1</v>
      </c>
      <c r="H47" s="32">
        <f t="shared" ref="H47:N47" si="21">SUM(H48:H56)</f>
        <v>0</v>
      </c>
      <c r="I47" s="32">
        <f t="shared" si="21"/>
        <v>4166.8999999999996</v>
      </c>
      <c r="J47" s="32">
        <f t="shared" si="21"/>
        <v>0</v>
      </c>
      <c r="K47" s="32"/>
      <c r="L47" s="32"/>
      <c r="M47" s="32">
        <f t="shared" si="21"/>
        <v>11145.199999999999</v>
      </c>
      <c r="N47" s="32">
        <f t="shared" si="21"/>
        <v>0</v>
      </c>
      <c r="O47" s="33"/>
      <c r="P47" s="33"/>
      <c r="Q47" s="47" t="s">
        <v>19</v>
      </c>
    </row>
    <row r="48" spans="1:17" s="2" customFormat="1" ht="16.2" thickBot="1" x14ac:dyDescent="0.35">
      <c r="A48" s="48"/>
      <c r="B48" s="71"/>
      <c r="C48" s="48"/>
      <c r="D48" s="48"/>
      <c r="E48" s="48"/>
      <c r="F48" s="24">
        <v>2017</v>
      </c>
      <c r="G48" s="28">
        <v>0</v>
      </c>
      <c r="H48" s="28">
        <v>0</v>
      </c>
      <c r="I48" s="25">
        <v>0</v>
      </c>
      <c r="J48" s="25">
        <v>0</v>
      </c>
      <c r="K48" s="27"/>
      <c r="L48" s="28"/>
      <c r="M48" s="28">
        <v>0</v>
      </c>
      <c r="N48" s="28">
        <v>0</v>
      </c>
      <c r="O48" s="29"/>
      <c r="P48" s="29"/>
      <c r="Q48" s="48"/>
    </row>
    <row r="49" spans="1:17" s="2" customFormat="1" ht="16.2" thickBot="1" x14ac:dyDescent="0.35">
      <c r="A49" s="48"/>
      <c r="B49" s="71"/>
      <c r="C49" s="48"/>
      <c r="D49" s="48"/>
      <c r="E49" s="48"/>
      <c r="F49" s="24">
        <v>2018</v>
      </c>
      <c r="G49" s="28">
        <f>SUM(I49+M49)</f>
        <v>4018</v>
      </c>
      <c r="H49" s="28">
        <v>0</v>
      </c>
      <c r="I49" s="25">
        <v>1004.5</v>
      </c>
      <c r="J49" s="25">
        <v>0</v>
      </c>
      <c r="K49" s="27"/>
      <c r="L49" s="28"/>
      <c r="M49" s="28">
        <v>3013.5</v>
      </c>
      <c r="N49" s="28">
        <v>0</v>
      </c>
      <c r="O49" s="29"/>
      <c r="P49" s="29"/>
      <c r="Q49" s="48"/>
    </row>
    <row r="50" spans="1:17" s="2" customFormat="1" ht="16.2" thickBot="1" x14ac:dyDescent="0.35">
      <c r="A50" s="48"/>
      <c r="B50" s="71"/>
      <c r="C50" s="48"/>
      <c r="D50" s="48"/>
      <c r="E50" s="48"/>
      <c r="F50" s="24">
        <v>2019</v>
      </c>
      <c r="G50" s="28">
        <f t="shared" ref="G50:G51" si="22">SUM(I50+M50)</f>
        <v>9487</v>
      </c>
      <c r="H50" s="28">
        <v>0</v>
      </c>
      <c r="I50" s="25">
        <v>2710.6</v>
      </c>
      <c r="J50" s="25">
        <v>0</v>
      </c>
      <c r="K50" s="27"/>
      <c r="L50" s="28"/>
      <c r="M50" s="28">
        <v>6776.4</v>
      </c>
      <c r="N50" s="28">
        <v>0</v>
      </c>
      <c r="O50" s="29"/>
      <c r="P50" s="29"/>
      <c r="Q50" s="48"/>
    </row>
    <row r="51" spans="1:17" s="2" customFormat="1" ht="16.2" thickBot="1" x14ac:dyDescent="0.35">
      <c r="A51" s="48"/>
      <c r="B51" s="71"/>
      <c r="C51" s="48"/>
      <c r="D51" s="48"/>
      <c r="E51" s="48"/>
      <c r="F51" s="24">
        <v>2020</v>
      </c>
      <c r="G51" s="28">
        <f t="shared" si="22"/>
        <v>1807.1</v>
      </c>
      <c r="H51" s="28">
        <v>0</v>
      </c>
      <c r="I51" s="25">
        <v>451.8</v>
      </c>
      <c r="J51" s="25">
        <v>0</v>
      </c>
      <c r="K51" s="27"/>
      <c r="L51" s="28"/>
      <c r="M51" s="28">
        <v>1355.3</v>
      </c>
      <c r="N51" s="28">
        <v>0</v>
      </c>
      <c r="O51" s="29"/>
      <c r="P51" s="29"/>
      <c r="Q51" s="48"/>
    </row>
    <row r="52" spans="1:17" s="2" customFormat="1" ht="16.2" thickBot="1" x14ac:dyDescent="0.35">
      <c r="A52" s="48"/>
      <c r="B52" s="71"/>
      <c r="C52" s="48"/>
      <c r="D52" s="48"/>
      <c r="E52" s="48"/>
      <c r="F52" s="24">
        <v>2021</v>
      </c>
      <c r="G52" s="28">
        <v>0</v>
      </c>
      <c r="H52" s="28">
        <v>0</v>
      </c>
      <c r="I52" s="28">
        <v>0</v>
      </c>
      <c r="J52" s="28">
        <v>0</v>
      </c>
      <c r="K52" s="27"/>
      <c r="L52" s="28"/>
      <c r="M52" s="28">
        <v>0</v>
      </c>
      <c r="N52" s="28">
        <v>0</v>
      </c>
      <c r="O52" s="29"/>
      <c r="P52" s="29"/>
      <c r="Q52" s="48"/>
    </row>
    <row r="53" spans="1:17" s="2" customFormat="1" ht="16.2" thickBot="1" x14ac:dyDescent="0.35">
      <c r="A53" s="48"/>
      <c r="B53" s="71"/>
      <c r="C53" s="48"/>
      <c r="D53" s="48"/>
      <c r="E53" s="48"/>
      <c r="F53" s="24">
        <v>2022</v>
      </c>
      <c r="G53" s="28">
        <v>0</v>
      </c>
      <c r="H53" s="28">
        <v>0</v>
      </c>
      <c r="I53" s="28">
        <v>0</v>
      </c>
      <c r="J53" s="28">
        <v>0</v>
      </c>
      <c r="K53" s="27"/>
      <c r="L53" s="28"/>
      <c r="M53" s="28">
        <v>0</v>
      </c>
      <c r="N53" s="28">
        <v>0</v>
      </c>
      <c r="O53" s="29"/>
      <c r="P53" s="29"/>
      <c r="Q53" s="48"/>
    </row>
    <row r="54" spans="1:17" s="2" customFormat="1" ht="16.2" thickBot="1" x14ac:dyDescent="0.35">
      <c r="A54" s="48"/>
      <c r="B54" s="71"/>
      <c r="C54" s="48"/>
      <c r="D54" s="48"/>
      <c r="E54" s="48"/>
      <c r="F54" s="24">
        <v>2023</v>
      </c>
      <c r="G54" s="28">
        <v>0</v>
      </c>
      <c r="H54" s="28">
        <v>0</v>
      </c>
      <c r="I54" s="28">
        <v>0</v>
      </c>
      <c r="J54" s="28">
        <v>0</v>
      </c>
      <c r="K54" s="27"/>
      <c r="L54" s="28"/>
      <c r="M54" s="28">
        <v>0</v>
      </c>
      <c r="N54" s="28">
        <v>0</v>
      </c>
      <c r="O54" s="29"/>
      <c r="P54" s="29"/>
      <c r="Q54" s="48"/>
    </row>
    <row r="55" spans="1:17" s="2" customFormat="1" ht="16.2" thickBot="1" x14ac:dyDescent="0.35">
      <c r="A55" s="48"/>
      <c r="B55" s="71"/>
      <c r="C55" s="48"/>
      <c r="D55" s="48"/>
      <c r="E55" s="48"/>
      <c r="F55" s="24">
        <v>2024</v>
      </c>
      <c r="G55" s="28">
        <v>0</v>
      </c>
      <c r="H55" s="28">
        <v>0</v>
      </c>
      <c r="I55" s="28">
        <v>0</v>
      </c>
      <c r="J55" s="28">
        <v>0</v>
      </c>
      <c r="K55" s="27"/>
      <c r="L55" s="28"/>
      <c r="M55" s="28">
        <v>0</v>
      </c>
      <c r="N55" s="28">
        <v>0</v>
      </c>
      <c r="O55" s="29"/>
      <c r="P55" s="29"/>
      <c r="Q55" s="48"/>
    </row>
    <row r="56" spans="1:17" s="2" customFormat="1" ht="16.2" thickBot="1" x14ac:dyDescent="0.35">
      <c r="A56" s="49"/>
      <c r="B56" s="71"/>
      <c r="C56" s="49"/>
      <c r="D56" s="49"/>
      <c r="E56" s="49"/>
      <c r="F56" s="24">
        <v>2025</v>
      </c>
      <c r="G56" s="28">
        <v>0</v>
      </c>
      <c r="H56" s="28">
        <v>0</v>
      </c>
      <c r="I56" s="28">
        <v>0</v>
      </c>
      <c r="J56" s="28">
        <v>0</v>
      </c>
      <c r="K56" s="27"/>
      <c r="L56" s="28"/>
      <c r="M56" s="28">
        <v>0</v>
      </c>
      <c r="N56" s="28">
        <v>0</v>
      </c>
      <c r="O56" s="29"/>
      <c r="P56" s="29"/>
      <c r="Q56" s="49"/>
    </row>
    <row r="57" spans="1:17" s="2" customFormat="1" ht="15.75" customHeight="1" thickBot="1" x14ac:dyDescent="0.35">
      <c r="A57" s="47">
        <v>4</v>
      </c>
      <c r="B57" s="70" t="s">
        <v>24</v>
      </c>
      <c r="C57" s="47" t="s">
        <v>21</v>
      </c>
      <c r="D57" s="47" t="s">
        <v>32</v>
      </c>
      <c r="E57" s="47" t="s">
        <v>33</v>
      </c>
      <c r="F57" s="21" t="s">
        <v>12</v>
      </c>
      <c r="G57" s="30">
        <f>SUM(G58:G66)</f>
        <v>5999.2</v>
      </c>
      <c r="H57" s="30">
        <f t="shared" ref="H57:N57" si="23">SUM(H58:H66)</f>
        <v>0</v>
      </c>
      <c r="I57" s="30">
        <f t="shared" si="23"/>
        <v>1499.8</v>
      </c>
      <c r="J57" s="30">
        <f t="shared" si="23"/>
        <v>0</v>
      </c>
      <c r="K57" s="30"/>
      <c r="L57" s="30"/>
      <c r="M57" s="30">
        <f t="shared" si="23"/>
        <v>4499.3999999999996</v>
      </c>
      <c r="N57" s="30">
        <f t="shared" si="23"/>
        <v>0</v>
      </c>
      <c r="O57" s="29"/>
      <c r="P57" s="29"/>
      <c r="Q57" s="47" t="s">
        <v>18</v>
      </c>
    </row>
    <row r="58" spans="1:17" s="2" customFormat="1" ht="16.2" thickBot="1" x14ac:dyDescent="0.35">
      <c r="A58" s="48"/>
      <c r="B58" s="71"/>
      <c r="C58" s="48"/>
      <c r="D58" s="48"/>
      <c r="E58" s="48"/>
      <c r="F58" s="24">
        <v>2017</v>
      </c>
      <c r="G58" s="28">
        <v>0</v>
      </c>
      <c r="H58" s="28">
        <v>0</v>
      </c>
      <c r="I58" s="28">
        <v>0</v>
      </c>
      <c r="J58" s="28">
        <v>0</v>
      </c>
      <c r="K58" s="28"/>
      <c r="L58" s="28"/>
      <c r="M58" s="28">
        <v>0</v>
      </c>
      <c r="N58" s="28">
        <v>0</v>
      </c>
      <c r="O58" s="29"/>
      <c r="P58" s="29"/>
      <c r="Q58" s="48"/>
    </row>
    <row r="59" spans="1:17" s="2" customFormat="1" ht="16.2" thickBot="1" x14ac:dyDescent="0.35">
      <c r="A59" s="48"/>
      <c r="B59" s="71"/>
      <c r="C59" s="48"/>
      <c r="D59" s="48"/>
      <c r="E59" s="48"/>
      <c r="F59" s="24">
        <v>2018</v>
      </c>
      <c r="G59" s="28">
        <v>0</v>
      </c>
      <c r="H59" s="28">
        <v>0</v>
      </c>
      <c r="I59" s="28">
        <v>0</v>
      </c>
      <c r="J59" s="28">
        <v>0</v>
      </c>
      <c r="K59" s="28"/>
      <c r="L59" s="28"/>
      <c r="M59" s="28">
        <v>0</v>
      </c>
      <c r="N59" s="28">
        <v>0</v>
      </c>
      <c r="O59" s="29"/>
      <c r="P59" s="29"/>
      <c r="Q59" s="48"/>
    </row>
    <row r="60" spans="1:17" s="2" customFormat="1" ht="16.2" thickBot="1" x14ac:dyDescent="0.35">
      <c r="A60" s="48"/>
      <c r="B60" s="71"/>
      <c r="C60" s="48"/>
      <c r="D60" s="48"/>
      <c r="E60" s="48"/>
      <c r="F60" s="24">
        <v>2019</v>
      </c>
      <c r="G60" s="28">
        <v>0</v>
      </c>
      <c r="H60" s="28">
        <v>0</v>
      </c>
      <c r="I60" s="28">
        <v>0</v>
      </c>
      <c r="J60" s="28">
        <v>0</v>
      </c>
      <c r="K60" s="28"/>
      <c r="L60" s="28"/>
      <c r="M60" s="28">
        <v>0</v>
      </c>
      <c r="N60" s="28">
        <v>0</v>
      </c>
      <c r="O60" s="29"/>
      <c r="P60" s="29"/>
      <c r="Q60" s="48"/>
    </row>
    <row r="61" spans="1:17" s="2" customFormat="1" ht="16.2" thickBot="1" x14ac:dyDescent="0.35">
      <c r="A61" s="48"/>
      <c r="B61" s="71"/>
      <c r="C61" s="48"/>
      <c r="D61" s="48"/>
      <c r="E61" s="48"/>
      <c r="F61" s="24">
        <v>2020</v>
      </c>
      <c r="G61" s="28">
        <v>0</v>
      </c>
      <c r="H61" s="28">
        <v>0</v>
      </c>
      <c r="I61" s="28">
        <v>0</v>
      </c>
      <c r="J61" s="28">
        <v>0</v>
      </c>
      <c r="K61" s="28"/>
      <c r="L61" s="28"/>
      <c r="M61" s="28">
        <v>0</v>
      </c>
      <c r="N61" s="28">
        <v>0</v>
      </c>
      <c r="O61" s="29"/>
      <c r="P61" s="29"/>
      <c r="Q61" s="48"/>
    </row>
    <row r="62" spans="1:17" s="2" customFormat="1" ht="16.2" thickBot="1" x14ac:dyDescent="0.35">
      <c r="A62" s="48"/>
      <c r="B62" s="71"/>
      <c r="C62" s="48"/>
      <c r="D62" s="48"/>
      <c r="E62" s="48"/>
      <c r="F62" s="24">
        <v>2021</v>
      </c>
      <c r="G62" s="28">
        <f>SUM(I62+M62)</f>
        <v>5999.2</v>
      </c>
      <c r="H62" s="28">
        <v>0</v>
      </c>
      <c r="I62" s="28">
        <v>1499.8</v>
      </c>
      <c r="J62" s="28">
        <v>0</v>
      </c>
      <c r="K62" s="28"/>
      <c r="L62" s="28"/>
      <c r="M62" s="28">
        <v>4499.3999999999996</v>
      </c>
      <c r="N62" s="28">
        <v>0</v>
      </c>
      <c r="O62" s="29"/>
      <c r="P62" s="29"/>
      <c r="Q62" s="48"/>
    </row>
    <row r="63" spans="1:17" s="2" customFormat="1" ht="16.2" thickBot="1" x14ac:dyDescent="0.35">
      <c r="A63" s="48"/>
      <c r="B63" s="71"/>
      <c r="C63" s="48"/>
      <c r="D63" s="48"/>
      <c r="E63" s="48"/>
      <c r="F63" s="24">
        <v>2022</v>
      </c>
      <c r="G63" s="28">
        <v>0</v>
      </c>
      <c r="H63" s="28">
        <v>0</v>
      </c>
      <c r="I63" s="28">
        <v>0</v>
      </c>
      <c r="J63" s="28">
        <v>0</v>
      </c>
      <c r="K63" s="28"/>
      <c r="L63" s="28"/>
      <c r="M63" s="28">
        <v>0</v>
      </c>
      <c r="N63" s="28">
        <v>0</v>
      </c>
      <c r="O63" s="29"/>
      <c r="P63" s="29"/>
      <c r="Q63" s="48"/>
    </row>
    <row r="64" spans="1:17" s="2" customFormat="1" ht="16.2" thickBot="1" x14ac:dyDescent="0.35">
      <c r="A64" s="48"/>
      <c r="B64" s="71"/>
      <c r="C64" s="48"/>
      <c r="D64" s="48"/>
      <c r="E64" s="48"/>
      <c r="F64" s="24">
        <v>2023</v>
      </c>
      <c r="G64" s="28">
        <v>0</v>
      </c>
      <c r="H64" s="28">
        <v>0</v>
      </c>
      <c r="I64" s="28">
        <v>0</v>
      </c>
      <c r="J64" s="28">
        <v>0</v>
      </c>
      <c r="K64" s="28"/>
      <c r="L64" s="28"/>
      <c r="M64" s="28">
        <v>0</v>
      </c>
      <c r="N64" s="28">
        <v>0</v>
      </c>
      <c r="O64" s="29"/>
      <c r="P64" s="29"/>
      <c r="Q64" s="48"/>
    </row>
    <row r="65" spans="1:17" s="2" customFormat="1" ht="16.2" thickBot="1" x14ac:dyDescent="0.35">
      <c r="A65" s="48"/>
      <c r="B65" s="71"/>
      <c r="C65" s="48"/>
      <c r="D65" s="48"/>
      <c r="E65" s="48"/>
      <c r="F65" s="24">
        <v>2024</v>
      </c>
      <c r="G65" s="28">
        <v>0</v>
      </c>
      <c r="H65" s="28">
        <v>0</v>
      </c>
      <c r="I65" s="28">
        <v>0</v>
      </c>
      <c r="J65" s="28">
        <v>0</v>
      </c>
      <c r="K65" s="28"/>
      <c r="L65" s="28"/>
      <c r="M65" s="28">
        <v>0</v>
      </c>
      <c r="N65" s="28">
        <v>0</v>
      </c>
      <c r="O65" s="29"/>
      <c r="P65" s="29"/>
      <c r="Q65" s="48"/>
    </row>
    <row r="66" spans="1:17" s="2" customFormat="1" ht="16.2" thickBot="1" x14ac:dyDescent="0.35">
      <c r="A66" s="48"/>
      <c r="B66" s="71"/>
      <c r="C66" s="48"/>
      <c r="D66" s="49"/>
      <c r="E66" s="49"/>
      <c r="F66" s="24">
        <v>2025</v>
      </c>
      <c r="G66" s="28">
        <v>0</v>
      </c>
      <c r="H66" s="28">
        <v>0</v>
      </c>
      <c r="I66" s="28">
        <v>0</v>
      </c>
      <c r="J66" s="28">
        <v>0</v>
      </c>
      <c r="K66" s="28"/>
      <c r="L66" s="28"/>
      <c r="M66" s="28">
        <v>0</v>
      </c>
      <c r="N66" s="28">
        <v>0</v>
      </c>
      <c r="O66" s="29"/>
      <c r="P66" s="29"/>
      <c r="Q66" s="48"/>
    </row>
    <row r="67" spans="1:17" s="2" customFormat="1" ht="15" customHeight="1" thickBot="1" x14ac:dyDescent="0.35">
      <c r="A67" s="47"/>
      <c r="B67" s="67" t="s">
        <v>30</v>
      </c>
      <c r="C67" s="44"/>
      <c r="D67" s="44"/>
      <c r="E67" s="8"/>
      <c r="F67" s="21" t="s">
        <v>12</v>
      </c>
      <c r="G67" s="30">
        <f>SUM(G68:G76)</f>
        <v>270886.7</v>
      </c>
      <c r="H67" s="30">
        <f>SUM(H68:H76)</f>
        <v>0</v>
      </c>
      <c r="I67" s="30">
        <f>SUM(I68:I76)</f>
        <v>103947.40000000001</v>
      </c>
      <c r="J67" s="30">
        <f>SUM(J68:J76)</f>
        <v>0</v>
      </c>
      <c r="K67" s="30"/>
      <c r="L67" s="30"/>
      <c r="M67" s="30">
        <f>SUM(M68:M76)</f>
        <v>166939.29999999999</v>
      </c>
      <c r="N67" s="30">
        <f>SUM(N68:N76)</f>
        <v>0</v>
      </c>
      <c r="O67" s="29"/>
      <c r="P67" s="29"/>
      <c r="Q67" s="47"/>
    </row>
    <row r="68" spans="1:17" s="2" customFormat="1" ht="16.2" thickBot="1" x14ac:dyDescent="0.35">
      <c r="A68" s="48"/>
      <c r="B68" s="68"/>
      <c r="C68" s="45"/>
      <c r="D68" s="45"/>
      <c r="E68" s="9"/>
      <c r="F68" s="24">
        <v>2017</v>
      </c>
      <c r="G68" s="28">
        <f>G28+G38+G48+G58</f>
        <v>47849</v>
      </c>
      <c r="H68" s="28">
        <f>H28+H38+H48+H58</f>
        <v>0</v>
      </c>
      <c r="I68" s="28">
        <f>I28+I38+I48+I58</f>
        <v>47849</v>
      </c>
      <c r="J68" s="28">
        <f>J28+J38+J48+J58</f>
        <v>0</v>
      </c>
      <c r="K68" s="27"/>
      <c r="L68" s="28"/>
      <c r="M68" s="28">
        <f>M28+M38+M48+M58</f>
        <v>0</v>
      </c>
      <c r="N68" s="28">
        <v>0</v>
      </c>
      <c r="O68" s="29"/>
      <c r="P68" s="29"/>
      <c r="Q68" s="48"/>
    </row>
    <row r="69" spans="1:17" s="2" customFormat="1" ht="16.2" thickBot="1" x14ac:dyDescent="0.35">
      <c r="A69" s="48"/>
      <c r="B69" s="68"/>
      <c r="C69" s="45"/>
      <c r="D69" s="45"/>
      <c r="E69" s="9"/>
      <c r="F69" s="24">
        <v>2018</v>
      </c>
      <c r="G69" s="28">
        <f>SUM(G29+G39+G49)</f>
        <v>47849</v>
      </c>
      <c r="H69" s="28">
        <f>H15+H35+H49+H59</f>
        <v>0</v>
      </c>
      <c r="I69" s="28">
        <f>SUM(I29+I39+I49)</f>
        <v>11962.3</v>
      </c>
      <c r="J69" s="28">
        <f>J15+J35+J49+J59</f>
        <v>0</v>
      </c>
      <c r="K69" s="27"/>
      <c r="L69" s="28"/>
      <c r="M69" s="28">
        <f>SUM(M29+M39+M49)</f>
        <v>35886.699999999997</v>
      </c>
      <c r="N69" s="28">
        <v>0</v>
      </c>
      <c r="O69" s="29"/>
      <c r="P69" s="29"/>
      <c r="Q69" s="48"/>
    </row>
    <row r="70" spans="1:17" s="2" customFormat="1" ht="16.2" thickBot="1" x14ac:dyDescent="0.35">
      <c r="A70" s="48"/>
      <c r="B70" s="68"/>
      <c r="C70" s="45"/>
      <c r="D70" s="45"/>
      <c r="E70" s="9"/>
      <c r="F70" s="24">
        <v>2019</v>
      </c>
      <c r="G70" s="28">
        <f>SUM(G30+G40+G50)</f>
        <v>67415.199999999997</v>
      </c>
      <c r="H70" s="28">
        <f>H26+H40+H50+H60</f>
        <v>0</v>
      </c>
      <c r="I70" s="28">
        <f>I30+I40+I50</f>
        <v>17192.699999999997</v>
      </c>
      <c r="J70" s="28">
        <f>J26+J40+J50+J60</f>
        <v>0</v>
      </c>
      <c r="K70" s="27"/>
      <c r="L70" s="28"/>
      <c r="M70" s="28">
        <f>SUM(M30+M40+M50)</f>
        <v>50222.5</v>
      </c>
      <c r="N70" s="28">
        <v>0</v>
      </c>
      <c r="O70" s="29"/>
      <c r="P70" s="29"/>
      <c r="Q70" s="48"/>
    </row>
    <row r="71" spans="1:17" s="2" customFormat="1" ht="16.2" thickBot="1" x14ac:dyDescent="0.35">
      <c r="A71" s="48"/>
      <c r="B71" s="68"/>
      <c r="C71" s="45"/>
      <c r="D71" s="45"/>
      <c r="E71" s="9"/>
      <c r="F71" s="24">
        <v>2020</v>
      </c>
      <c r="G71" s="28">
        <f t="shared" ref="G71:G73" si="24">SUM(G31+G41+G51)</f>
        <v>64366.200000000004</v>
      </c>
      <c r="H71" s="28">
        <f t="shared" ref="H71:J72" si="25">H31+H41+H51+H61</f>
        <v>0</v>
      </c>
      <c r="I71" s="28">
        <f t="shared" si="25"/>
        <v>16091.599999999999</v>
      </c>
      <c r="J71" s="28">
        <f t="shared" si="25"/>
        <v>0</v>
      </c>
      <c r="K71" s="27"/>
      <c r="L71" s="28"/>
      <c r="M71" s="28">
        <f>M31+M41+M51+M61</f>
        <v>48274.600000000006</v>
      </c>
      <c r="N71" s="28">
        <v>0</v>
      </c>
      <c r="O71" s="29"/>
      <c r="P71" s="29"/>
      <c r="Q71" s="48"/>
    </row>
    <row r="72" spans="1:17" s="2" customFormat="1" ht="16.2" thickBot="1" x14ac:dyDescent="0.35">
      <c r="A72" s="48"/>
      <c r="B72" s="68"/>
      <c r="C72" s="45"/>
      <c r="D72" s="45"/>
      <c r="E72" s="9"/>
      <c r="F72" s="24">
        <v>2021</v>
      </c>
      <c r="G72" s="28">
        <f>SUM(G32+G42+G52+G62)</f>
        <v>43407.299999999996</v>
      </c>
      <c r="H72" s="28">
        <f t="shared" si="25"/>
        <v>0</v>
      </c>
      <c r="I72" s="28">
        <f t="shared" si="25"/>
        <v>10851.8</v>
      </c>
      <c r="J72" s="28">
        <f t="shared" si="25"/>
        <v>0</v>
      </c>
      <c r="K72" s="27"/>
      <c r="L72" s="28"/>
      <c r="M72" s="28">
        <f>M32+M42+M52+M62</f>
        <v>32555.5</v>
      </c>
      <c r="N72" s="28">
        <v>0</v>
      </c>
      <c r="O72" s="29"/>
      <c r="P72" s="29"/>
      <c r="Q72" s="48"/>
    </row>
    <row r="73" spans="1:17" s="2" customFormat="1" ht="16.2" thickBot="1" x14ac:dyDescent="0.35">
      <c r="A73" s="48"/>
      <c r="B73" s="68"/>
      <c r="C73" s="45"/>
      <c r="D73" s="45"/>
      <c r="E73" s="9"/>
      <c r="F73" s="24">
        <v>2022</v>
      </c>
      <c r="G73" s="28">
        <f t="shared" si="24"/>
        <v>0</v>
      </c>
      <c r="H73" s="28">
        <f t="shared" ref="G73:J76" si="26">H33+H43+H53+H63</f>
        <v>0</v>
      </c>
      <c r="I73" s="28">
        <f t="shared" si="26"/>
        <v>0</v>
      </c>
      <c r="J73" s="28">
        <f t="shared" si="26"/>
        <v>0</v>
      </c>
      <c r="K73" s="27"/>
      <c r="L73" s="28"/>
      <c r="M73" s="28">
        <f t="shared" ref="M73:M76" si="27">M33+M43+M53+M63</f>
        <v>0</v>
      </c>
      <c r="N73" s="28">
        <v>0</v>
      </c>
      <c r="O73" s="29"/>
      <c r="P73" s="29"/>
      <c r="Q73" s="48"/>
    </row>
    <row r="74" spans="1:17" s="2" customFormat="1" ht="16.2" thickBot="1" x14ac:dyDescent="0.35">
      <c r="A74" s="48"/>
      <c r="B74" s="68"/>
      <c r="C74" s="45"/>
      <c r="D74" s="45"/>
      <c r="E74" s="9"/>
      <c r="F74" s="24">
        <v>2023</v>
      </c>
      <c r="G74" s="28">
        <f t="shared" si="26"/>
        <v>0</v>
      </c>
      <c r="H74" s="28">
        <f t="shared" si="26"/>
        <v>0</v>
      </c>
      <c r="I74" s="28">
        <f t="shared" si="26"/>
        <v>0</v>
      </c>
      <c r="J74" s="28">
        <f t="shared" si="26"/>
        <v>0</v>
      </c>
      <c r="K74" s="27"/>
      <c r="L74" s="28"/>
      <c r="M74" s="28">
        <f t="shared" si="27"/>
        <v>0</v>
      </c>
      <c r="N74" s="28">
        <v>0</v>
      </c>
      <c r="O74" s="29"/>
      <c r="P74" s="29"/>
      <c r="Q74" s="48"/>
    </row>
    <row r="75" spans="1:17" s="2" customFormat="1" ht="16.2" thickBot="1" x14ac:dyDescent="0.35">
      <c r="A75" s="48"/>
      <c r="B75" s="68"/>
      <c r="C75" s="45"/>
      <c r="D75" s="45"/>
      <c r="E75" s="9"/>
      <c r="F75" s="24">
        <v>2024</v>
      </c>
      <c r="G75" s="28">
        <f t="shared" si="26"/>
        <v>0</v>
      </c>
      <c r="H75" s="28">
        <f t="shared" si="26"/>
        <v>0</v>
      </c>
      <c r="I75" s="28">
        <f t="shared" si="26"/>
        <v>0</v>
      </c>
      <c r="J75" s="28">
        <f t="shared" si="26"/>
        <v>0</v>
      </c>
      <c r="K75" s="27"/>
      <c r="L75" s="28"/>
      <c r="M75" s="28">
        <f t="shared" si="27"/>
        <v>0</v>
      </c>
      <c r="N75" s="28">
        <v>0</v>
      </c>
      <c r="O75" s="29"/>
      <c r="P75" s="29"/>
      <c r="Q75" s="48"/>
    </row>
    <row r="76" spans="1:17" s="2" customFormat="1" ht="16.2" thickBot="1" x14ac:dyDescent="0.35">
      <c r="A76" s="48"/>
      <c r="B76" s="68"/>
      <c r="C76" s="45"/>
      <c r="D76" s="46"/>
      <c r="E76" s="10"/>
      <c r="F76" s="24">
        <v>2025</v>
      </c>
      <c r="G76" s="28">
        <f t="shared" si="26"/>
        <v>0</v>
      </c>
      <c r="H76" s="28">
        <f t="shared" si="26"/>
        <v>0</v>
      </c>
      <c r="I76" s="28">
        <f t="shared" si="26"/>
        <v>0</v>
      </c>
      <c r="J76" s="28">
        <f t="shared" si="26"/>
        <v>0</v>
      </c>
      <c r="K76" s="27"/>
      <c r="L76" s="28"/>
      <c r="M76" s="28">
        <f t="shared" si="27"/>
        <v>0</v>
      </c>
      <c r="N76" s="28">
        <v>0</v>
      </c>
      <c r="O76" s="29"/>
      <c r="P76" s="29"/>
      <c r="Q76" s="48"/>
    </row>
    <row r="77" spans="1:17" s="2" customFormat="1" ht="15" customHeight="1" thickBot="1" x14ac:dyDescent="0.35">
      <c r="A77" s="47"/>
      <c r="B77" s="67" t="s">
        <v>31</v>
      </c>
      <c r="C77" s="44"/>
      <c r="D77" s="11"/>
      <c r="E77" s="11"/>
      <c r="F77" s="31" t="s">
        <v>12</v>
      </c>
      <c r="G77" s="32">
        <f t="shared" ref="G77:N77" si="28">SUM(G78:G86)</f>
        <v>270886.7</v>
      </c>
      <c r="H77" s="32">
        <f t="shared" si="28"/>
        <v>0</v>
      </c>
      <c r="I77" s="34">
        <f t="shared" si="28"/>
        <v>103947.40000000001</v>
      </c>
      <c r="J77" s="34">
        <f t="shared" si="28"/>
        <v>0</v>
      </c>
      <c r="K77" s="35"/>
      <c r="L77" s="32"/>
      <c r="M77" s="32">
        <f t="shared" si="28"/>
        <v>166939.29999999999</v>
      </c>
      <c r="N77" s="32">
        <f t="shared" si="28"/>
        <v>0</v>
      </c>
      <c r="O77" s="36"/>
      <c r="P77" s="36"/>
      <c r="Q77" s="47" t="s">
        <v>18</v>
      </c>
    </row>
    <row r="78" spans="1:17" s="2" customFormat="1" ht="16.2" thickBot="1" x14ac:dyDescent="0.35">
      <c r="A78" s="48"/>
      <c r="B78" s="68"/>
      <c r="C78" s="45"/>
      <c r="D78" s="37"/>
      <c r="E78" s="37"/>
      <c r="F78" s="24">
        <v>2017</v>
      </c>
      <c r="G78" s="28">
        <f>G68</f>
        <v>47849</v>
      </c>
      <c r="H78" s="28">
        <f t="shared" ref="H78:M78" si="29">H68</f>
        <v>0</v>
      </c>
      <c r="I78" s="28">
        <f t="shared" si="29"/>
        <v>47849</v>
      </c>
      <c r="J78" s="28">
        <f t="shared" si="29"/>
        <v>0</v>
      </c>
      <c r="K78" s="28"/>
      <c r="L78" s="28"/>
      <c r="M78" s="28">
        <f t="shared" si="29"/>
        <v>0</v>
      </c>
      <c r="N78" s="28">
        <v>0</v>
      </c>
      <c r="O78" s="29"/>
      <c r="P78" s="29"/>
      <c r="Q78" s="48"/>
    </row>
    <row r="79" spans="1:17" s="2" customFormat="1" ht="16.2" thickBot="1" x14ac:dyDescent="0.35">
      <c r="A79" s="48"/>
      <c r="B79" s="68"/>
      <c r="C79" s="45"/>
      <c r="D79" s="37"/>
      <c r="E79" s="37"/>
      <c r="F79" s="24">
        <v>2018</v>
      </c>
      <c r="G79" s="28">
        <f t="shared" ref="G79:J79" si="30">G69</f>
        <v>47849</v>
      </c>
      <c r="H79" s="28">
        <f t="shared" si="30"/>
        <v>0</v>
      </c>
      <c r="I79" s="28">
        <f t="shared" si="30"/>
        <v>11962.3</v>
      </c>
      <c r="J79" s="28">
        <f t="shared" si="30"/>
        <v>0</v>
      </c>
      <c r="K79" s="28"/>
      <c r="L79" s="28"/>
      <c r="M79" s="28">
        <f>SUM(M29+M39+M49)</f>
        <v>35886.699999999997</v>
      </c>
      <c r="N79" s="28">
        <v>0</v>
      </c>
      <c r="O79" s="29"/>
      <c r="P79" s="29"/>
      <c r="Q79" s="48"/>
    </row>
    <row r="80" spans="1:17" s="2" customFormat="1" ht="16.2" thickBot="1" x14ac:dyDescent="0.35">
      <c r="A80" s="48"/>
      <c r="B80" s="68"/>
      <c r="C80" s="45"/>
      <c r="D80" s="37"/>
      <c r="E80" s="37"/>
      <c r="F80" s="24">
        <v>2019</v>
      </c>
      <c r="G80" s="28">
        <f t="shared" ref="G80:J80" si="31">G70</f>
        <v>67415.199999999997</v>
      </c>
      <c r="H80" s="28">
        <f t="shared" si="31"/>
        <v>0</v>
      </c>
      <c r="I80" s="28">
        <f t="shared" si="31"/>
        <v>17192.699999999997</v>
      </c>
      <c r="J80" s="28">
        <f t="shared" si="31"/>
        <v>0</v>
      </c>
      <c r="K80" s="28"/>
      <c r="L80" s="28"/>
      <c r="M80" s="28">
        <f>SUM(M30+M40+M50)</f>
        <v>50222.5</v>
      </c>
      <c r="N80" s="28">
        <v>0</v>
      </c>
      <c r="O80" s="29"/>
      <c r="P80" s="29"/>
      <c r="Q80" s="48"/>
    </row>
    <row r="81" spans="1:17" s="2" customFormat="1" ht="16.2" thickBot="1" x14ac:dyDescent="0.35">
      <c r="A81" s="48"/>
      <c r="B81" s="68"/>
      <c r="C81" s="45"/>
      <c r="D81" s="37"/>
      <c r="E81" s="37"/>
      <c r="F81" s="24">
        <v>2020</v>
      </c>
      <c r="G81" s="28">
        <f t="shared" ref="G81:J81" si="32">G71</f>
        <v>64366.200000000004</v>
      </c>
      <c r="H81" s="28">
        <f t="shared" si="32"/>
        <v>0</v>
      </c>
      <c r="I81" s="28">
        <f t="shared" si="32"/>
        <v>16091.599999999999</v>
      </c>
      <c r="J81" s="28">
        <f t="shared" si="32"/>
        <v>0</v>
      </c>
      <c r="K81" s="28"/>
      <c r="L81" s="28"/>
      <c r="M81" s="28">
        <f t="shared" ref="M81" si="33">M71</f>
        <v>48274.600000000006</v>
      </c>
      <c r="N81" s="28">
        <v>0</v>
      </c>
      <c r="O81" s="29"/>
      <c r="P81" s="29"/>
      <c r="Q81" s="48"/>
    </row>
    <row r="82" spans="1:17" s="2" customFormat="1" ht="16.2" thickBot="1" x14ac:dyDescent="0.35">
      <c r="A82" s="48"/>
      <c r="B82" s="68"/>
      <c r="C82" s="45"/>
      <c r="D82" s="9"/>
      <c r="E82" s="9"/>
      <c r="F82" s="38">
        <v>2021</v>
      </c>
      <c r="G82" s="28">
        <f t="shared" ref="G82:J82" si="34">G72</f>
        <v>43407.299999999996</v>
      </c>
      <c r="H82" s="28">
        <f t="shared" si="34"/>
        <v>0</v>
      </c>
      <c r="I82" s="28">
        <f t="shared" si="34"/>
        <v>10851.8</v>
      </c>
      <c r="J82" s="28">
        <f t="shared" si="34"/>
        <v>0</v>
      </c>
      <c r="K82" s="28"/>
      <c r="L82" s="28"/>
      <c r="M82" s="28">
        <f t="shared" ref="M82" si="35">M72</f>
        <v>32555.5</v>
      </c>
      <c r="N82" s="28">
        <v>0</v>
      </c>
      <c r="O82" s="29"/>
      <c r="P82" s="29"/>
      <c r="Q82" s="48"/>
    </row>
    <row r="83" spans="1:17" s="2" customFormat="1" ht="16.2" thickBot="1" x14ac:dyDescent="0.35">
      <c r="A83" s="48"/>
      <c r="B83" s="68"/>
      <c r="C83" s="45"/>
      <c r="D83" s="37"/>
      <c r="E83" s="37"/>
      <c r="F83" s="24">
        <v>2022</v>
      </c>
      <c r="G83" s="28">
        <f t="shared" ref="G83:J83" si="36">G73</f>
        <v>0</v>
      </c>
      <c r="H83" s="28">
        <f t="shared" si="36"/>
        <v>0</v>
      </c>
      <c r="I83" s="28">
        <f t="shared" si="36"/>
        <v>0</v>
      </c>
      <c r="J83" s="28">
        <f t="shared" si="36"/>
        <v>0</v>
      </c>
      <c r="K83" s="28"/>
      <c r="L83" s="28"/>
      <c r="M83" s="28">
        <f t="shared" ref="M83" si="37">M73</f>
        <v>0</v>
      </c>
      <c r="N83" s="28">
        <v>0</v>
      </c>
      <c r="O83" s="29"/>
      <c r="P83" s="29"/>
      <c r="Q83" s="48"/>
    </row>
    <row r="84" spans="1:17" s="2" customFormat="1" ht="16.2" thickBot="1" x14ac:dyDescent="0.35">
      <c r="A84" s="48"/>
      <c r="B84" s="68"/>
      <c r="C84" s="45"/>
      <c r="D84" s="37"/>
      <c r="E84" s="37"/>
      <c r="F84" s="24">
        <v>2023</v>
      </c>
      <c r="G84" s="28">
        <f t="shared" ref="G84:J84" si="38">G74</f>
        <v>0</v>
      </c>
      <c r="H84" s="28">
        <f t="shared" si="38"/>
        <v>0</v>
      </c>
      <c r="I84" s="28">
        <f t="shared" si="38"/>
        <v>0</v>
      </c>
      <c r="J84" s="28">
        <f t="shared" si="38"/>
        <v>0</v>
      </c>
      <c r="K84" s="28"/>
      <c r="L84" s="28"/>
      <c r="M84" s="28">
        <f t="shared" ref="M84" si="39">M74</f>
        <v>0</v>
      </c>
      <c r="N84" s="28">
        <v>0</v>
      </c>
      <c r="O84" s="29"/>
      <c r="P84" s="29"/>
      <c r="Q84" s="48"/>
    </row>
    <row r="85" spans="1:17" s="2" customFormat="1" ht="16.2" thickBot="1" x14ac:dyDescent="0.35">
      <c r="A85" s="48"/>
      <c r="B85" s="68"/>
      <c r="C85" s="45"/>
      <c r="D85" s="37"/>
      <c r="E85" s="37"/>
      <c r="F85" s="24">
        <v>2024</v>
      </c>
      <c r="G85" s="28">
        <f t="shared" ref="G85:J85" si="40">G75</f>
        <v>0</v>
      </c>
      <c r="H85" s="28">
        <f t="shared" si="40"/>
        <v>0</v>
      </c>
      <c r="I85" s="28">
        <f t="shared" si="40"/>
        <v>0</v>
      </c>
      <c r="J85" s="28">
        <f t="shared" si="40"/>
        <v>0</v>
      </c>
      <c r="K85" s="28"/>
      <c r="L85" s="28"/>
      <c r="M85" s="28">
        <f t="shared" ref="M85" si="41">M75</f>
        <v>0</v>
      </c>
      <c r="N85" s="28">
        <v>0</v>
      </c>
      <c r="O85" s="29"/>
      <c r="P85" s="29"/>
      <c r="Q85" s="48"/>
    </row>
    <row r="86" spans="1:17" s="2" customFormat="1" ht="16.2" thickBot="1" x14ac:dyDescent="0.35">
      <c r="A86" s="49"/>
      <c r="B86" s="69"/>
      <c r="C86" s="46"/>
      <c r="D86" s="12"/>
      <c r="E86" s="12"/>
      <c r="F86" s="24">
        <v>2025</v>
      </c>
      <c r="G86" s="28">
        <f t="shared" ref="G86:J86" si="42">G76</f>
        <v>0</v>
      </c>
      <c r="H86" s="28">
        <f t="shared" si="42"/>
        <v>0</v>
      </c>
      <c r="I86" s="28">
        <f t="shared" si="42"/>
        <v>0</v>
      </c>
      <c r="J86" s="28">
        <f t="shared" si="42"/>
        <v>0</v>
      </c>
      <c r="K86" s="28"/>
      <c r="L86" s="28"/>
      <c r="M86" s="28">
        <f t="shared" ref="M86" si="43">M76</f>
        <v>0</v>
      </c>
      <c r="N86" s="28">
        <v>0</v>
      </c>
      <c r="O86" s="29"/>
      <c r="P86" s="29"/>
      <c r="Q86" s="48"/>
    </row>
    <row r="87" spans="1:17" s="2" customFormat="1" ht="15.6" x14ac:dyDescent="0.3">
      <c r="A87" s="5"/>
      <c r="B87" s="6"/>
      <c r="C87" s="6"/>
      <c r="D87" s="6"/>
      <c r="E87" s="6"/>
      <c r="F87" s="5"/>
      <c r="G87" s="7"/>
      <c r="H87" s="7"/>
      <c r="I87" s="7"/>
      <c r="J87" s="7"/>
      <c r="K87" s="7"/>
      <c r="L87" s="7"/>
      <c r="M87" s="7"/>
      <c r="N87" s="7"/>
      <c r="O87" s="7"/>
      <c r="P87" s="7"/>
      <c r="Q87" s="5"/>
    </row>
    <row r="88" spans="1:1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</sheetData>
  <mergeCells count="60">
    <mergeCell ref="A27:A36"/>
    <mergeCell ref="B27:B36"/>
    <mergeCell ref="A37:A46"/>
    <mergeCell ref="B37:B46"/>
    <mergeCell ref="A47:A56"/>
    <mergeCell ref="B47:B56"/>
    <mergeCell ref="Q67:Q76"/>
    <mergeCell ref="A77:A86"/>
    <mergeCell ref="B77:B86"/>
    <mergeCell ref="A57:A66"/>
    <mergeCell ref="A67:A76"/>
    <mergeCell ref="C67:C76"/>
    <mergeCell ref="C77:C86"/>
    <mergeCell ref="C57:C66"/>
    <mergeCell ref="B57:B66"/>
    <mergeCell ref="Q77:Q86"/>
    <mergeCell ref="B67:B76"/>
    <mergeCell ref="D67:D76"/>
    <mergeCell ref="C27:C36"/>
    <mergeCell ref="C37:C46"/>
    <mergeCell ref="B14:Q14"/>
    <mergeCell ref="Q9:Q12"/>
    <mergeCell ref="B15:Q15"/>
    <mergeCell ref="B26:Q26"/>
    <mergeCell ref="Q27:Q36"/>
    <mergeCell ref="B9:B12"/>
    <mergeCell ref="I9:P9"/>
    <mergeCell ref="Q37:Q46"/>
    <mergeCell ref="D27:D36"/>
    <mergeCell ref="E27:E36"/>
    <mergeCell ref="D37:D46"/>
    <mergeCell ref="E37:E46"/>
    <mergeCell ref="Q57:Q66"/>
    <mergeCell ref="D47:D56"/>
    <mergeCell ref="A5:Q5"/>
    <mergeCell ref="A6:Q6"/>
    <mergeCell ref="A7:Q7"/>
    <mergeCell ref="A8:Q8"/>
    <mergeCell ref="I10:J11"/>
    <mergeCell ref="O10:P11"/>
    <mergeCell ref="C9:C12"/>
    <mergeCell ref="K10:L11"/>
    <mergeCell ref="G9:H11"/>
    <mergeCell ref="F9:F12"/>
    <mergeCell ref="A9:A12"/>
    <mergeCell ref="M10:N11"/>
    <mergeCell ref="A16:A25"/>
    <mergeCell ref="E47:E56"/>
    <mergeCell ref="D57:D66"/>
    <mergeCell ref="E57:E66"/>
    <mergeCell ref="C47:C56"/>
    <mergeCell ref="Q47:Q56"/>
    <mergeCell ref="N2:Q2"/>
    <mergeCell ref="N3:Q3"/>
    <mergeCell ref="N4:Q4"/>
    <mergeCell ref="B16:B25"/>
    <mergeCell ref="C16:C25"/>
    <mergeCell ref="Q16:Q25"/>
    <mergeCell ref="D9:D12"/>
    <mergeCell ref="E9:E12"/>
  </mergeCells>
  <phoneticPr fontId="4" type="noConversion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мероприятий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2021-03-16T04:09:14Z</dcterms:modified>
</cp:coreProperties>
</file>