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148" yWindow="252" windowWidth="13200" windowHeight="8016"/>
  </bookViews>
  <sheets>
    <sheet name="Показатели АВ" sheetId="1" r:id="rId1"/>
  </sheets>
  <definedNames>
    <definedName name="_xlnm.Print_Area" localSheetId="0">'Показатели АВ'!$A$1:$X$77</definedName>
  </definedNames>
  <calcPr calcId="145621"/>
</workbook>
</file>

<file path=xl/calcChain.xml><?xml version="1.0" encoding="utf-8"?>
<calcChain xmlns="http://schemas.openxmlformats.org/spreadsheetml/2006/main">
  <c r="S15" i="1" l="1"/>
  <c r="Q15" i="1"/>
  <c r="U14" i="1"/>
  <c r="T14" i="1"/>
  <c r="S14" i="1"/>
  <c r="W14" i="1"/>
  <c r="Q14" i="1"/>
  <c r="O14" i="1" l="1"/>
  <c r="P10" i="1"/>
  <c r="S20" i="1" l="1"/>
  <c r="Q20" i="1"/>
  <c r="O20" i="1"/>
  <c r="L13" i="1" l="1"/>
  <c r="K19" i="1" l="1"/>
  <c r="K13" i="1"/>
  <c r="I13" i="1"/>
  <c r="K12" i="1"/>
  <c r="I12" i="1"/>
  <c r="I10" i="1"/>
</calcChain>
</file>

<file path=xl/sharedStrings.xml><?xml version="1.0" encoding="utf-8"?>
<sst xmlns="http://schemas.openxmlformats.org/spreadsheetml/2006/main" count="192" uniqueCount="137">
  <si>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</si>
  <si>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</si>
  <si>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</si>
  <si>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</si>
  <si>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</si>
  <si>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</si>
  <si>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</si>
  <si>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</si>
  <si>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</si>
  <si>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</si>
  <si>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</si>
  <si>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</si>
  <si>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</si>
  <si>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</si>
  <si>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</si>
  <si>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</si>
  <si>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</si>
  <si>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</si>
  <si>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</si>
  <si>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</si>
  <si>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</si>
  <si>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</si>
  <si>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</si>
  <si>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</si>
  <si>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</si>
  <si>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</si>
  <si>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</si>
  <si>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</si>
  <si>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</si>
  <si>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</si>
  <si>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в том числе за счет средств бюджета муниципального образования «Город Томск», шт.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</si>
  <si>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</si>
  <si>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</si>
  <si>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</si>
  <si>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</si>
  <si>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</si>
  <si>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</si>
  <si>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</si>
  <si>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</si>
  <si>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</si>
  <si>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</si>
  <si>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</si>
  <si>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</si>
  <si>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</si>
  <si>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</si>
  <si>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</si>
  <si>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</si>
  <si>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</si>
  <si>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</si>
  <si>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</si>
  <si>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 xml:space="preserve"> 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</si>
  <si>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</si>
  <si>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</si>
  <si>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</si>
  <si>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</si>
  <si>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Количество жилых помещений, приобретенных в многоквартирных домах в целях предоставления гражданам, шт.</t>
  </si>
  <si>
    <t>1.4.2.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</si>
  <si>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</si>
  <si>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</si>
  <si>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</si>
  <si>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</si>
  <si>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</si>
  <si>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</si>
  <si>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</si>
  <si>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</si>
  <si>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</si>
  <si>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</si>
  <si>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</si>
  <si>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</si>
  <si>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</si>
  <si>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</si>
  <si>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</si>
  <si>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</si>
  <si>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</si>
  <si>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0 &lt;*****&gt;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</si>
  <si>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</si>
  <si>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</si>
  <si>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</si>
  <si>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</si>
  <si>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№</t>
  </si>
  <si>
    <t>показатель введен с 2020 года</t>
  </si>
  <si>
    <t>показатель введен с 2021 года</t>
  </si>
  <si>
    <t>1
&lt;**&gt;</t>
  </si>
  <si>
    <t>3 &lt;**&gt;</t>
  </si>
  <si>
    <t>1&lt;**&gt;</t>
  </si>
  <si>
    <t>0&lt;**&gt;</t>
  </si>
  <si>
    <t>36 &lt;**&gt;</t>
  </si>
  <si>
    <t>145 &lt;*&gt;</t>
  </si>
  <si>
    <t>115&lt;*&gt;</t>
  </si>
  <si>
    <t>Число переселенных граждан, чел.&lt;***&gt;</t>
  </si>
  <si>
    <t>Количество расселенных жилых помещений, шт. &lt;***&gt;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</si>
  <si>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&lt;***&gt;</t>
  </si>
  <si>
    <t xml:space="preserve">&lt;****&gt;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</t>
  </si>
  <si>
    <t>7589,2 &lt;*****&gt;</t>
  </si>
  <si>
    <t>174179,8 &lt;*****&gt;</t>
  </si>
  <si>
    <t>11,1&lt;******&gt;</t>
  </si>
  <si>
    <t xml:space="preserve"> &lt;******&gt;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 были приобретены в предыдущем году.</t>
  </si>
  <si>
    <t>13,9 &lt;******&gt;</t>
  </si>
  <si>
    <t>26,9&lt;*&gt;</t>
  </si>
  <si>
    <t>1538&lt;*&gt;</t>
  </si>
  <si>
    <t>30,5&lt;*&gt;</t>
  </si>
  <si>
    <t>1440&lt;*&gt;</t>
  </si>
  <si>
    <t>19,3&lt;*&gt;</t>
  </si>
  <si>
    <t>924&lt;*&gt;</t>
  </si>
  <si>
    <t>&lt;*&gt;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</si>
  <si>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 xml:space="preserve"> &lt;*****&gt;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занимаемых жилых помещений, расположенных в  многоквартирных домах (в рамках договоров о развитии застроенной территории, заключенных в 2017 году) и рыночной стоимости 1 кв.м. жилья, определенной на основании проведенного ИП Доценко Юлия Геннадьевна мониторингом рынка жилой недвижимости г. Томска (64 315,00 рублей * 1 кв.м.) 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</si>
  <si>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Томск»,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</si>
  <si>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Томск», 145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</si>
  <si>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</si>
  <si>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</si>
  <si>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- 335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</si>
  <si>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 и расселить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</si>
  <si>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планируется расселить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</si>
  <si>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планируется расселить 115 домов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</si>
  <si>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</si>
  <si>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</si>
  <si>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</si>
  <si>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</si>
  <si>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</si>
  <si>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</si>
  <si>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</si>
  <si>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Число жителей, планируемых к переселению, чел.</t>
  </si>
  <si>
    <t>78&lt;*&gt;</t>
  </si>
  <si>
    <t>&lt;**&gt;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планируется исполнить 15 судебных решений, резолютивная часть которых  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2020.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</si>
  <si>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</si>
  <si>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- 428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</si>
  <si>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</si>
  <si>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&lt;***&gt;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проживания».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 за счет инвесторов, а также за счет финансирования мероприятий Региональной адресной программы).</t>
  </si>
  <si>
    <t>Задача 3 Подпрограммы. Развитие территорий, занятых аварийным жилищным фондом Города Томска</t>
  </si>
  <si>
    <t>Мероприятие 3.1. Расселение домов в рамках заключенных договоров развития территории</t>
  </si>
  <si>
    <t>1.3.2.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</si>
  <si>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</si>
  <si>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Задача 4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среда»&lt;****&gt;</t>
  </si>
  <si>
    <t>Мероприятие 4.1.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</si>
  <si>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Мероприятие 4.2.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</si>
  <si>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Приложение 8 к подпрограмме «Расселение аварийного жилья» на 2017 - 2025 годы</t>
  </si>
  <si>
    <t>Приложение 12 к постановлению администрации Города Томска от 01.04.2021 №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</si>
</sst>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Helv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16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4" fontId="4" fillId="2" borderId="0" xfId="0" applyNumberFormat="1" applyFont="1" applyFill="1"/>
    <xf numFmtId="16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justify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/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/>
    <xf numFmtId="0" fontId="4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justify" vertical="center"/>
    </xf>
    <xf numFmtId="0" fontId="5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/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4" fontId="10" fillId="2" borderId="0" xfId="0" applyNumberFormat="1" applyFont="1" applyFill="1" applyBorder="1" applyAlignment="1">
      <alignment horizontal="justify" vertical="center"/>
    </xf>
    <xf numFmtId="4" fontId="11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2" fillId="2" borderId="1" xfId="0" applyFont="1" applyFill="1" applyBorder="1" applyAlignment="1">
      <alignment horizontal="center" vertical="center" textRotation="90" wrapText="1"/>
    </xf>
    <xf numFmtId="14" fontId="2" fillId="2" borderId="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view="pageBreakPreview" zoomScaleNormal="100" zoomScaleSheetLayoutView="100" workbookViewId="0">
      <selection sqref="A1:X1"/>
    </sheetView>
  </sheetViews>
  <sheetFormatPr defaultColWidth="9.109375" defaultRowHeight="13.2" x14ac:dyDescent="0.25"/>
  <cols>
    <col min="1" max="1" width="5.5546875" style="9" customWidth="1"/>
    <col min="2" max="2" width="35" style="9" customWidth="1"/>
    <col min="3" max="3" width="28.88671875" style="9" customWidth="1"/>
    <col min="4" max="4" width="12" style="9" customWidth="1"/>
    <col min="5" max="5" width="13.6640625" style="9" customWidth="1"/>
    <col min="6" max="6" width="8.33203125" style="9" customWidth="1"/>
    <col min="7" max="8" width="6.6640625" style="9" customWidth="1"/>
    <col min="9" max="9" width="7" style="9" customWidth="1"/>
    <col min="10" max="10" width="7.33203125" style="9" customWidth="1"/>
    <col min="11" max="11" width="7.5546875" style="9" customWidth="1"/>
    <col min="12" max="12" width="6.6640625" style="9" customWidth="1"/>
    <col min="13" max="13" width="7" style="9" customWidth="1"/>
    <col min="14" max="14" width="7.33203125" style="9" customWidth="1"/>
    <col min="15" max="15" width="7" style="9" customWidth="1"/>
    <col min="16" max="16" width="6.6640625" style="9" customWidth="1"/>
    <col min="17" max="17" width="7.6640625" style="9" customWidth="1"/>
    <col min="18" max="18" width="7" style="9" customWidth="1"/>
    <col min="19" max="19" width="7.5546875" style="9" customWidth="1"/>
    <col min="20" max="20" width="7" style="9" customWidth="1"/>
    <col min="21" max="21" width="7.88671875" style="9" customWidth="1"/>
    <col min="22" max="22" width="7" style="9" customWidth="1"/>
    <col min="23" max="24" width="7.33203125" style="9" customWidth="1"/>
    <col min="25" max="16384" width="9.109375" style="9"/>
  </cols>
  <sheetData>
    <row r="1" spans="1:24" ht="17.25" customHeight="1" x14ac:dyDescent="0.25">
      <c r="A1" s="58" t="s">
        <v>136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7.25" customHeight="1" x14ac:dyDescent="0.25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x14ac:dyDescent="0.25">
      <c r="A3" s="10"/>
    </row>
    <row r="4" spans="1:24" ht="15.6" x14ac:dyDescent="0.3">
      <c r="A4" s="60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6" spans="1:24" ht="17.25" customHeight="1" x14ac:dyDescent="0.25">
      <c r="A6" s="40" t="s">
        <v>79</v>
      </c>
      <c r="B6" s="40" t="s">
        <v>0</v>
      </c>
      <c r="C6" s="40" t="s">
        <v>1</v>
      </c>
      <c r="D6" s="62" t="s">
        <v>2</v>
      </c>
      <c r="E6" s="62" t="s">
        <v>3</v>
      </c>
      <c r="F6" s="62" t="s">
        <v>58</v>
      </c>
      <c r="G6" s="40" t="s">
        <v>4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5">
      <c r="A7" s="40"/>
      <c r="B7" s="40"/>
      <c r="C7" s="40"/>
      <c r="D7" s="62"/>
      <c r="E7" s="62"/>
      <c r="F7" s="62"/>
      <c r="G7" s="40">
        <v>2017</v>
      </c>
      <c r="H7" s="40"/>
      <c r="I7" s="40">
        <v>2018</v>
      </c>
      <c r="J7" s="40"/>
      <c r="K7" s="40">
        <v>2019</v>
      </c>
      <c r="L7" s="40"/>
      <c r="M7" s="40">
        <v>2020</v>
      </c>
      <c r="N7" s="40"/>
      <c r="O7" s="40">
        <v>2021</v>
      </c>
      <c r="P7" s="40"/>
      <c r="Q7" s="40">
        <v>2022</v>
      </c>
      <c r="R7" s="40"/>
      <c r="S7" s="40">
        <v>2023</v>
      </c>
      <c r="T7" s="40"/>
      <c r="U7" s="40">
        <v>2024</v>
      </c>
      <c r="V7" s="40"/>
      <c r="W7" s="40">
        <v>2025</v>
      </c>
      <c r="X7" s="40"/>
    </row>
    <row r="8" spans="1:24" ht="111.75" customHeight="1" x14ac:dyDescent="0.25">
      <c r="A8" s="40"/>
      <c r="B8" s="40"/>
      <c r="C8" s="40"/>
      <c r="D8" s="62"/>
      <c r="E8" s="62"/>
      <c r="F8" s="62"/>
      <c r="G8" s="6" t="s">
        <v>5</v>
      </c>
      <c r="H8" s="6" t="s">
        <v>6</v>
      </c>
      <c r="I8" s="6" t="s">
        <v>5</v>
      </c>
      <c r="J8" s="6" t="s">
        <v>6</v>
      </c>
      <c r="K8" s="6" t="s">
        <v>5</v>
      </c>
      <c r="L8" s="6" t="s">
        <v>6</v>
      </c>
      <c r="M8" s="6" t="s">
        <v>5</v>
      </c>
      <c r="N8" s="6" t="s">
        <v>6</v>
      </c>
      <c r="O8" s="6" t="s">
        <v>5</v>
      </c>
      <c r="P8" s="6" t="s">
        <v>6</v>
      </c>
      <c r="Q8" s="6" t="s">
        <v>5</v>
      </c>
      <c r="R8" s="6" t="s">
        <v>6</v>
      </c>
      <c r="S8" s="6" t="s">
        <v>5</v>
      </c>
      <c r="T8" s="6" t="s">
        <v>6</v>
      </c>
      <c r="U8" s="6" t="s">
        <v>5</v>
      </c>
      <c r="V8" s="6" t="s">
        <v>6</v>
      </c>
      <c r="W8" s="6" t="s">
        <v>5</v>
      </c>
      <c r="X8" s="6" t="s">
        <v>6</v>
      </c>
    </row>
    <row r="9" spans="1:24" x14ac:dyDescent="0.25">
      <c r="A9" s="22">
        <v>1</v>
      </c>
      <c r="B9" s="22">
        <v>2</v>
      </c>
      <c r="C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</row>
    <row r="10" spans="1:24" ht="33.75" customHeight="1" x14ac:dyDescent="0.25">
      <c r="A10" s="40">
        <v>1</v>
      </c>
      <c r="B10" s="40" t="s">
        <v>7</v>
      </c>
      <c r="C10" s="22" t="s">
        <v>8</v>
      </c>
      <c r="D10" s="22" t="s">
        <v>9</v>
      </c>
      <c r="E10" s="40" t="s">
        <v>10</v>
      </c>
      <c r="F10" s="22">
        <v>3</v>
      </c>
      <c r="G10" s="22">
        <v>56</v>
      </c>
      <c r="H10" s="22">
        <v>2</v>
      </c>
      <c r="I10" s="22">
        <f>25+1</f>
        <v>26</v>
      </c>
      <c r="J10" s="22">
        <v>7</v>
      </c>
      <c r="K10" s="22">
        <v>150</v>
      </c>
      <c r="L10" s="22">
        <v>51</v>
      </c>
      <c r="M10" s="22">
        <v>63</v>
      </c>
      <c r="N10" s="22" t="s">
        <v>86</v>
      </c>
      <c r="O10" s="22">
        <v>42</v>
      </c>
      <c r="P10" s="22">
        <f>42-9</f>
        <v>33</v>
      </c>
      <c r="Q10" s="22">
        <v>152</v>
      </c>
      <c r="R10" s="22" t="s">
        <v>87</v>
      </c>
      <c r="S10" s="22">
        <v>141</v>
      </c>
      <c r="T10" s="22" t="s">
        <v>88</v>
      </c>
      <c r="U10" s="22">
        <v>101</v>
      </c>
      <c r="V10" s="22" t="s">
        <v>122</v>
      </c>
      <c r="W10" s="22">
        <v>29</v>
      </c>
      <c r="X10" s="22">
        <v>1</v>
      </c>
    </row>
    <row r="11" spans="1:24" ht="30.6" x14ac:dyDescent="0.25">
      <c r="A11" s="40"/>
      <c r="B11" s="40"/>
      <c r="C11" s="22" t="s">
        <v>30</v>
      </c>
      <c r="D11" s="22" t="s">
        <v>9</v>
      </c>
      <c r="E11" s="40"/>
      <c r="F11" s="22">
        <v>3</v>
      </c>
      <c r="G11" s="22">
        <v>33</v>
      </c>
      <c r="H11" s="22" t="s">
        <v>84</v>
      </c>
      <c r="I11" s="22">
        <v>25</v>
      </c>
      <c r="J11" s="22" t="s">
        <v>31</v>
      </c>
      <c r="K11" s="22">
        <v>44</v>
      </c>
      <c r="L11" s="22" t="s">
        <v>83</v>
      </c>
      <c r="M11" s="22">
        <v>6</v>
      </c>
      <c r="N11" s="22" t="s">
        <v>82</v>
      </c>
      <c r="O11" s="22">
        <v>9</v>
      </c>
      <c r="P11" s="22" t="s">
        <v>85</v>
      </c>
      <c r="Q11" s="22">
        <v>7</v>
      </c>
      <c r="R11" s="22">
        <v>0</v>
      </c>
      <c r="S11" s="22">
        <v>26</v>
      </c>
      <c r="T11" s="22">
        <v>0</v>
      </c>
      <c r="U11" s="22">
        <v>24</v>
      </c>
      <c r="V11" s="22">
        <v>1</v>
      </c>
      <c r="W11" s="22">
        <v>29</v>
      </c>
      <c r="X11" s="22">
        <v>1</v>
      </c>
    </row>
    <row r="12" spans="1:24" ht="30.6" x14ac:dyDescent="0.25">
      <c r="A12" s="40"/>
      <c r="B12" s="40"/>
      <c r="C12" s="22" t="s">
        <v>11</v>
      </c>
      <c r="D12" s="22" t="s">
        <v>12</v>
      </c>
      <c r="E12" s="40" t="s">
        <v>10</v>
      </c>
      <c r="F12" s="22">
        <v>0.64</v>
      </c>
      <c r="G12" s="22">
        <v>12.15</v>
      </c>
      <c r="H12" s="22">
        <v>0.43</v>
      </c>
      <c r="I12" s="22">
        <f>26*100/520</f>
        <v>5</v>
      </c>
      <c r="J12" s="13">
        <v>1.3</v>
      </c>
      <c r="K12" s="13">
        <f>150*100/527</f>
        <v>28.462998102466795</v>
      </c>
      <c r="L12" s="13">
        <v>8.9</v>
      </c>
      <c r="M12" s="13">
        <v>11.1</v>
      </c>
      <c r="N12" s="13">
        <v>6.6</v>
      </c>
      <c r="O12" s="13">
        <v>7.5</v>
      </c>
      <c r="P12" s="13">
        <v>5.8</v>
      </c>
      <c r="Q12" s="13">
        <v>33.299999999999997</v>
      </c>
      <c r="R12" s="13">
        <v>30.7</v>
      </c>
      <c r="S12" s="13">
        <v>38.6</v>
      </c>
      <c r="T12" s="13">
        <v>28.3</v>
      </c>
      <c r="U12" s="13">
        <v>32.200000000000003</v>
      </c>
      <c r="V12" s="13">
        <v>20.6</v>
      </c>
      <c r="W12" s="13">
        <v>8.6999999999999993</v>
      </c>
      <c r="X12" s="22">
        <v>0.2</v>
      </c>
    </row>
    <row r="13" spans="1:24" ht="30.6" x14ac:dyDescent="0.25">
      <c r="A13" s="40"/>
      <c r="B13" s="40"/>
      <c r="C13" s="22" t="s">
        <v>32</v>
      </c>
      <c r="D13" s="22" t="s">
        <v>12</v>
      </c>
      <c r="E13" s="40"/>
      <c r="F13" s="22">
        <v>0.64</v>
      </c>
      <c r="G13" s="22">
        <v>7.16</v>
      </c>
      <c r="H13" s="22">
        <v>0.22</v>
      </c>
      <c r="I13" s="13">
        <f>25*100/520</f>
        <v>4.8076923076923075</v>
      </c>
      <c r="J13" s="13">
        <v>0.4</v>
      </c>
      <c r="K13" s="13">
        <f>44*100/527</f>
        <v>8.3491461100569264</v>
      </c>
      <c r="L13" s="14">
        <f>3*100/574</f>
        <v>0.52264808362369342</v>
      </c>
      <c r="M13" s="13">
        <v>1.8</v>
      </c>
      <c r="N13" s="13">
        <v>0.2</v>
      </c>
      <c r="O13" s="13">
        <v>1.6</v>
      </c>
      <c r="P13" s="13">
        <v>0</v>
      </c>
      <c r="Q13" s="13">
        <v>1.5</v>
      </c>
      <c r="R13" s="13">
        <v>0</v>
      </c>
      <c r="S13" s="13">
        <v>7.1</v>
      </c>
      <c r="T13" s="22">
        <v>0</v>
      </c>
      <c r="U13" s="14">
        <v>7.6</v>
      </c>
      <c r="V13" s="22">
        <v>0.3</v>
      </c>
      <c r="W13" s="13">
        <v>8.6999999999999993</v>
      </c>
      <c r="X13" s="22">
        <v>0.2</v>
      </c>
    </row>
    <row r="14" spans="1:24" ht="45.75" customHeight="1" x14ac:dyDescent="0.25">
      <c r="A14" s="8" t="s">
        <v>21</v>
      </c>
      <c r="B14" s="24" t="s">
        <v>13</v>
      </c>
      <c r="C14" s="22" t="s">
        <v>89</v>
      </c>
      <c r="D14" s="24" t="s">
        <v>9</v>
      </c>
      <c r="E14" s="24" t="s">
        <v>10</v>
      </c>
      <c r="F14" s="22">
        <v>260</v>
      </c>
      <c r="G14" s="22">
        <v>690</v>
      </c>
      <c r="H14" s="22">
        <v>272</v>
      </c>
      <c r="I14" s="22">
        <v>508</v>
      </c>
      <c r="J14" s="22">
        <v>402</v>
      </c>
      <c r="K14" s="22">
        <v>3093</v>
      </c>
      <c r="L14" s="22">
        <v>1474</v>
      </c>
      <c r="M14" s="22">
        <v>1483</v>
      </c>
      <c r="N14" s="22">
        <v>1086</v>
      </c>
      <c r="O14" s="18">
        <f>146+O27+153</f>
        <v>1319</v>
      </c>
      <c r="P14" s="22">
        <v>1221</v>
      </c>
      <c r="Q14" s="18">
        <f>173+Q27</f>
        <v>2593</v>
      </c>
      <c r="R14" s="22">
        <v>1538</v>
      </c>
      <c r="S14" s="22">
        <f>564+S27</f>
        <v>2929</v>
      </c>
      <c r="T14" s="22">
        <f>1440</f>
        <v>1440</v>
      </c>
      <c r="U14" s="22">
        <f>484+U27</f>
        <v>1975</v>
      </c>
      <c r="V14" s="22">
        <v>934</v>
      </c>
      <c r="W14" s="22">
        <f>480</f>
        <v>480</v>
      </c>
      <c r="X14" s="22">
        <v>45</v>
      </c>
    </row>
    <row r="15" spans="1:24" ht="45.75" customHeight="1" x14ac:dyDescent="0.25">
      <c r="A15" s="20" t="s">
        <v>22</v>
      </c>
      <c r="B15" s="24" t="s">
        <v>14</v>
      </c>
      <c r="C15" s="22" t="s">
        <v>90</v>
      </c>
      <c r="D15" s="24" t="s">
        <v>9</v>
      </c>
      <c r="E15" s="24" t="s">
        <v>10</v>
      </c>
      <c r="F15" s="22">
        <v>94</v>
      </c>
      <c r="G15" s="22">
        <v>300</v>
      </c>
      <c r="H15" s="22">
        <v>81</v>
      </c>
      <c r="I15" s="22">
        <v>196</v>
      </c>
      <c r="J15" s="22">
        <v>126</v>
      </c>
      <c r="K15" s="22">
        <v>1145</v>
      </c>
      <c r="L15" s="22">
        <v>494</v>
      </c>
      <c r="M15" s="22">
        <v>559</v>
      </c>
      <c r="N15" s="22">
        <v>402</v>
      </c>
      <c r="O15" s="22">
        <v>374</v>
      </c>
      <c r="P15" s="22">
        <v>336</v>
      </c>
      <c r="Q15" s="22">
        <f>60+769</f>
        <v>829</v>
      </c>
      <c r="R15" s="22">
        <v>769</v>
      </c>
      <c r="S15" s="22">
        <f>183+829</f>
        <v>1012</v>
      </c>
      <c r="T15" s="22">
        <v>829</v>
      </c>
      <c r="U15" s="22">
        <v>704</v>
      </c>
      <c r="V15" s="22">
        <v>539</v>
      </c>
      <c r="W15" s="22">
        <v>192</v>
      </c>
      <c r="X15" s="22">
        <v>23</v>
      </c>
    </row>
    <row r="16" spans="1:24" ht="45" customHeight="1" x14ac:dyDescent="0.25">
      <c r="A16" s="8" t="s">
        <v>23</v>
      </c>
      <c r="B16" s="24" t="s">
        <v>15</v>
      </c>
      <c r="C16" s="22" t="s">
        <v>16</v>
      </c>
      <c r="D16" s="24" t="s">
        <v>9</v>
      </c>
      <c r="E16" s="24" t="s">
        <v>10</v>
      </c>
      <c r="F16" s="22">
        <v>3.1</v>
      </c>
      <c r="G16" s="22">
        <v>9.75</v>
      </c>
      <c r="H16" s="22">
        <v>2.7</v>
      </c>
      <c r="I16" s="22">
        <v>6</v>
      </c>
      <c r="J16" s="22">
        <v>4.9000000000000004</v>
      </c>
      <c r="K16" s="22">
        <v>40.799999999999997</v>
      </c>
      <c r="L16" s="13">
        <v>6.6</v>
      </c>
      <c r="M16" s="22">
        <v>8.1999999999999993</v>
      </c>
      <c r="N16" s="22">
        <v>4</v>
      </c>
      <c r="O16" s="22">
        <v>4.3</v>
      </c>
      <c r="P16" s="13">
        <v>2.8</v>
      </c>
      <c r="Q16" s="22">
        <v>2.6</v>
      </c>
      <c r="R16" s="13">
        <v>0</v>
      </c>
      <c r="S16" s="22">
        <v>6.9</v>
      </c>
      <c r="T16" s="22">
        <v>0</v>
      </c>
      <c r="U16" s="22">
        <v>7</v>
      </c>
      <c r="V16" s="22">
        <v>0.2</v>
      </c>
      <c r="W16" s="22">
        <v>7.4</v>
      </c>
      <c r="X16" s="22">
        <v>0.6</v>
      </c>
    </row>
    <row r="17" spans="1:25" ht="147.75" customHeight="1" x14ac:dyDescent="0.25">
      <c r="A17" s="2" t="s">
        <v>24</v>
      </c>
      <c r="B17" s="22" t="s">
        <v>33</v>
      </c>
      <c r="C17" s="22" t="s">
        <v>41</v>
      </c>
      <c r="D17" s="22" t="s">
        <v>9</v>
      </c>
      <c r="E17" s="22" t="s">
        <v>10</v>
      </c>
      <c r="F17" s="22">
        <v>0</v>
      </c>
      <c r="G17" s="22">
        <v>100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</row>
    <row r="18" spans="1:25" ht="69.75" customHeight="1" x14ac:dyDescent="0.25">
      <c r="A18" s="20" t="s">
        <v>25</v>
      </c>
      <c r="B18" s="24" t="s">
        <v>46</v>
      </c>
      <c r="C18" s="22" t="s">
        <v>43</v>
      </c>
      <c r="D18" s="22" t="s">
        <v>9</v>
      </c>
      <c r="E18" s="22" t="s">
        <v>10</v>
      </c>
      <c r="F18" s="22">
        <v>93</v>
      </c>
      <c r="G18" s="22">
        <v>100</v>
      </c>
      <c r="H18" s="22">
        <v>35</v>
      </c>
      <c r="I18" s="22">
        <v>190</v>
      </c>
      <c r="J18" s="22">
        <v>49</v>
      </c>
      <c r="K18" s="22">
        <v>406</v>
      </c>
      <c r="L18" s="22">
        <v>8</v>
      </c>
      <c r="M18" s="22">
        <v>149</v>
      </c>
      <c r="N18" s="22">
        <v>13</v>
      </c>
      <c r="O18" s="22">
        <v>90</v>
      </c>
      <c r="P18" s="22">
        <v>14</v>
      </c>
      <c r="Q18" s="22">
        <v>72</v>
      </c>
      <c r="R18" s="22">
        <v>0</v>
      </c>
      <c r="S18" s="22">
        <v>284</v>
      </c>
      <c r="T18" s="22">
        <v>0</v>
      </c>
      <c r="U18" s="22">
        <v>284</v>
      </c>
      <c r="V18" s="22">
        <v>4</v>
      </c>
      <c r="W18" s="22">
        <v>284</v>
      </c>
      <c r="X18" s="22">
        <v>23</v>
      </c>
    </row>
    <row r="19" spans="1:25" ht="112.5" customHeight="1" x14ac:dyDescent="0.25">
      <c r="A19" s="2" t="s">
        <v>26</v>
      </c>
      <c r="B19" s="22" t="s">
        <v>34</v>
      </c>
      <c r="C19" s="22" t="s">
        <v>91</v>
      </c>
      <c r="D19" s="22" t="s">
        <v>9</v>
      </c>
      <c r="E19" s="22" t="s">
        <v>10</v>
      </c>
      <c r="F19" s="22">
        <v>94</v>
      </c>
      <c r="G19" s="22">
        <v>300</v>
      </c>
      <c r="H19" s="22">
        <v>81</v>
      </c>
      <c r="I19" s="22">
        <v>196</v>
      </c>
      <c r="J19" s="22">
        <v>84</v>
      </c>
      <c r="K19" s="22">
        <f>406+6+5+6+9</f>
        <v>432</v>
      </c>
      <c r="L19" s="22">
        <v>64</v>
      </c>
      <c r="M19" s="22">
        <v>149</v>
      </c>
      <c r="N19" s="22">
        <v>40</v>
      </c>
      <c r="O19" s="22">
        <v>90</v>
      </c>
      <c r="P19" s="22">
        <v>33</v>
      </c>
      <c r="Q19" s="22">
        <v>116</v>
      </c>
      <c r="R19" s="22">
        <v>0</v>
      </c>
      <c r="S19" s="22">
        <v>284</v>
      </c>
      <c r="T19" s="22">
        <v>0</v>
      </c>
      <c r="U19" s="22">
        <v>284</v>
      </c>
      <c r="V19" s="22">
        <v>4</v>
      </c>
      <c r="W19" s="22">
        <v>284</v>
      </c>
      <c r="X19" s="22">
        <v>23</v>
      </c>
    </row>
    <row r="20" spans="1:25" ht="123.75" customHeight="1" x14ac:dyDescent="0.25">
      <c r="A20" s="2" t="s">
        <v>27</v>
      </c>
      <c r="B20" s="22" t="s">
        <v>35</v>
      </c>
      <c r="C20" s="22" t="s">
        <v>36</v>
      </c>
      <c r="D20" s="22" t="s">
        <v>9</v>
      </c>
      <c r="E20" s="22" t="s">
        <v>17</v>
      </c>
      <c r="F20" s="22">
        <v>0</v>
      </c>
      <c r="G20" s="22">
        <v>0</v>
      </c>
      <c r="H20" s="22">
        <v>0</v>
      </c>
      <c r="I20" s="19">
        <v>124</v>
      </c>
      <c r="J20" s="22">
        <v>124</v>
      </c>
      <c r="K20" s="22">
        <v>180</v>
      </c>
      <c r="L20" s="22">
        <v>180</v>
      </c>
      <c r="M20" s="22">
        <v>129</v>
      </c>
      <c r="N20" s="22">
        <v>121</v>
      </c>
      <c r="O20" s="22">
        <f>140+47+26</f>
        <v>213</v>
      </c>
      <c r="P20" s="22">
        <v>0</v>
      </c>
      <c r="Q20" s="22">
        <f>16+47+26</f>
        <v>89</v>
      </c>
      <c r="R20" s="22">
        <v>0</v>
      </c>
      <c r="S20" s="22">
        <f>16+47+26</f>
        <v>89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</row>
    <row r="21" spans="1:25" ht="102" customHeight="1" x14ac:dyDescent="0.25">
      <c r="A21" s="20" t="s">
        <v>37</v>
      </c>
      <c r="B21" s="25" t="s">
        <v>48</v>
      </c>
      <c r="C21" s="25" t="s">
        <v>38</v>
      </c>
      <c r="D21" s="24" t="s">
        <v>9</v>
      </c>
      <c r="E21" s="24" t="s">
        <v>17</v>
      </c>
      <c r="F21" s="22">
        <v>0</v>
      </c>
      <c r="G21" s="22">
        <v>0</v>
      </c>
      <c r="H21" s="22">
        <v>0</v>
      </c>
      <c r="I21" s="19">
        <v>63</v>
      </c>
      <c r="J21" s="19">
        <v>63</v>
      </c>
      <c r="K21" s="22">
        <v>124</v>
      </c>
      <c r="L21" s="22">
        <v>124</v>
      </c>
      <c r="M21" s="22">
        <v>121</v>
      </c>
      <c r="N21" s="22">
        <v>120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</row>
    <row r="22" spans="1:25" ht="51" x14ac:dyDescent="0.25">
      <c r="A22" s="20" t="s">
        <v>51</v>
      </c>
      <c r="B22" s="3" t="s">
        <v>52</v>
      </c>
      <c r="C22" s="3" t="s">
        <v>53</v>
      </c>
      <c r="D22" s="24" t="s">
        <v>9</v>
      </c>
      <c r="E22" s="24" t="s">
        <v>54</v>
      </c>
      <c r="F22" s="47" t="s">
        <v>80</v>
      </c>
      <c r="G22" s="53"/>
      <c r="H22" s="53"/>
      <c r="I22" s="53"/>
      <c r="J22" s="53"/>
      <c r="K22" s="53"/>
      <c r="L22" s="54"/>
      <c r="M22" s="23">
        <v>4</v>
      </c>
      <c r="N22" s="2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</row>
    <row r="23" spans="1:25" ht="57.75" customHeight="1" x14ac:dyDescent="0.25">
      <c r="A23" s="1" t="s">
        <v>28</v>
      </c>
      <c r="B23" s="22" t="s">
        <v>128</v>
      </c>
      <c r="C23" s="22" t="s">
        <v>18</v>
      </c>
      <c r="D23" s="22" t="s">
        <v>9</v>
      </c>
      <c r="E23" s="22" t="s">
        <v>10</v>
      </c>
      <c r="F23" s="22">
        <v>0</v>
      </c>
      <c r="G23" s="22">
        <v>11</v>
      </c>
      <c r="H23" s="22">
        <v>4</v>
      </c>
      <c r="I23" s="22">
        <v>8</v>
      </c>
      <c r="J23" s="22">
        <v>5</v>
      </c>
      <c r="K23" s="22">
        <v>33</v>
      </c>
      <c r="L23" s="22">
        <v>3</v>
      </c>
      <c r="M23" s="22">
        <v>33</v>
      </c>
      <c r="N23" s="16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</row>
    <row r="24" spans="1:25" ht="45" customHeight="1" x14ac:dyDescent="0.25">
      <c r="A24" s="2" t="s">
        <v>29</v>
      </c>
      <c r="B24" s="22" t="s">
        <v>129</v>
      </c>
      <c r="C24" s="22" t="s">
        <v>19</v>
      </c>
      <c r="D24" s="22" t="s">
        <v>9</v>
      </c>
      <c r="E24" s="22" t="s">
        <v>10</v>
      </c>
      <c r="F24" s="22">
        <v>0</v>
      </c>
      <c r="G24" s="22">
        <v>23</v>
      </c>
      <c r="H24" s="22">
        <v>1</v>
      </c>
      <c r="I24" s="22">
        <v>1</v>
      </c>
      <c r="J24" s="22">
        <v>1</v>
      </c>
      <c r="K24" s="22">
        <v>100</v>
      </c>
      <c r="L24" s="22">
        <v>10</v>
      </c>
      <c r="M24" s="22">
        <v>23</v>
      </c>
      <c r="N24" s="22" t="s">
        <v>74</v>
      </c>
      <c r="O24" s="17">
        <v>10</v>
      </c>
      <c r="P24" s="17">
        <v>10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</row>
    <row r="25" spans="1:25" ht="92.25" customHeight="1" x14ac:dyDescent="0.25">
      <c r="A25" s="2" t="s">
        <v>130</v>
      </c>
      <c r="B25" s="22" t="s">
        <v>131</v>
      </c>
      <c r="C25" s="22" t="s">
        <v>20</v>
      </c>
      <c r="D25" s="22" t="s">
        <v>9</v>
      </c>
      <c r="E25" s="22" t="s">
        <v>10</v>
      </c>
      <c r="F25" s="5">
        <v>0</v>
      </c>
      <c r="G25" s="4">
        <v>200000</v>
      </c>
      <c r="H25" s="4">
        <v>0</v>
      </c>
      <c r="I25" s="4">
        <v>200000</v>
      </c>
      <c r="J25" s="4">
        <v>200000</v>
      </c>
      <c r="K25" s="4">
        <v>1551801</v>
      </c>
      <c r="L25" s="4">
        <v>155388.5</v>
      </c>
      <c r="M25" s="4">
        <v>428498.4</v>
      </c>
      <c r="N25" s="11" t="s">
        <v>93</v>
      </c>
      <c r="O25" s="12" t="s">
        <v>94</v>
      </c>
      <c r="P25" s="12" t="s">
        <v>94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</row>
    <row r="26" spans="1:25" ht="40.799999999999997" x14ac:dyDescent="0.25">
      <c r="A26" s="63" t="s">
        <v>44</v>
      </c>
      <c r="B26" s="56" t="s">
        <v>132</v>
      </c>
      <c r="C26" s="22" t="s">
        <v>47</v>
      </c>
      <c r="D26" s="22" t="s">
        <v>9</v>
      </c>
      <c r="E26" s="22" t="s">
        <v>10</v>
      </c>
      <c r="F26" s="50" t="s">
        <v>42</v>
      </c>
      <c r="G26" s="51"/>
      <c r="H26" s="51"/>
      <c r="I26" s="51"/>
      <c r="J26" s="51"/>
      <c r="K26" s="22">
        <v>11.6</v>
      </c>
      <c r="L26" s="13">
        <v>11.6</v>
      </c>
      <c r="M26" s="22">
        <v>11.1</v>
      </c>
      <c r="N26" s="22" t="s">
        <v>95</v>
      </c>
      <c r="O26" s="13">
        <v>13.9</v>
      </c>
      <c r="P26" s="13" t="s">
        <v>97</v>
      </c>
      <c r="Q26" s="13">
        <v>31.9</v>
      </c>
      <c r="R26" s="13" t="s">
        <v>98</v>
      </c>
      <c r="S26" s="22">
        <v>31.9</v>
      </c>
      <c r="T26" s="22" t="s">
        <v>100</v>
      </c>
      <c r="U26" s="22">
        <v>20</v>
      </c>
      <c r="V26" s="22" t="s">
        <v>102</v>
      </c>
      <c r="W26" s="22">
        <v>0</v>
      </c>
      <c r="X26" s="22">
        <v>0</v>
      </c>
    </row>
    <row r="27" spans="1:25" ht="59.25" customHeight="1" x14ac:dyDescent="0.25">
      <c r="A27" s="57"/>
      <c r="B27" s="57"/>
      <c r="C27" s="22" t="s">
        <v>121</v>
      </c>
      <c r="D27" s="22" t="s">
        <v>9</v>
      </c>
      <c r="E27" s="22" t="s">
        <v>10</v>
      </c>
      <c r="F27" s="47" t="s">
        <v>81</v>
      </c>
      <c r="G27" s="48"/>
      <c r="H27" s="48"/>
      <c r="I27" s="48"/>
      <c r="J27" s="48"/>
      <c r="K27" s="48"/>
      <c r="L27" s="48"/>
      <c r="M27" s="48"/>
      <c r="N27" s="49"/>
      <c r="O27" s="15">
        <v>1020</v>
      </c>
      <c r="P27" s="15">
        <v>1020</v>
      </c>
      <c r="Q27" s="15">
        <v>2420</v>
      </c>
      <c r="R27" s="15" t="s">
        <v>99</v>
      </c>
      <c r="S27" s="22">
        <v>2365</v>
      </c>
      <c r="T27" s="22" t="s">
        <v>101</v>
      </c>
      <c r="U27" s="22">
        <v>1491</v>
      </c>
      <c r="V27" s="22" t="s">
        <v>103</v>
      </c>
      <c r="W27" s="22">
        <v>0</v>
      </c>
      <c r="X27" s="22">
        <v>0</v>
      </c>
    </row>
    <row r="28" spans="1:25" ht="103.5" customHeight="1" x14ac:dyDescent="0.25">
      <c r="A28" s="2" t="s">
        <v>45</v>
      </c>
      <c r="B28" s="22" t="s">
        <v>133</v>
      </c>
      <c r="C28" s="22" t="s">
        <v>55</v>
      </c>
      <c r="D28" s="22" t="s">
        <v>9</v>
      </c>
      <c r="E28" s="22" t="s">
        <v>10</v>
      </c>
      <c r="F28" s="50" t="s">
        <v>42</v>
      </c>
      <c r="G28" s="51"/>
      <c r="H28" s="51"/>
      <c r="I28" s="51"/>
      <c r="J28" s="51"/>
      <c r="K28" s="22">
        <v>287</v>
      </c>
      <c r="L28" s="22">
        <v>146</v>
      </c>
      <c r="M28" s="22">
        <v>113</v>
      </c>
      <c r="N28" s="22">
        <v>104</v>
      </c>
      <c r="O28" s="22">
        <v>111</v>
      </c>
      <c r="P28" s="22">
        <v>91</v>
      </c>
      <c r="Q28" s="22">
        <v>356</v>
      </c>
      <c r="R28" s="22">
        <v>135</v>
      </c>
      <c r="S28" s="22">
        <v>315</v>
      </c>
      <c r="T28" s="22">
        <v>41</v>
      </c>
      <c r="U28" s="22">
        <v>270</v>
      </c>
      <c r="V28" s="22">
        <v>0</v>
      </c>
      <c r="W28" s="22">
        <v>0</v>
      </c>
      <c r="X28" s="22">
        <v>0</v>
      </c>
    </row>
    <row r="29" spans="1:25" ht="107.25" customHeight="1" x14ac:dyDescent="0.25">
      <c r="A29" s="2" t="s">
        <v>56</v>
      </c>
      <c r="B29" s="22" t="s">
        <v>134</v>
      </c>
      <c r="C29" s="22" t="s">
        <v>49</v>
      </c>
      <c r="D29" s="22" t="s">
        <v>9</v>
      </c>
      <c r="E29" s="22" t="s">
        <v>10</v>
      </c>
      <c r="F29" s="47" t="s">
        <v>42</v>
      </c>
      <c r="G29" s="48"/>
      <c r="H29" s="48"/>
      <c r="I29" s="48"/>
      <c r="J29" s="49"/>
      <c r="K29" s="22">
        <v>169</v>
      </c>
      <c r="L29" s="22">
        <v>169</v>
      </c>
      <c r="M29" s="22">
        <v>131</v>
      </c>
      <c r="N29" s="22">
        <v>128</v>
      </c>
      <c r="O29" s="22">
        <v>166</v>
      </c>
      <c r="P29" s="22">
        <v>122</v>
      </c>
      <c r="Q29" s="22">
        <v>546</v>
      </c>
      <c r="R29" s="22">
        <v>0</v>
      </c>
      <c r="S29" s="22">
        <v>532</v>
      </c>
      <c r="T29" s="22">
        <v>0</v>
      </c>
      <c r="U29" s="22">
        <v>294</v>
      </c>
      <c r="V29" s="22">
        <v>0</v>
      </c>
      <c r="W29" s="22">
        <v>0</v>
      </c>
      <c r="X29" s="22">
        <v>0</v>
      </c>
    </row>
    <row r="30" spans="1:25" ht="29.25" customHeight="1" x14ac:dyDescent="0.3">
      <c r="A30" s="43" t="s">
        <v>104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5" ht="140.25" customHeight="1" x14ac:dyDescent="0.3">
      <c r="A31" s="41" t="s">
        <v>123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5" ht="26.25" customHeight="1" x14ac:dyDescent="0.3">
      <c r="A32" s="45" t="s">
        <v>127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9" t="s">
        <v>50</v>
      </c>
    </row>
    <row r="33" spans="1:24" ht="24" customHeight="1" x14ac:dyDescent="0.3">
      <c r="A33" s="52" t="s">
        <v>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49.5" customHeight="1" x14ac:dyDescent="0.3">
      <c r="A34" s="55" t="s">
        <v>105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2.75" customHeight="1" x14ac:dyDescent="0.3">
      <c r="A35" s="52" t="s">
        <v>96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x14ac:dyDescent="0.25">
      <c r="A36" s="38" t="s">
        <v>39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24.75" customHeight="1" x14ac:dyDescent="0.3">
      <c r="A37" s="33" t="s">
        <v>59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5" customHeight="1" x14ac:dyDescent="0.3">
      <c r="A38" s="26" t="s">
        <v>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22.5" customHeight="1" x14ac:dyDescent="0.3">
      <c r="A39" s="26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25.5" customHeight="1" x14ac:dyDescent="0.3">
      <c r="A40" s="26" t="s">
        <v>62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23.25" customHeight="1" x14ac:dyDescent="0.3">
      <c r="A41" s="26" t="s">
        <v>75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24" customHeight="1" x14ac:dyDescent="0.3">
      <c r="A42" s="32" t="s">
        <v>106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25.5" customHeight="1" x14ac:dyDescent="0.3">
      <c r="A43" s="26" t="s">
        <v>107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25.5" customHeight="1" x14ac:dyDescent="0.3">
      <c r="A44" s="26" t="s">
        <v>108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20.25" customHeight="1" x14ac:dyDescent="0.3">
      <c r="A45" s="26" t="s">
        <v>109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3.5" customHeight="1" x14ac:dyDescent="0.3">
      <c r="A46" s="26" t="s">
        <v>110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24.75" customHeight="1" x14ac:dyDescent="0.3">
      <c r="A47" s="31" t="s">
        <v>63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5.75" customHeight="1" x14ac:dyDescent="0.3">
      <c r="A48" s="26" t="s">
        <v>64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34.5" customHeight="1" x14ac:dyDescent="0.3">
      <c r="A49" s="26" t="s">
        <v>65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49.5" customHeight="1" x14ac:dyDescent="0.3">
      <c r="A50" s="26" t="s">
        <v>66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34.5" customHeight="1" x14ac:dyDescent="0.25">
      <c r="A51" s="26" t="s">
        <v>76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25.5" customHeight="1" x14ac:dyDescent="0.25">
      <c r="A52" s="32" t="s">
        <v>111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1.25" customHeight="1" x14ac:dyDescent="0.25">
      <c r="A53" s="26" t="s">
        <v>112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9" customHeight="1" x14ac:dyDescent="0.25">
      <c r="A54" s="26" t="s">
        <v>113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26.25" customHeight="1" x14ac:dyDescent="0.25">
      <c r="A55" s="26" t="s">
        <v>124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11.25" customHeight="1" x14ac:dyDescent="0.3">
      <c r="A56" s="26" t="s">
        <v>125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4.4" x14ac:dyDescent="0.3">
      <c r="A57" s="29" t="s">
        <v>40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27" customHeight="1" x14ac:dyDescent="0.3">
      <c r="A58" s="31" t="s">
        <v>67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2" customHeight="1" x14ac:dyDescent="0.3">
      <c r="A59" s="26" t="s">
        <v>68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2.75" customHeight="1" x14ac:dyDescent="0.3">
      <c r="A60" s="26" t="s">
        <v>69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3.5" customHeight="1" x14ac:dyDescent="0.3">
      <c r="A61" s="26" t="s">
        <v>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21" customHeight="1" x14ac:dyDescent="0.25">
      <c r="A62" s="26" t="s">
        <v>77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ht="21.75" customHeight="1" x14ac:dyDescent="0.3">
      <c r="A63" s="32" t="s">
        <v>114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7" customHeight="1" x14ac:dyDescent="0.3">
      <c r="A64" s="26" t="s">
        <v>115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21" customHeight="1" x14ac:dyDescent="0.3">
      <c r="A65" s="26" t="s">
        <v>116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2.75" customHeight="1" x14ac:dyDescent="0.3">
      <c r="A66" s="26" t="s">
        <v>117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9.75" customHeight="1" x14ac:dyDescent="0.3">
      <c r="A67" s="26" t="s">
        <v>110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30.75" customHeight="1" x14ac:dyDescent="0.3">
      <c r="A68" s="31" t="s">
        <v>71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2.75" customHeight="1" x14ac:dyDescent="0.3">
      <c r="A69" s="26" t="s">
        <v>64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22.5" customHeight="1" x14ac:dyDescent="0.3">
      <c r="A70" s="26" t="s">
        <v>72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33.75" customHeight="1" x14ac:dyDescent="0.3">
      <c r="A71" s="26" t="s">
        <v>73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27.75" customHeight="1" x14ac:dyDescent="0.3">
      <c r="A72" s="26" t="s">
        <v>78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21.75" customHeight="1" x14ac:dyDescent="0.25">
      <c r="A73" s="32" t="s">
        <v>118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ht="21.75" customHeight="1" x14ac:dyDescent="0.25">
      <c r="A74" s="26" t="s">
        <v>119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24.75" customHeight="1" x14ac:dyDescent="0.25">
      <c r="A75" s="26" t="s">
        <v>120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9.75" customHeight="1" x14ac:dyDescent="0.25">
      <c r="A76" s="26" t="s">
        <v>126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3.5" customHeight="1" x14ac:dyDescent="0.3">
      <c r="A77" s="26" t="s">
        <v>125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</row>
  </sheetData>
  <mergeCells count="78">
    <mergeCell ref="A26:A27"/>
    <mergeCell ref="F27:N27"/>
    <mergeCell ref="U7:V7"/>
    <mergeCell ref="W7:X7"/>
    <mergeCell ref="A2:X2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I7:J7"/>
    <mergeCell ref="K7:L7"/>
    <mergeCell ref="M7:N7"/>
    <mergeCell ref="O7:P7"/>
    <mergeCell ref="Q7:R7"/>
    <mergeCell ref="S7:T7"/>
    <mergeCell ref="A36:N36"/>
    <mergeCell ref="A10:A13"/>
    <mergeCell ref="B10:B13"/>
    <mergeCell ref="E10:E11"/>
    <mergeCell ref="E12:E13"/>
    <mergeCell ref="A31:X31"/>
    <mergeCell ref="A30:X30"/>
    <mergeCell ref="A32:X32"/>
    <mergeCell ref="F29:J29"/>
    <mergeCell ref="F28:J28"/>
    <mergeCell ref="F26:J26"/>
    <mergeCell ref="A33:X33"/>
    <mergeCell ref="F22:L22"/>
    <mergeCell ref="A35:X35"/>
    <mergeCell ref="A34:X34"/>
    <mergeCell ref="B26:B27"/>
    <mergeCell ref="A70:X70"/>
    <mergeCell ref="A59:X59"/>
    <mergeCell ref="A60:X60"/>
    <mergeCell ref="A61:X61"/>
    <mergeCell ref="A62:X62"/>
    <mergeCell ref="A63:X63"/>
    <mergeCell ref="A64:X64"/>
    <mergeCell ref="A67:X67"/>
    <mergeCell ref="A68:X68"/>
    <mergeCell ref="A65:X65"/>
    <mergeCell ref="A66:X66"/>
    <mergeCell ref="A77:X77"/>
    <mergeCell ref="A71:X71"/>
    <mergeCell ref="A72:X72"/>
    <mergeCell ref="A73:X73"/>
    <mergeCell ref="A74:X74"/>
    <mergeCell ref="A75:X75"/>
    <mergeCell ref="A76:X76"/>
    <mergeCell ref="A37:X37"/>
    <mergeCell ref="A38:X38"/>
    <mergeCell ref="A39:X39"/>
    <mergeCell ref="A50:X50"/>
    <mergeCell ref="A51:X51"/>
    <mergeCell ref="A49:X49"/>
    <mergeCell ref="A40:X40"/>
    <mergeCell ref="A41:X41"/>
    <mergeCell ref="A48:X48"/>
    <mergeCell ref="A42:X42"/>
    <mergeCell ref="A43:X43"/>
    <mergeCell ref="A44:X44"/>
    <mergeCell ref="A45:X45"/>
    <mergeCell ref="A56:X56"/>
    <mergeCell ref="A57:X57"/>
    <mergeCell ref="A58:X58"/>
    <mergeCell ref="A69:X69"/>
    <mergeCell ref="A46:X46"/>
    <mergeCell ref="A52:X52"/>
    <mergeCell ref="A54:X54"/>
    <mergeCell ref="A55:X55"/>
    <mergeCell ref="A47:X47"/>
    <mergeCell ref="A53:X53"/>
  </mergeCells>
  <pageMargins left="0.19685039370078741" right="0.19685039370078741" top="0.59055118110236227" bottom="0.19685039370078741" header="0.11811023622047245" footer="0.1181102362204724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2021-04-02T06:06:00Z</dcterms:modified>
</cp:coreProperties>
</file>