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705" windowWidth="13245" windowHeight="7380" activeTab="0"/>
  </bookViews>
  <sheets>
    <sheet name="РО" sheetId="1" r:id="rId1"/>
  </sheets>
  <definedNames/>
  <calcPr fullCalcOnLoad="1"/>
</workbook>
</file>

<file path=xl/sharedStrings.xml><?xml version="1.0" encoding="utf-8"?>
<sst xmlns="http://schemas.openxmlformats.org/spreadsheetml/2006/main" count="122" uniqueCount="79">
  <si>
    <t>9898,8</t>
  </si>
  <si>
    <t>2813,1</t>
  </si>
  <si>
    <t>7521,6</t>
  </si>
  <si>
    <t>13538,7</t>
  </si>
  <si>
    <t>46362,7</t>
  </si>
  <si>
    <t>№</t>
  </si>
  <si>
    <t>Код бюджетной классификации (КЦСР, КВР)</t>
  </si>
  <si>
    <t>Срок исполнения</t>
  </si>
  <si>
    <t>Объем финансирования (тыс. рублей)</t>
  </si>
  <si>
    <t>потребность</t>
  </si>
  <si>
    <t>утверждено</t>
  </si>
  <si>
    <t>В том числе за счет средств</t>
  </si>
  <si>
    <t>местного бюджета</t>
  </si>
  <si>
    <t>федерального бюджета</t>
  </si>
  <si>
    <t>областного бюджета</t>
  </si>
  <si>
    <t>внебюджетных источников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</si>
  <si>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</si>
  <si>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</si>
  <si>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</si>
  <si>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</si>
  <si>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</si>
  <si>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</si>
  <si>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</si>
  <si>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</si>
  <si>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</si>
  <si>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</si>
  <si>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всего</t>
  </si>
  <si>
    <t xml:space="preserve"> 1 .1 </t>
  </si>
  <si>
    <t>Итого по задаче 1</t>
  </si>
  <si>
    <t>ВСЕГО ПО ПОДПРОГРАММЕ</t>
  </si>
  <si>
    <t>1.1.</t>
  </si>
  <si>
    <t>1.3</t>
  </si>
  <si>
    <t>1.4.</t>
  </si>
  <si>
    <t>Задача 2 Подпрограммы . Создание условий для привлечения молодыми семяьми собственных средств, средств кредитных и других организаций, предоставляющих кредиты и займы для приобретения жилого помещения или создание объекта индивидуального жилищного строительства</t>
  </si>
  <si>
    <t>2</t>
  </si>
  <si>
    <t>Мероприятие 2.1 Оформление ипотечных кредитов (займов) на цели приобретения (строительства) жилья молодыми семьями, получившими свидетельства о праве на получение социальной выплаты на приобретение жилого помещения или создание объекта индивидуального жилищного строительства</t>
  </si>
  <si>
    <t>2.1</t>
  </si>
  <si>
    <t>Итого по задаче 2</t>
  </si>
  <si>
    <t>----</t>
  </si>
  <si>
    <t>Задача 3. Субсидирование процентной ставки по ипотечным жилищным кредитам работников муниципальных учреждений социальной сферы</t>
  </si>
  <si>
    <t>Итого по задаче 3</t>
  </si>
  <si>
    <t>_____</t>
  </si>
  <si>
    <t xml:space="preserve">КЦСР 1210110310, КВР 313;                 КЦСР 12101L4970, КВР 322;                    КЦСР 1210120490,    КВР 322;                     КЦСР 1210120500,    КВР 322; </t>
  </si>
  <si>
    <t>КЦСР 1210110310, КВР 313</t>
  </si>
  <si>
    <t>Наименования целей, задач, ведомственных целевых программ, мероприятий подпрограммы</t>
  </si>
  <si>
    <t>план</t>
  </si>
  <si>
    <t>администрация Города Томска (управление молодежной политики)</t>
  </si>
  <si>
    <t>администрация Города Томска (управление молодежной политки)</t>
  </si>
  <si>
    <t>Задача 1. 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</si>
  <si>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1.5</t>
  </si>
  <si>
    <t>Мероприятие 1.5. Предоставление дополнительных социальных выплат при рождении (усыновлении) одного ребенка</t>
  </si>
  <si>
    <t xml:space="preserve">КЦСР 1210120500,    КВР 322; </t>
  </si>
  <si>
    <t xml:space="preserve">КЦСР 1210L4970, КВР 322             КЦСР 1210120490,    КВР 322;                     </t>
  </si>
  <si>
    <t>Цель: Оказание муниципальной поддержки в решении жилищных проблем молодых семей и специалистов, признанных в установленном действующим законодательством порядке нуждающимися в жилых помещениях</t>
  </si>
  <si>
    <t>Укрупненное (основное) мероприятие «Оказание муниципальной поддержки в решении жилищных проблем молодых семей и специалистов, признанных в установленном действующим законодательством порядке нуждающимися в жилых помещениях" (решается в рамках задач 1,2 и 3)</t>
  </si>
  <si>
    <t xml:space="preserve">Приложение 2
к подпрограмме
«Обеспечение жильем молодых семей» на 2017 - 2023 годы
</t>
  </si>
  <si>
    <t>Перечень мероприятий и ресурсное обеспечение подпрограммы «Обеспечение жильем молодых семей» на 2017-2023 годы</t>
  </si>
  <si>
    <t>Мероприятие 1.2 Формирование списков молодых семей, признанных участниками основного мероприятия «Обеспечение жильем молодых семей» ГП  РФ «Обеспечение доступным и комфортным жильем и коммунальными услугами граждан Российской Федерации» на территории муниципального образования «Город Томск» и изъявивших желание получить социальную выплату на приобретение (строительство) жилья в планируемом году</t>
  </si>
  <si>
    <t xml:space="preserve">Мероприятие 1.1 Прием документов для признания молодых семей: 1) нуждающимися в жилых помещениях; 2) имеющими достаточные доходы; 3) участниками  мероприятия </t>
  </si>
  <si>
    <t>Мероприятие 1.3 Оформление и выдача молодым семьям в установленном порядке свидетельств о праве на получение социальных выплат на приобретение (строительство) жилья</t>
  </si>
  <si>
    <t>Мероприятие 1.4 Предоставление молодым семьям социальных выплат на приобретение (строительство) жилья (в пределах объемов бюджетных ассигнований, предусмотренных на эти цели в бюджете муниципального образования «Город Томск», в том числе и субсидии из областного бюджета)</t>
  </si>
  <si>
    <t>1.2.</t>
  </si>
  <si>
    <t>3.1</t>
  </si>
  <si>
    <t>Мероприятие 3.1. Возмещение затрат на уплату сумм процентов по ипотечным жилищным кредитным договорам отдельным категориям граждан</t>
  </si>
  <si>
    <t>Уровень приоритетности мероприятий</t>
  </si>
  <si>
    <t>Критерий уровня приоритетности мероприятий</t>
  </si>
  <si>
    <t>4</t>
  </si>
  <si>
    <t>15</t>
  </si>
  <si>
    <t>16</t>
  </si>
  <si>
    <t>17</t>
  </si>
  <si>
    <t>II</t>
  </si>
  <si>
    <t>А</t>
  </si>
  <si>
    <t>III</t>
  </si>
  <si>
    <t>I</t>
  </si>
  <si>
    <t>Ответственный исполнитель, соисполнители, участники</t>
  </si>
  <si>
    <t>КЦСР1210100000, КВР 000</t>
  </si>
  <si>
    <t>КЦСР 1210100000, КВР 000</t>
  </si>
  <si>
    <t>Приложение 4</t>
  </si>
  <si>
    <t>к постановлению администрации Города Томска от 21.05.2021 № 357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</si>
</sst>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\ _₽"/>
    <numFmt numFmtId="166" formatCode="#,##0.0"/>
    <numFmt numFmtId="167" formatCode="#,##0.00\ &quot;₽&quot;"/>
  </numFmts>
  <fonts count="21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ck"/>
      <right style="thin"/>
      <top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/>
    </border>
    <border>
      <left style="thin"/>
      <right style="thick"/>
      <top/>
      <bottom/>
    </border>
    <border>
      <left/>
      <right style="thick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/>
    </border>
    <border>
      <left style="thick"/>
      <right style="thin"/>
      <top/>
      <bottom/>
    </border>
    <border>
      <left style="thin"/>
      <right style="thick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8">
    <xf numFmtId="0" fontId="0" fillId="0" borderId="0" xfId="0" applyAlignment="1">
      <alignment/>
    </xf>
    <xf numFmtId="49" fontId="0" fillId="24" borderId="10" xfId="0" applyNumberFormat="1" applyFill="1" applyBorder="1" applyAlignment="1">
      <alignment horizontal="center" vertical="center" wrapText="1"/>
    </xf>
    <xf numFmtId="0" fontId="0" fillId="24" borderId="0" xfId="0" applyFill="1" applyAlignment="1">
      <alignment/>
    </xf>
    <xf numFmtId="49" fontId="0" fillId="24" borderId="0" xfId="0" applyNumberFormat="1" applyFill="1" applyAlignment="1">
      <alignment/>
    </xf>
    <xf numFmtId="164" fontId="0" fillId="24" borderId="0" xfId="0" applyNumberFormat="1" applyFill="1" applyAlignment="1">
      <alignment/>
    </xf>
    <xf numFmtId="49" fontId="0" fillId="24" borderId="11" xfId="0" applyNumberFormat="1" applyFill="1" applyBorder="1" applyAlignment="1">
      <alignment horizontal="center" vertical="center" wrapText="1"/>
    </xf>
    <xf numFmtId="2" fontId="0" fillId="24" borderId="0" xfId="0" applyNumberFormat="1" applyFill="1" applyAlignment="1">
      <alignment/>
    </xf>
    <xf numFmtId="166" fontId="0" fillId="24" borderId="0" xfId="0" applyNumberFormat="1" applyFill="1" applyAlignment="1">
      <alignment/>
    </xf>
    <xf numFmtId="49" fontId="0" fillId="24" borderId="12" xfId="0" applyNumberFormat="1" applyFill="1" applyBorder="1" applyAlignment="1">
      <alignment horizontal="center" vertical="center" wrapText="1"/>
    </xf>
    <xf numFmtId="49" fontId="0" fillId="24" borderId="13" xfId="0" applyNumberFormat="1" applyFill="1" applyBorder="1" applyAlignment="1">
      <alignment horizontal="center" vertical="center" wrapText="1"/>
    </xf>
    <xf numFmtId="166" fontId="2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66" fontId="0" fillId="0" borderId="10" xfId="0" applyNumberFormat="1" applyFont="1" applyFill="1" applyBorder="1" applyAlignment="1">
      <alignment horizontal="center" vertical="center" wrapText="1"/>
    </xf>
    <xf numFmtId="166" fontId="20" fillId="0" borderId="10" xfId="0" applyNumberFormat="1" applyFont="1" applyFill="1" applyBorder="1" applyAlignment="1">
      <alignment horizontal="center" vertical="center" wrapText="1"/>
    </xf>
    <xf numFmtId="166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166" fontId="0" fillId="0" borderId="0" xfId="0" applyNumberFormat="1" applyFont="1" applyFill="1" applyAlignment="1">
      <alignment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left" vertical="center" wrapText="1"/>
    </xf>
    <xf numFmtId="2" fontId="3" fillId="0" borderId="17" xfId="0" applyNumberFormat="1" applyFont="1" applyFill="1" applyBorder="1" applyAlignment="1">
      <alignment horizontal="center" vertical="center" wrapText="1"/>
    </xf>
    <xf numFmtId="2" fontId="3" fillId="0" borderId="18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0" fillId="24" borderId="22" xfId="0" applyNumberFormat="1" applyFill="1" applyBorder="1" applyAlignment="1">
      <alignment horizontal="center" vertical="center" wrapText="1"/>
    </xf>
    <xf numFmtId="49" fontId="0" fillId="24" borderId="10" xfId="0" applyNumberFormat="1" applyFill="1" applyBorder="1" applyAlignment="1">
      <alignment horizontal="center" vertical="center" wrapText="1"/>
    </xf>
    <xf numFmtId="49" fontId="0" fillId="24" borderId="0" xfId="0" applyNumberFormat="1" applyFill="1" applyAlignment="1">
      <alignment horizontal="center"/>
    </xf>
    <xf numFmtId="0" fontId="0" fillId="24" borderId="0" xfId="0" applyFill="1" applyAlignment="1">
      <alignment/>
    </xf>
    <xf numFmtId="49" fontId="0" fillId="24" borderId="23" xfId="0" applyNumberFormat="1" applyFill="1" applyBorder="1" applyAlignment="1">
      <alignment horizontal="center" vertical="center" wrapText="1"/>
    </xf>
    <xf numFmtId="49" fontId="0" fillId="24" borderId="12" xfId="0" applyNumberFormat="1" applyFill="1" applyBorder="1" applyAlignment="1">
      <alignment horizontal="center" vertical="center" wrapText="1"/>
    </xf>
    <xf numFmtId="49" fontId="0" fillId="24" borderId="0" xfId="0" applyNumberFormat="1" applyFill="1" applyAlignment="1">
      <alignment horizontal="right" wrapText="1"/>
    </xf>
    <xf numFmtId="0" fontId="2" fillId="24" borderId="0" xfId="0" applyFont="1" applyFill="1" applyAlignment="1">
      <alignment horizontal="center" vertical="center"/>
    </xf>
    <xf numFmtId="49" fontId="0" fillId="24" borderId="24" xfId="0" applyNumberFormat="1" applyFill="1" applyBorder="1" applyAlignment="1">
      <alignment horizontal="center" vertical="center" wrapText="1"/>
    </xf>
    <xf numFmtId="49" fontId="0" fillId="24" borderId="13" xfId="0" applyNumberForma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24" borderId="17" xfId="0" applyNumberFormat="1" applyFill="1" applyBorder="1" applyAlignment="1">
      <alignment horizontal="center" vertical="center" wrapText="1"/>
    </xf>
    <xf numFmtId="49" fontId="0" fillId="24" borderId="18" xfId="0" applyNumberFormat="1" applyFill="1" applyBorder="1" applyAlignment="1">
      <alignment horizontal="center" vertical="center" wrapText="1"/>
    </xf>
    <xf numFmtId="49" fontId="0" fillId="24" borderId="16" xfId="0" applyNumberFormat="1" applyFill="1" applyBorder="1" applyAlignment="1">
      <alignment horizontal="center" vertical="center" wrapText="1"/>
    </xf>
    <xf numFmtId="49" fontId="0" fillId="24" borderId="25" xfId="0" applyNumberFormat="1" applyFill="1" applyBorder="1" applyAlignment="1">
      <alignment horizontal="center" vertical="center" wrapText="1"/>
    </xf>
    <xf numFmtId="49" fontId="0" fillId="24" borderId="26" xfId="0" applyNumberFormat="1" applyFill="1" applyBorder="1" applyAlignment="1">
      <alignment horizontal="center" vertical="center" wrapText="1"/>
    </xf>
    <xf numFmtId="49" fontId="0" fillId="24" borderId="11" xfId="0" applyNumberForma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167" fontId="3" fillId="0" borderId="10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left" vertical="center" wrapText="1"/>
    </xf>
    <xf numFmtId="49" fontId="0" fillId="0" borderId="18" xfId="0" applyNumberFormat="1" applyFont="1" applyFill="1" applyBorder="1" applyAlignment="1">
      <alignment horizontal="left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0"/>
  <sheetViews>
    <sheetView tabSelected="1" view="pageBreakPreview" zoomScaleSheetLayoutView="100" zoomScalePageLayoutView="0" workbookViewId="0" topLeftCell="A1">
      <selection activeCell="Q9" sqref="Q9"/>
    </sheetView>
  </sheetViews>
  <sheetFormatPr defaultColWidth="9.00390625" defaultRowHeight="12.75"/>
  <cols>
    <col min="1" max="1" width="7.25390625" style="2" customWidth="1"/>
    <col min="2" max="2" width="47.75390625" style="2" customWidth="1"/>
    <col min="3" max="3" width="16.75390625" style="2" customWidth="1"/>
    <col min="4" max="5" width="8.125" style="2" customWidth="1"/>
    <col min="6" max="6" width="9.75390625" style="2" customWidth="1"/>
    <col min="7" max="7" width="10.875" style="3" bestFit="1" customWidth="1"/>
    <col min="8" max="8" width="13.125" style="3" customWidth="1"/>
    <col min="9" max="9" width="11.00390625" style="3" customWidth="1"/>
    <col min="10" max="10" width="10.625" style="3" customWidth="1"/>
    <col min="11" max="14" width="9.375" style="3" bestFit="1" customWidth="1"/>
    <col min="15" max="15" width="10.75390625" style="3" bestFit="1" customWidth="1"/>
    <col min="16" max="16" width="10.125" style="3" bestFit="1" customWidth="1"/>
    <col min="17" max="17" width="17.75390625" style="2" customWidth="1"/>
    <col min="18" max="18" width="10.125" style="2" bestFit="1" customWidth="1"/>
    <col min="19" max="19" width="11.875" style="2" customWidth="1"/>
    <col min="20" max="16384" width="9.125" style="2" customWidth="1"/>
  </cols>
  <sheetData>
    <row r="1" ht="12.75">
      <c r="Q1" s="2" t="s">
        <v>77</v>
      </c>
    </row>
    <row r="2" spans="11:17" ht="12.75">
      <c r="K2" s="40" t="s">
        <v>78</v>
      </c>
      <c r="L2" s="41"/>
      <c r="M2" s="41"/>
      <c r="N2" s="41"/>
      <c r="O2" s="41"/>
      <c r="P2" s="41"/>
      <c r="Q2" s="41"/>
    </row>
    <row r="5" spans="13:17" ht="56.25" customHeight="1">
      <c r="M5" s="44" t="s">
        <v>55</v>
      </c>
      <c r="N5" s="44"/>
      <c r="O5" s="44"/>
      <c r="P5" s="44"/>
      <c r="Q5" s="44"/>
    </row>
    <row r="7" spans="1:17" ht="12.75">
      <c r="A7" s="45" t="s">
        <v>56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</row>
    <row r="9" ht="13.5" thickBot="1"/>
    <row r="10" spans="1:17" ht="46.5" customHeight="1" thickTop="1">
      <c r="A10" s="46" t="s">
        <v>5</v>
      </c>
      <c r="B10" s="38" t="s">
        <v>44</v>
      </c>
      <c r="C10" s="38" t="s">
        <v>6</v>
      </c>
      <c r="D10" s="38" t="s">
        <v>64</v>
      </c>
      <c r="E10" s="38" t="s">
        <v>65</v>
      </c>
      <c r="F10" s="38" t="s">
        <v>7</v>
      </c>
      <c r="G10" s="38" t="s">
        <v>8</v>
      </c>
      <c r="H10" s="38"/>
      <c r="I10" s="38" t="s">
        <v>11</v>
      </c>
      <c r="J10" s="38"/>
      <c r="K10" s="38"/>
      <c r="L10" s="38"/>
      <c r="M10" s="38"/>
      <c r="N10" s="38"/>
      <c r="O10" s="38"/>
      <c r="P10" s="38"/>
      <c r="Q10" s="42" t="s">
        <v>74</v>
      </c>
    </row>
    <row r="11" spans="1:17" ht="46.5" customHeight="1">
      <c r="A11" s="47"/>
      <c r="B11" s="39"/>
      <c r="C11" s="39"/>
      <c r="D11" s="39"/>
      <c r="E11" s="39"/>
      <c r="F11" s="39"/>
      <c r="G11" s="39"/>
      <c r="H11" s="39"/>
      <c r="I11" s="39" t="s">
        <v>12</v>
      </c>
      <c r="J11" s="39"/>
      <c r="K11" s="39" t="s">
        <v>13</v>
      </c>
      <c r="L11" s="39"/>
      <c r="M11" s="39" t="s">
        <v>14</v>
      </c>
      <c r="N11" s="39"/>
      <c r="O11" s="39" t="s">
        <v>15</v>
      </c>
      <c r="P11" s="39"/>
      <c r="Q11" s="43"/>
    </row>
    <row r="12" spans="1:17" ht="46.5" customHeight="1">
      <c r="A12" s="47"/>
      <c r="B12" s="39"/>
      <c r="C12" s="39"/>
      <c r="D12" s="39"/>
      <c r="E12" s="39"/>
      <c r="F12" s="39"/>
      <c r="G12" s="1" t="s">
        <v>9</v>
      </c>
      <c r="H12" s="1" t="s">
        <v>10</v>
      </c>
      <c r="I12" s="1" t="s">
        <v>9</v>
      </c>
      <c r="J12" s="1" t="s">
        <v>10</v>
      </c>
      <c r="K12" s="1" t="s">
        <v>9</v>
      </c>
      <c r="L12" s="1" t="s">
        <v>10</v>
      </c>
      <c r="M12" s="1" t="s">
        <v>9</v>
      </c>
      <c r="N12" s="1" t="s">
        <v>10</v>
      </c>
      <c r="O12" s="1" t="s">
        <v>9</v>
      </c>
      <c r="P12" s="1" t="s">
        <v>45</v>
      </c>
      <c r="Q12" s="43"/>
    </row>
    <row r="13" spans="1:17" ht="12.75">
      <c r="A13" s="9">
        <v>1</v>
      </c>
      <c r="B13" s="1">
        <v>2</v>
      </c>
      <c r="C13" s="1">
        <v>3</v>
      </c>
      <c r="D13" s="1" t="s">
        <v>66</v>
      </c>
      <c r="E13" s="1" t="s">
        <v>16</v>
      </c>
      <c r="F13" s="1" t="s">
        <v>17</v>
      </c>
      <c r="G13" s="1" t="s">
        <v>18</v>
      </c>
      <c r="H13" s="1" t="s">
        <v>19</v>
      </c>
      <c r="I13" s="1" t="s">
        <v>20</v>
      </c>
      <c r="J13" s="1" t="s">
        <v>21</v>
      </c>
      <c r="K13" s="1" t="s">
        <v>22</v>
      </c>
      <c r="L13" s="1" t="s">
        <v>23</v>
      </c>
      <c r="M13" s="1" t="s">
        <v>24</v>
      </c>
      <c r="N13" s="1" t="s">
        <v>25</v>
      </c>
      <c r="O13" s="1" t="s">
        <v>67</v>
      </c>
      <c r="P13" s="1" t="s">
        <v>68</v>
      </c>
      <c r="Q13" s="8" t="s">
        <v>69</v>
      </c>
    </row>
    <row r="14" spans="1:17" ht="26.25" customHeight="1">
      <c r="A14" s="9">
        <v>1</v>
      </c>
      <c r="B14" s="49" t="s">
        <v>53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1"/>
    </row>
    <row r="15" spans="1:17" ht="12.75">
      <c r="A15" s="47">
        <v>1</v>
      </c>
      <c r="B15" s="55" t="s">
        <v>54</v>
      </c>
      <c r="C15" s="37" t="s">
        <v>42</v>
      </c>
      <c r="D15" s="37"/>
      <c r="E15" s="37"/>
      <c r="F15" s="11" t="s">
        <v>26</v>
      </c>
      <c r="G15" s="12">
        <f>G16+G17+G18+G19+G20+G22+G21</f>
        <v>893743.9</v>
      </c>
      <c r="H15" s="12">
        <f>H16+H17+H18+H19+H20+H22+H21</f>
        <v>752707.4000000001</v>
      </c>
      <c r="I15" s="12">
        <f>I16+I17+I18+I19+I20+I22+I21</f>
        <v>373364</v>
      </c>
      <c r="J15" s="12">
        <f>J16+J17+J18+J19+J20+J22+J21</f>
        <v>302441.89999999997</v>
      </c>
      <c r="K15" s="12">
        <f aca="true" t="shared" si="0" ref="K15:P15">K16+K17+K18+K19+K20+K22+K21</f>
        <v>61783.700000000004</v>
      </c>
      <c r="L15" s="12">
        <f t="shared" si="0"/>
        <v>43929.2</v>
      </c>
      <c r="M15" s="12">
        <f t="shared" si="0"/>
        <v>62999.2</v>
      </c>
      <c r="N15" s="12">
        <f t="shared" si="0"/>
        <v>42739.299999999996</v>
      </c>
      <c r="O15" s="12">
        <f t="shared" si="0"/>
        <v>395597</v>
      </c>
      <c r="P15" s="12">
        <f t="shared" si="0"/>
        <v>363597</v>
      </c>
      <c r="Q15" s="48" t="s">
        <v>46</v>
      </c>
    </row>
    <row r="16" spans="1:17" ht="12.75">
      <c r="A16" s="47"/>
      <c r="B16" s="55"/>
      <c r="C16" s="37"/>
      <c r="D16" s="37"/>
      <c r="E16" s="37"/>
      <c r="F16" s="11">
        <v>2017</v>
      </c>
      <c r="G16" s="12">
        <v>149685.4</v>
      </c>
      <c r="H16" s="12">
        <v>149685.4</v>
      </c>
      <c r="I16" s="12">
        <v>59901.399999999994</v>
      </c>
      <c r="J16" s="12">
        <v>59901.399999999994</v>
      </c>
      <c r="K16" s="12">
        <v>10885.2</v>
      </c>
      <c r="L16" s="12">
        <v>10885.2</v>
      </c>
      <c r="M16" s="12">
        <v>9898.8</v>
      </c>
      <c r="N16" s="12">
        <v>9898.8</v>
      </c>
      <c r="O16" s="12">
        <v>69000</v>
      </c>
      <c r="P16" s="12">
        <v>69000</v>
      </c>
      <c r="Q16" s="48"/>
    </row>
    <row r="17" spans="1:17" ht="12.75">
      <c r="A17" s="47"/>
      <c r="B17" s="55"/>
      <c r="C17" s="37"/>
      <c r="D17" s="37"/>
      <c r="E17" s="37"/>
      <c r="F17" s="11">
        <v>2018</v>
      </c>
      <c r="G17" s="12">
        <v>208017.3</v>
      </c>
      <c r="H17" s="12">
        <v>208017.3</v>
      </c>
      <c r="I17" s="12">
        <v>77085.6</v>
      </c>
      <c r="J17" s="12">
        <v>77085.6</v>
      </c>
      <c r="K17" s="12">
        <v>2813.1</v>
      </c>
      <c r="L17" s="12">
        <v>2813.1</v>
      </c>
      <c r="M17" s="12">
        <v>7521.6</v>
      </c>
      <c r="N17" s="12">
        <v>7521.6</v>
      </c>
      <c r="O17" s="12">
        <v>120597</v>
      </c>
      <c r="P17" s="12">
        <v>120597</v>
      </c>
      <c r="Q17" s="48"/>
    </row>
    <row r="18" spans="1:17" ht="12.75">
      <c r="A18" s="47"/>
      <c r="B18" s="55"/>
      <c r="C18" s="37"/>
      <c r="D18" s="37"/>
      <c r="E18" s="37"/>
      <c r="F18" s="11">
        <v>2019</v>
      </c>
      <c r="G18" s="12">
        <f aca="true" t="shared" si="1" ref="G18:H22">I18+K18+M18+O18</f>
        <v>84971.5</v>
      </c>
      <c r="H18" s="13">
        <f t="shared" si="1"/>
        <v>84971.5</v>
      </c>
      <c r="I18" s="14">
        <v>41256.100000000006</v>
      </c>
      <c r="J18" s="13">
        <v>41256.100000000006</v>
      </c>
      <c r="K18" s="14">
        <v>4193.8</v>
      </c>
      <c r="L18" s="14">
        <v>4193.8</v>
      </c>
      <c r="M18" s="14">
        <v>7521.6</v>
      </c>
      <c r="N18" s="14">
        <v>7521.6</v>
      </c>
      <c r="O18" s="14">
        <v>32000</v>
      </c>
      <c r="P18" s="14">
        <v>32000</v>
      </c>
      <c r="Q18" s="57"/>
    </row>
    <row r="19" spans="1:17" ht="12.75">
      <c r="A19" s="47"/>
      <c r="B19" s="56"/>
      <c r="C19" s="37"/>
      <c r="D19" s="37"/>
      <c r="E19" s="37"/>
      <c r="F19" s="11">
        <v>2020</v>
      </c>
      <c r="G19" s="12">
        <f>I19+K19+M19+O19</f>
        <v>166714.9</v>
      </c>
      <c r="H19" s="12">
        <f>J19+L19+N19+P19</f>
        <v>166714.9</v>
      </c>
      <c r="I19" s="12">
        <f>I117</f>
        <v>38040.9</v>
      </c>
      <c r="J19" s="12">
        <f aca="true" t="shared" si="2" ref="J19:P19">J117</f>
        <v>38040.9</v>
      </c>
      <c r="K19" s="12">
        <f t="shared" si="2"/>
        <v>9056.8</v>
      </c>
      <c r="L19" s="12">
        <f t="shared" si="2"/>
        <v>9056.8</v>
      </c>
      <c r="M19" s="12">
        <f t="shared" si="2"/>
        <v>9617.2</v>
      </c>
      <c r="N19" s="12">
        <f t="shared" si="2"/>
        <v>9617.2</v>
      </c>
      <c r="O19" s="12">
        <f t="shared" si="2"/>
        <v>110000</v>
      </c>
      <c r="P19" s="12">
        <f t="shared" si="2"/>
        <v>110000</v>
      </c>
      <c r="Q19" s="48"/>
    </row>
    <row r="20" spans="1:17" ht="12.75">
      <c r="A20" s="47"/>
      <c r="B20" s="55"/>
      <c r="C20" s="37"/>
      <c r="D20" s="37"/>
      <c r="E20" s="37"/>
      <c r="F20" s="11">
        <v>2021</v>
      </c>
      <c r="G20" s="12">
        <f t="shared" si="1"/>
        <v>110840</v>
      </c>
      <c r="H20" s="12">
        <f t="shared" si="1"/>
        <v>99429.70000000001</v>
      </c>
      <c r="I20" s="12">
        <f>I118</f>
        <v>52360</v>
      </c>
      <c r="J20" s="12">
        <f>J118</f>
        <v>42269.3</v>
      </c>
      <c r="K20" s="12">
        <v>17000</v>
      </c>
      <c r="L20" s="12">
        <v>16980.3</v>
      </c>
      <c r="M20" s="12">
        <f>M118</f>
        <v>9480</v>
      </c>
      <c r="N20" s="12">
        <v>8180.1</v>
      </c>
      <c r="O20" s="13">
        <v>32000</v>
      </c>
      <c r="P20" s="13">
        <v>32000</v>
      </c>
      <c r="Q20" s="57"/>
    </row>
    <row r="21" spans="1:17" ht="12.75">
      <c r="A21" s="47"/>
      <c r="B21" s="56"/>
      <c r="C21" s="37"/>
      <c r="D21" s="37"/>
      <c r="E21" s="37"/>
      <c r="F21" s="11">
        <v>2022</v>
      </c>
      <c r="G21" s="12">
        <f t="shared" si="1"/>
        <v>102757.4</v>
      </c>
      <c r="H21" s="12">
        <f t="shared" si="1"/>
        <v>33869.3</v>
      </c>
      <c r="I21" s="12">
        <f>I119</f>
        <v>52360</v>
      </c>
      <c r="J21" s="12">
        <f>J119</f>
        <v>33869.3</v>
      </c>
      <c r="K21" s="12">
        <f aca="true" t="shared" si="3" ref="K21:N22">K119</f>
        <v>8917.4</v>
      </c>
      <c r="L21" s="12">
        <f t="shared" si="3"/>
        <v>0</v>
      </c>
      <c r="M21" s="12">
        <f>M119</f>
        <v>9480</v>
      </c>
      <c r="N21" s="12">
        <f>N119</f>
        <v>0</v>
      </c>
      <c r="O21" s="13">
        <v>32000</v>
      </c>
      <c r="P21" s="13">
        <v>0</v>
      </c>
      <c r="Q21" s="57"/>
    </row>
    <row r="22" spans="1:17" ht="12.75">
      <c r="A22" s="47"/>
      <c r="B22" s="56"/>
      <c r="C22" s="37"/>
      <c r="D22" s="37"/>
      <c r="E22" s="37"/>
      <c r="F22" s="11">
        <v>2023</v>
      </c>
      <c r="G22" s="12">
        <f t="shared" si="1"/>
        <v>70757.4</v>
      </c>
      <c r="H22" s="12">
        <f t="shared" si="1"/>
        <v>10019.3</v>
      </c>
      <c r="I22" s="12">
        <f>I120</f>
        <v>52360</v>
      </c>
      <c r="J22" s="12">
        <f>J120</f>
        <v>10019.3</v>
      </c>
      <c r="K22" s="12">
        <f t="shared" si="3"/>
        <v>8917.4</v>
      </c>
      <c r="L22" s="12">
        <f t="shared" si="3"/>
        <v>0</v>
      </c>
      <c r="M22" s="12">
        <f t="shared" si="3"/>
        <v>9480</v>
      </c>
      <c r="N22" s="12">
        <f t="shared" si="3"/>
        <v>0</v>
      </c>
      <c r="O22" s="13">
        <v>0</v>
      </c>
      <c r="P22" s="13">
        <v>0</v>
      </c>
      <c r="Q22" s="57"/>
    </row>
    <row r="23" spans="1:17" ht="40.5" customHeight="1">
      <c r="A23" s="9" t="s">
        <v>27</v>
      </c>
      <c r="B23" s="64" t="s">
        <v>48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6"/>
    </row>
    <row r="24" spans="1:17" ht="12.75" customHeight="1">
      <c r="A24" s="52" t="s">
        <v>30</v>
      </c>
      <c r="B24" s="30" t="s">
        <v>58</v>
      </c>
      <c r="C24" s="37" t="s">
        <v>75</v>
      </c>
      <c r="D24" s="37" t="s">
        <v>70</v>
      </c>
      <c r="E24" s="37" t="s">
        <v>71</v>
      </c>
      <c r="F24" s="11" t="s">
        <v>26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48" t="s">
        <v>46</v>
      </c>
    </row>
    <row r="25" spans="1:17" ht="12" customHeight="1">
      <c r="A25" s="53"/>
      <c r="B25" s="31"/>
      <c r="C25" s="37"/>
      <c r="D25" s="37"/>
      <c r="E25" s="37"/>
      <c r="F25" s="11">
        <v>2017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48"/>
    </row>
    <row r="26" spans="1:17" ht="10.5" customHeight="1">
      <c r="A26" s="53"/>
      <c r="B26" s="31"/>
      <c r="C26" s="37"/>
      <c r="D26" s="37"/>
      <c r="E26" s="37"/>
      <c r="F26" s="11">
        <v>2018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48"/>
    </row>
    <row r="27" spans="1:17" ht="13.5" customHeight="1">
      <c r="A27" s="53"/>
      <c r="B27" s="31"/>
      <c r="C27" s="37"/>
      <c r="D27" s="37"/>
      <c r="E27" s="37"/>
      <c r="F27" s="11">
        <v>2019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48"/>
    </row>
    <row r="28" spans="1:17" ht="14.25" customHeight="1">
      <c r="A28" s="53"/>
      <c r="B28" s="31"/>
      <c r="C28" s="37"/>
      <c r="D28" s="37"/>
      <c r="E28" s="37"/>
      <c r="F28" s="11">
        <v>2020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48"/>
    </row>
    <row r="29" spans="1:17" ht="14.25" customHeight="1">
      <c r="A29" s="53"/>
      <c r="B29" s="31"/>
      <c r="C29" s="37"/>
      <c r="D29" s="37"/>
      <c r="E29" s="37"/>
      <c r="F29" s="11">
        <v>2021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48"/>
    </row>
    <row r="30" spans="1:17" ht="12.75" customHeight="1">
      <c r="A30" s="53"/>
      <c r="B30" s="31"/>
      <c r="C30" s="37"/>
      <c r="D30" s="37"/>
      <c r="E30" s="37"/>
      <c r="F30" s="11">
        <v>2022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48"/>
    </row>
    <row r="31" spans="1:17" ht="10.5" customHeight="1">
      <c r="A31" s="54"/>
      <c r="B31" s="32"/>
      <c r="C31" s="37"/>
      <c r="D31" s="37"/>
      <c r="E31" s="37"/>
      <c r="F31" s="11">
        <v>2023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48"/>
    </row>
    <row r="32" spans="1:17" ht="15" customHeight="1">
      <c r="A32" s="47" t="s">
        <v>61</v>
      </c>
      <c r="B32" s="58" t="s">
        <v>57</v>
      </c>
      <c r="C32" s="37" t="s">
        <v>76</v>
      </c>
      <c r="D32" s="37" t="s">
        <v>70</v>
      </c>
      <c r="E32" s="37" t="s">
        <v>71</v>
      </c>
      <c r="F32" s="11" t="s">
        <v>26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48" t="s">
        <v>46</v>
      </c>
    </row>
    <row r="33" spans="1:17" ht="15.75" customHeight="1">
      <c r="A33" s="47"/>
      <c r="B33" s="58"/>
      <c r="C33" s="37"/>
      <c r="D33" s="37"/>
      <c r="E33" s="37"/>
      <c r="F33" s="11">
        <v>2017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48"/>
    </row>
    <row r="34" spans="1:17" ht="12.75">
      <c r="A34" s="47"/>
      <c r="B34" s="58"/>
      <c r="C34" s="37"/>
      <c r="D34" s="37"/>
      <c r="E34" s="37"/>
      <c r="F34" s="11">
        <v>2018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48"/>
    </row>
    <row r="35" spans="1:17" ht="12.75">
      <c r="A35" s="47"/>
      <c r="B35" s="58"/>
      <c r="C35" s="37"/>
      <c r="D35" s="37"/>
      <c r="E35" s="37"/>
      <c r="F35" s="11">
        <v>2019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48"/>
    </row>
    <row r="36" spans="1:17" ht="12.75">
      <c r="A36" s="47"/>
      <c r="B36" s="58"/>
      <c r="C36" s="37"/>
      <c r="D36" s="37"/>
      <c r="E36" s="37"/>
      <c r="F36" s="11">
        <v>2020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48"/>
    </row>
    <row r="37" spans="1:17" ht="12.75">
      <c r="A37" s="47"/>
      <c r="B37" s="58"/>
      <c r="C37" s="37"/>
      <c r="D37" s="37"/>
      <c r="E37" s="37"/>
      <c r="F37" s="11">
        <v>2021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48"/>
    </row>
    <row r="38" spans="1:17" ht="12.75">
      <c r="A38" s="47"/>
      <c r="B38" s="58"/>
      <c r="C38" s="37"/>
      <c r="D38" s="37"/>
      <c r="E38" s="37"/>
      <c r="F38" s="11">
        <v>2022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48"/>
    </row>
    <row r="39" spans="1:17" ht="16.5" customHeight="1">
      <c r="A39" s="47"/>
      <c r="B39" s="58"/>
      <c r="C39" s="37"/>
      <c r="D39" s="37"/>
      <c r="E39" s="37"/>
      <c r="F39" s="11">
        <v>2023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48"/>
    </row>
    <row r="40" spans="1:17" ht="15" customHeight="1">
      <c r="A40" s="52" t="s">
        <v>31</v>
      </c>
      <c r="B40" s="30" t="s">
        <v>59</v>
      </c>
      <c r="C40" s="37" t="s">
        <v>76</v>
      </c>
      <c r="D40" s="37" t="s">
        <v>70</v>
      </c>
      <c r="E40" s="37" t="s">
        <v>71</v>
      </c>
      <c r="F40" s="11" t="s">
        <v>26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48" t="s">
        <v>46</v>
      </c>
    </row>
    <row r="41" spans="1:17" ht="15" customHeight="1">
      <c r="A41" s="53"/>
      <c r="B41" s="31"/>
      <c r="C41" s="37"/>
      <c r="D41" s="37"/>
      <c r="E41" s="37"/>
      <c r="F41" s="11">
        <v>2017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48"/>
    </row>
    <row r="42" spans="1:17" ht="12.75" customHeight="1">
      <c r="A42" s="53"/>
      <c r="B42" s="31"/>
      <c r="C42" s="37"/>
      <c r="D42" s="37"/>
      <c r="E42" s="37"/>
      <c r="F42" s="11">
        <v>2018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48"/>
    </row>
    <row r="43" spans="1:17" ht="12.75" customHeight="1">
      <c r="A43" s="53"/>
      <c r="B43" s="31"/>
      <c r="C43" s="37"/>
      <c r="D43" s="37"/>
      <c r="E43" s="37"/>
      <c r="F43" s="11">
        <v>2019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48"/>
    </row>
    <row r="44" spans="1:17" ht="12" customHeight="1">
      <c r="A44" s="53"/>
      <c r="B44" s="31"/>
      <c r="C44" s="37"/>
      <c r="D44" s="37"/>
      <c r="E44" s="37"/>
      <c r="F44" s="11">
        <v>2020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48"/>
    </row>
    <row r="45" spans="1:17" ht="13.5" customHeight="1">
      <c r="A45" s="53"/>
      <c r="B45" s="31"/>
      <c r="C45" s="37"/>
      <c r="D45" s="37"/>
      <c r="E45" s="37"/>
      <c r="F45" s="11">
        <v>2021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48"/>
    </row>
    <row r="46" spans="1:17" ht="11.25" customHeight="1">
      <c r="A46" s="53"/>
      <c r="B46" s="31"/>
      <c r="C46" s="37"/>
      <c r="D46" s="37"/>
      <c r="E46" s="37"/>
      <c r="F46" s="11">
        <v>2022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48"/>
    </row>
    <row r="47" spans="1:17" ht="14.25" customHeight="1">
      <c r="A47" s="54"/>
      <c r="B47" s="32"/>
      <c r="C47" s="37"/>
      <c r="D47" s="37"/>
      <c r="E47" s="37"/>
      <c r="F47" s="11">
        <v>2023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48"/>
    </row>
    <row r="48" spans="1:17" ht="12.75">
      <c r="A48" s="47" t="s">
        <v>32</v>
      </c>
      <c r="B48" s="59" t="s">
        <v>60</v>
      </c>
      <c r="C48" s="37" t="s">
        <v>52</v>
      </c>
      <c r="D48" s="37" t="s">
        <v>70</v>
      </c>
      <c r="E48" s="37" t="s">
        <v>71</v>
      </c>
      <c r="F48" s="11" t="s">
        <v>26</v>
      </c>
      <c r="G48" s="12">
        <f>G49+G50+G51+G52+G53+G54+G55</f>
        <v>395459</v>
      </c>
      <c r="H48" s="12">
        <f aca="true" t="shared" si="4" ref="H48:N48">H49+H50+H51+H52+H53+H54+H55</f>
        <v>325312.49999999994</v>
      </c>
      <c r="I48" s="12">
        <f t="shared" si="4"/>
        <v>96676.1</v>
      </c>
      <c r="J48" s="12">
        <f t="shared" si="4"/>
        <v>96644.00000000001</v>
      </c>
      <c r="K48" s="12">
        <f t="shared" si="4"/>
        <v>61783.700000000004</v>
      </c>
      <c r="L48" s="12">
        <f t="shared" si="4"/>
        <v>43929.2</v>
      </c>
      <c r="M48" s="12">
        <f t="shared" si="4"/>
        <v>62999.2</v>
      </c>
      <c r="N48" s="12">
        <f t="shared" si="4"/>
        <v>42739.299999999996</v>
      </c>
      <c r="O48" s="12">
        <f>O49+O50+O51+O52+O53+O54+O55</f>
        <v>174000</v>
      </c>
      <c r="P48" s="12">
        <f>P49+P50+P51+P52+P53+P54+P55</f>
        <v>142000</v>
      </c>
      <c r="Q48" s="48" t="s">
        <v>46</v>
      </c>
    </row>
    <row r="49" spans="1:17" ht="27" customHeight="1">
      <c r="A49" s="47"/>
      <c r="B49" s="59"/>
      <c r="C49" s="37"/>
      <c r="D49" s="37"/>
      <c r="E49" s="37"/>
      <c r="F49" s="11">
        <v>2017</v>
      </c>
      <c r="G49" s="12">
        <f aca="true" t="shared" si="5" ref="G49:H51">SUM(I49+K49+M49+O49)</f>
        <v>34322.7</v>
      </c>
      <c r="H49" s="12">
        <f t="shared" si="5"/>
        <v>34322.7</v>
      </c>
      <c r="I49" s="12">
        <v>13538.7</v>
      </c>
      <c r="J49" s="12">
        <v>13538.7</v>
      </c>
      <c r="K49" s="12">
        <v>10885.2</v>
      </c>
      <c r="L49" s="12">
        <v>10885.2</v>
      </c>
      <c r="M49" s="12">
        <v>9898.8</v>
      </c>
      <c r="N49" s="12">
        <v>9898.8</v>
      </c>
      <c r="O49" s="12">
        <v>0</v>
      </c>
      <c r="P49" s="12">
        <v>0</v>
      </c>
      <c r="Q49" s="48"/>
    </row>
    <row r="50" spans="1:17" ht="36.75" customHeight="1">
      <c r="A50" s="47"/>
      <c r="B50" s="59"/>
      <c r="C50" s="37"/>
      <c r="D50" s="37"/>
      <c r="E50" s="37"/>
      <c r="F50" s="11">
        <v>2018</v>
      </c>
      <c r="G50" s="12">
        <f t="shared" si="5"/>
        <v>47731.799999999996</v>
      </c>
      <c r="H50" s="12">
        <f t="shared" si="5"/>
        <v>47731.799999999996</v>
      </c>
      <c r="I50" s="12">
        <v>37397.1</v>
      </c>
      <c r="J50" s="12">
        <v>37397.1</v>
      </c>
      <c r="K50" s="12">
        <v>2813.1</v>
      </c>
      <c r="L50" s="12">
        <v>2813.1</v>
      </c>
      <c r="M50" s="12">
        <v>7521.6</v>
      </c>
      <c r="N50" s="12">
        <v>7521.6</v>
      </c>
      <c r="O50" s="12">
        <v>0</v>
      </c>
      <c r="P50" s="12">
        <v>0</v>
      </c>
      <c r="Q50" s="48"/>
    </row>
    <row r="51" spans="1:17" ht="29.25" customHeight="1">
      <c r="A51" s="47"/>
      <c r="B51" s="59"/>
      <c r="C51" s="37"/>
      <c r="D51" s="37"/>
      <c r="E51" s="37"/>
      <c r="F51" s="11">
        <v>2019</v>
      </c>
      <c r="G51" s="12">
        <f t="shared" si="5"/>
        <v>19263.9</v>
      </c>
      <c r="H51" s="12">
        <f t="shared" si="5"/>
        <v>19263.9</v>
      </c>
      <c r="I51" s="12">
        <v>7548.5</v>
      </c>
      <c r="J51" s="12">
        <v>7548.5</v>
      </c>
      <c r="K51" s="12">
        <v>4193.8</v>
      </c>
      <c r="L51" s="12">
        <v>4193.8</v>
      </c>
      <c r="M51" s="12">
        <v>7521.6</v>
      </c>
      <c r="N51" s="12">
        <v>7521.6</v>
      </c>
      <c r="O51" s="12">
        <v>0</v>
      </c>
      <c r="P51" s="12">
        <v>0</v>
      </c>
      <c r="Q51" s="48"/>
    </row>
    <row r="52" spans="1:17" ht="12.75">
      <c r="A52" s="47"/>
      <c r="B52" s="59"/>
      <c r="C52" s="37"/>
      <c r="D52" s="37"/>
      <c r="E52" s="37"/>
      <c r="F52" s="11">
        <v>2020</v>
      </c>
      <c r="G52" s="12">
        <f>I52+K52+M52+O52</f>
        <v>138425.8</v>
      </c>
      <c r="H52" s="12">
        <f>J52+N52+L52+P52</f>
        <v>138425.8</v>
      </c>
      <c r="I52" s="12">
        <v>9751.8</v>
      </c>
      <c r="J52" s="12">
        <v>9751.8</v>
      </c>
      <c r="K52" s="12">
        <v>9056.8</v>
      </c>
      <c r="L52" s="12">
        <v>9056.8</v>
      </c>
      <c r="M52" s="12">
        <v>9617.2</v>
      </c>
      <c r="N52" s="12">
        <v>9617.2</v>
      </c>
      <c r="O52" s="13">
        <v>110000</v>
      </c>
      <c r="P52" s="13">
        <v>110000</v>
      </c>
      <c r="Q52" s="57"/>
    </row>
    <row r="53" spans="1:17" ht="12.75">
      <c r="A53" s="47"/>
      <c r="B53" s="59"/>
      <c r="C53" s="37"/>
      <c r="D53" s="37"/>
      <c r="E53" s="37"/>
      <c r="F53" s="11">
        <v>2021</v>
      </c>
      <c r="G53" s="12">
        <f>I53+K53+M53+O53</f>
        <v>67960</v>
      </c>
      <c r="H53" s="12">
        <f>J53+N53+L53+P53</f>
        <v>66629.7</v>
      </c>
      <c r="I53" s="12">
        <v>9480</v>
      </c>
      <c r="J53" s="12">
        <v>9469.3</v>
      </c>
      <c r="K53" s="12">
        <v>17000</v>
      </c>
      <c r="L53" s="12">
        <v>16980.3</v>
      </c>
      <c r="M53" s="12">
        <v>9480</v>
      </c>
      <c r="N53" s="12">
        <v>8180.1</v>
      </c>
      <c r="O53" s="13">
        <v>32000</v>
      </c>
      <c r="P53" s="13">
        <v>32000</v>
      </c>
      <c r="Q53" s="57"/>
    </row>
    <row r="54" spans="1:18" ht="29.25" customHeight="1">
      <c r="A54" s="47"/>
      <c r="B54" s="59"/>
      <c r="C54" s="37"/>
      <c r="D54" s="37"/>
      <c r="E54" s="37"/>
      <c r="F54" s="11">
        <v>2022</v>
      </c>
      <c r="G54" s="12">
        <f>I54+K54+M54+O54</f>
        <v>59877.4</v>
      </c>
      <c r="H54" s="12">
        <f>J54+N54+L54+P54</f>
        <v>9469.3</v>
      </c>
      <c r="I54" s="12">
        <v>9480</v>
      </c>
      <c r="J54" s="12">
        <v>9469.3</v>
      </c>
      <c r="K54" s="12">
        <v>8917.4</v>
      </c>
      <c r="L54" s="12">
        <v>0</v>
      </c>
      <c r="M54" s="12">
        <v>9480</v>
      </c>
      <c r="N54" s="12">
        <v>0</v>
      </c>
      <c r="O54" s="13">
        <v>32000</v>
      </c>
      <c r="P54" s="13">
        <v>0</v>
      </c>
      <c r="Q54" s="57"/>
      <c r="R54" s="7"/>
    </row>
    <row r="55" spans="1:18" ht="15" customHeight="1">
      <c r="A55" s="47"/>
      <c r="B55" s="59"/>
      <c r="C55" s="37"/>
      <c r="D55" s="37"/>
      <c r="E55" s="37"/>
      <c r="F55" s="11">
        <v>2023</v>
      </c>
      <c r="G55" s="12">
        <f>I55+K55+M55+O55</f>
        <v>27877.4</v>
      </c>
      <c r="H55" s="12">
        <f>J55+N55+L55+P55</f>
        <v>9469.3</v>
      </c>
      <c r="I55" s="12">
        <v>9480</v>
      </c>
      <c r="J55" s="12">
        <v>9469.3</v>
      </c>
      <c r="K55" s="12">
        <v>8917.4</v>
      </c>
      <c r="L55" s="12">
        <v>0</v>
      </c>
      <c r="M55" s="12">
        <v>9480</v>
      </c>
      <c r="N55" s="12">
        <v>0</v>
      </c>
      <c r="O55" s="13">
        <v>0</v>
      </c>
      <c r="P55" s="13">
        <v>0</v>
      </c>
      <c r="Q55" s="57"/>
      <c r="R55" s="7"/>
    </row>
    <row r="56" spans="1:17" ht="18" customHeight="1" hidden="1">
      <c r="A56" s="52"/>
      <c r="B56" s="30"/>
      <c r="C56" s="30"/>
      <c r="D56" s="30"/>
      <c r="E56" s="30"/>
      <c r="F56" s="11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7"/>
    </row>
    <row r="57" spans="1:17" ht="18" customHeight="1" hidden="1">
      <c r="A57" s="53"/>
      <c r="B57" s="31"/>
      <c r="C57" s="31"/>
      <c r="D57" s="31"/>
      <c r="E57" s="31"/>
      <c r="F57" s="11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7"/>
    </row>
    <row r="58" spans="1:17" ht="18" customHeight="1" hidden="1">
      <c r="A58" s="53"/>
      <c r="B58" s="31"/>
      <c r="C58" s="31"/>
      <c r="D58" s="31"/>
      <c r="E58" s="31"/>
      <c r="F58" s="11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7"/>
    </row>
    <row r="59" spans="1:17" ht="18" customHeight="1" hidden="1">
      <c r="A59" s="53"/>
      <c r="B59" s="31"/>
      <c r="C59" s="31"/>
      <c r="D59" s="31"/>
      <c r="E59" s="31"/>
      <c r="F59" s="11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7"/>
    </row>
    <row r="60" spans="1:17" ht="18" customHeight="1" hidden="1">
      <c r="A60" s="53"/>
      <c r="B60" s="31"/>
      <c r="C60" s="31"/>
      <c r="D60" s="31"/>
      <c r="E60" s="31"/>
      <c r="F60" s="11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7"/>
    </row>
    <row r="61" spans="1:17" ht="18" customHeight="1" hidden="1">
      <c r="A61" s="53"/>
      <c r="B61" s="31"/>
      <c r="C61" s="31"/>
      <c r="D61" s="31"/>
      <c r="E61" s="31"/>
      <c r="F61" s="11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7"/>
    </row>
    <row r="62" spans="1:17" ht="18" customHeight="1" hidden="1">
      <c r="A62" s="53"/>
      <c r="B62" s="31"/>
      <c r="C62" s="31"/>
      <c r="D62" s="31"/>
      <c r="E62" s="31"/>
      <c r="F62" s="11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7"/>
    </row>
    <row r="63" spans="1:17" ht="18" customHeight="1" hidden="1">
      <c r="A63" s="54"/>
      <c r="B63" s="32"/>
      <c r="C63" s="32"/>
      <c r="D63" s="32"/>
      <c r="E63" s="32"/>
      <c r="F63" s="11" t="s">
        <v>26</v>
      </c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7"/>
    </row>
    <row r="64" spans="1:17" ht="18" customHeight="1">
      <c r="A64" s="52" t="s">
        <v>49</v>
      </c>
      <c r="B64" s="30" t="s">
        <v>50</v>
      </c>
      <c r="C64" s="30" t="s">
        <v>51</v>
      </c>
      <c r="D64" s="30" t="s">
        <v>72</v>
      </c>
      <c r="E64" s="30" t="s">
        <v>71</v>
      </c>
      <c r="F64" s="11" t="s">
        <v>26</v>
      </c>
      <c r="G64" s="12">
        <f>G65+G66+G67+G68+G71+G69+G70</f>
        <v>1716</v>
      </c>
      <c r="H64" s="12">
        <f aca="true" t="shared" si="6" ref="H64:P64">H65+H66+H67+H68+H71+H69+H70</f>
        <v>1716</v>
      </c>
      <c r="I64" s="12">
        <f t="shared" si="6"/>
        <v>1716</v>
      </c>
      <c r="J64" s="12">
        <f t="shared" si="6"/>
        <v>1716</v>
      </c>
      <c r="K64" s="12">
        <f t="shared" si="6"/>
        <v>0</v>
      </c>
      <c r="L64" s="12">
        <f t="shared" si="6"/>
        <v>0</v>
      </c>
      <c r="M64" s="12">
        <f t="shared" si="6"/>
        <v>0</v>
      </c>
      <c r="N64" s="12">
        <f t="shared" si="6"/>
        <v>0</v>
      </c>
      <c r="O64" s="12">
        <f t="shared" si="6"/>
        <v>0</v>
      </c>
      <c r="P64" s="12">
        <f t="shared" si="6"/>
        <v>0</v>
      </c>
      <c r="Q64" s="17"/>
    </row>
    <row r="65" spans="1:17" ht="18" customHeight="1">
      <c r="A65" s="53"/>
      <c r="B65" s="31"/>
      <c r="C65" s="31"/>
      <c r="D65" s="31"/>
      <c r="E65" s="31"/>
      <c r="F65" s="11">
        <v>2017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7"/>
    </row>
    <row r="66" spans="1:17" ht="18" customHeight="1">
      <c r="A66" s="53"/>
      <c r="B66" s="31"/>
      <c r="C66" s="31"/>
      <c r="D66" s="31"/>
      <c r="E66" s="31"/>
      <c r="F66" s="11">
        <v>2018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7"/>
    </row>
    <row r="67" spans="1:18" ht="18" customHeight="1">
      <c r="A67" s="53"/>
      <c r="B67" s="31"/>
      <c r="C67" s="31"/>
      <c r="D67" s="31"/>
      <c r="E67" s="31"/>
      <c r="F67" s="11">
        <v>2019</v>
      </c>
      <c r="G67" s="12">
        <v>231.3</v>
      </c>
      <c r="H67" s="12">
        <v>231.3</v>
      </c>
      <c r="I67" s="12">
        <v>231.3</v>
      </c>
      <c r="J67" s="12">
        <v>231.3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7"/>
      <c r="R67" s="4"/>
    </row>
    <row r="68" spans="1:17" ht="18" customHeight="1">
      <c r="A68" s="53"/>
      <c r="B68" s="31"/>
      <c r="C68" s="31"/>
      <c r="D68" s="31"/>
      <c r="E68" s="31"/>
      <c r="F68" s="11">
        <v>2020</v>
      </c>
      <c r="G68" s="12">
        <f>I68</f>
        <v>284.7</v>
      </c>
      <c r="H68" s="12">
        <f>J68</f>
        <v>284.7</v>
      </c>
      <c r="I68" s="12">
        <v>284.7</v>
      </c>
      <c r="J68" s="12">
        <v>284.7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7"/>
    </row>
    <row r="69" spans="1:17" ht="18" customHeight="1">
      <c r="A69" s="53"/>
      <c r="B69" s="31"/>
      <c r="C69" s="31"/>
      <c r="D69" s="31"/>
      <c r="E69" s="31"/>
      <c r="F69" s="11">
        <v>2021</v>
      </c>
      <c r="G69" s="12">
        <v>400</v>
      </c>
      <c r="H69" s="12">
        <v>400</v>
      </c>
      <c r="I69" s="12">
        <v>400</v>
      </c>
      <c r="J69" s="12">
        <v>400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7"/>
    </row>
    <row r="70" spans="1:17" ht="18" customHeight="1">
      <c r="A70" s="53"/>
      <c r="B70" s="31"/>
      <c r="C70" s="31"/>
      <c r="D70" s="31"/>
      <c r="E70" s="31"/>
      <c r="F70" s="11">
        <v>2022</v>
      </c>
      <c r="G70" s="12">
        <v>400</v>
      </c>
      <c r="H70" s="12">
        <v>400</v>
      </c>
      <c r="I70" s="12">
        <v>400</v>
      </c>
      <c r="J70" s="12">
        <v>400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7"/>
    </row>
    <row r="71" spans="1:17" ht="18" customHeight="1">
      <c r="A71" s="54"/>
      <c r="B71" s="32"/>
      <c r="C71" s="32"/>
      <c r="D71" s="32"/>
      <c r="E71" s="32"/>
      <c r="F71" s="11">
        <v>2023</v>
      </c>
      <c r="G71" s="12">
        <v>400</v>
      </c>
      <c r="H71" s="12">
        <v>400</v>
      </c>
      <c r="I71" s="12">
        <v>400</v>
      </c>
      <c r="J71" s="12">
        <v>400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7"/>
    </row>
    <row r="72" spans="1:17" ht="13.5" customHeight="1">
      <c r="A72" s="52"/>
      <c r="B72" s="30" t="s">
        <v>28</v>
      </c>
      <c r="C72" s="30"/>
      <c r="D72" s="30"/>
      <c r="E72" s="30"/>
      <c r="F72" s="11" t="s">
        <v>26</v>
      </c>
      <c r="G72" s="12">
        <f>G73+G74+G75+G76+G77+G78+G79</f>
        <v>397175.00000000006</v>
      </c>
      <c r="H72" s="12">
        <f aca="true" t="shared" si="7" ref="H72:N72">H73+H74+H75+H76+H77+H78+H79</f>
        <v>327028.5</v>
      </c>
      <c r="I72" s="12">
        <f t="shared" si="7"/>
        <v>98392.1</v>
      </c>
      <c r="J72" s="12">
        <f t="shared" si="7"/>
        <v>98360.00000000001</v>
      </c>
      <c r="K72" s="12">
        <f t="shared" si="7"/>
        <v>61783.700000000004</v>
      </c>
      <c r="L72" s="12">
        <f t="shared" si="7"/>
        <v>43929.2</v>
      </c>
      <c r="M72" s="12">
        <f t="shared" si="7"/>
        <v>62999.2</v>
      </c>
      <c r="N72" s="12">
        <f t="shared" si="7"/>
        <v>42739.299999999996</v>
      </c>
      <c r="O72" s="12">
        <v>0</v>
      </c>
      <c r="P72" s="12">
        <v>0</v>
      </c>
      <c r="Q72" s="24" t="s">
        <v>47</v>
      </c>
    </row>
    <row r="73" spans="1:17" ht="12" customHeight="1">
      <c r="A73" s="53"/>
      <c r="B73" s="31"/>
      <c r="C73" s="31"/>
      <c r="D73" s="31"/>
      <c r="E73" s="31"/>
      <c r="F73" s="11">
        <v>2017</v>
      </c>
      <c r="G73" s="12">
        <f>SUM(I73+K73+M73+O73)</f>
        <v>34322.7</v>
      </c>
      <c r="H73" s="12">
        <f>SUM(J73+L73+N73+P73)</f>
        <v>34322.7</v>
      </c>
      <c r="I73" s="12" t="s">
        <v>3</v>
      </c>
      <c r="J73" s="12">
        <f>SUM(J24+J32+J40+J49+J65)</f>
        <v>13538.7</v>
      </c>
      <c r="K73" s="12">
        <v>10885.2</v>
      </c>
      <c r="L73" s="12">
        <v>10885.2</v>
      </c>
      <c r="M73" s="12" t="s">
        <v>0</v>
      </c>
      <c r="N73" s="12" t="s">
        <v>0</v>
      </c>
      <c r="O73" s="12">
        <v>0</v>
      </c>
      <c r="P73" s="12">
        <v>0</v>
      </c>
      <c r="Q73" s="25"/>
    </row>
    <row r="74" spans="1:17" ht="15.75" customHeight="1">
      <c r="A74" s="53"/>
      <c r="B74" s="31"/>
      <c r="C74" s="31"/>
      <c r="D74" s="31"/>
      <c r="E74" s="31"/>
      <c r="F74" s="11">
        <v>2018</v>
      </c>
      <c r="G74" s="12">
        <f aca="true" t="shared" si="8" ref="G74:G79">SUM(I74+K74+M74+O74)</f>
        <v>47731.799999999996</v>
      </c>
      <c r="H74" s="12">
        <f aca="true" t="shared" si="9" ref="H74:H79">SUM(J74+L74+N74+P74)</f>
        <v>47731.799999999996</v>
      </c>
      <c r="I74" s="12">
        <f aca="true" t="shared" si="10" ref="I74:I79">SUM(I26+I34+I42+I50+I66)</f>
        <v>37397.1</v>
      </c>
      <c r="J74" s="12">
        <f>SUM(J25+J33+J41+J50+J66)</f>
        <v>37397.1</v>
      </c>
      <c r="K74" s="12" t="s">
        <v>1</v>
      </c>
      <c r="L74" s="12" t="s">
        <v>1</v>
      </c>
      <c r="M74" s="12" t="s">
        <v>2</v>
      </c>
      <c r="N74" s="12" t="s">
        <v>2</v>
      </c>
      <c r="O74" s="12">
        <v>0</v>
      </c>
      <c r="P74" s="12">
        <v>0</v>
      </c>
      <c r="Q74" s="25"/>
    </row>
    <row r="75" spans="1:17" ht="16.5" customHeight="1">
      <c r="A75" s="53"/>
      <c r="B75" s="31"/>
      <c r="C75" s="31"/>
      <c r="D75" s="31"/>
      <c r="E75" s="31"/>
      <c r="F75" s="11">
        <v>2019</v>
      </c>
      <c r="G75" s="12">
        <f t="shared" si="8"/>
        <v>19495.2</v>
      </c>
      <c r="H75" s="12">
        <f t="shared" si="9"/>
        <v>19495.2</v>
      </c>
      <c r="I75" s="12">
        <f t="shared" si="10"/>
        <v>7779.8</v>
      </c>
      <c r="J75" s="12">
        <f>SUM(J26+J34+J42+J51+J67)</f>
        <v>7779.8</v>
      </c>
      <c r="K75" s="12">
        <v>4193.8</v>
      </c>
      <c r="L75" s="12">
        <v>4193.8</v>
      </c>
      <c r="M75" s="12">
        <f>M51</f>
        <v>7521.6</v>
      </c>
      <c r="N75" s="12">
        <f>N51</f>
        <v>7521.6</v>
      </c>
      <c r="O75" s="12">
        <v>0</v>
      </c>
      <c r="P75" s="12">
        <v>0</v>
      </c>
      <c r="Q75" s="25"/>
    </row>
    <row r="76" spans="1:17" ht="16.5" customHeight="1">
      <c r="A76" s="53"/>
      <c r="B76" s="31"/>
      <c r="C76" s="31"/>
      <c r="D76" s="31"/>
      <c r="E76" s="31"/>
      <c r="F76" s="11">
        <v>2020</v>
      </c>
      <c r="G76" s="12">
        <f>SUM(I76+K76+M76+O76)</f>
        <v>138710.5</v>
      </c>
      <c r="H76" s="12">
        <f>SUM(J76+L76+N76+P76)</f>
        <v>138710.5</v>
      </c>
      <c r="I76" s="12">
        <f>SUM(I28+I36+I44+I52+I68)</f>
        <v>10036.5</v>
      </c>
      <c r="J76" s="12">
        <f>SUM(J28+J36+J44+J52+J68)</f>
        <v>10036.5</v>
      </c>
      <c r="K76" s="12">
        <f aca="true" t="shared" si="11" ref="J76:N79">SUM(K28+K36+K44+K52+K68)</f>
        <v>9056.8</v>
      </c>
      <c r="L76" s="12">
        <f t="shared" si="11"/>
        <v>9056.8</v>
      </c>
      <c r="M76" s="12">
        <f t="shared" si="11"/>
        <v>9617.2</v>
      </c>
      <c r="N76" s="12">
        <f>SUM(N28+N36+N44+N52+N68)</f>
        <v>9617.2</v>
      </c>
      <c r="O76" s="13">
        <f>O52</f>
        <v>110000</v>
      </c>
      <c r="P76" s="13">
        <f>P52</f>
        <v>110000</v>
      </c>
      <c r="Q76" s="62"/>
    </row>
    <row r="77" spans="1:17" ht="19.5" customHeight="1">
      <c r="A77" s="53"/>
      <c r="B77" s="31"/>
      <c r="C77" s="31"/>
      <c r="D77" s="31"/>
      <c r="E77" s="31"/>
      <c r="F77" s="11">
        <v>2021</v>
      </c>
      <c r="G77" s="12">
        <f>SUM(I77+K77+M77+O77)</f>
        <v>68360</v>
      </c>
      <c r="H77" s="12">
        <f>SUM(J77+L77+N77+P77)</f>
        <v>67029.7</v>
      </c>
      <c r="I77" s="12">
        <f t="shared" si="10"/>
        <v>9880</v>
      </c>
      <c r="J77" s="12">
        <f>SUM(J29+J37+J45+J53+J69)</f>
        <v>9869.3</v>
      </c>
      <c r="K77" s="12">
        <f>SUM(K29+K37+K45+K53+K69)</f>
        <v>17000</v>
      </c>
      <c r="L77" s="12">
        <f t="shared" si="11"/>
        <v>16980.3</v>
      </c>
      <c r="M77" s="12">
        <f>SUM(M29+M37+M45+M53+M69)</f>
        <v>9480</v>
      </c>
      <c r="N77" s="12">
        <f t="shared" si="11"/>
        <v>8180.1</v>
      </c>
      <c r="O77" s="10">
        <v>32000</v>
      </c>
      <c r="P77" s="10">
        <v>32000</v>
      </c>
      <c r="Q77" s="62"/>
    </row>
    <row r="78" spans="1:17" ht="17.25" customHeight="1">
      <c r="A78" s="53"/>
      <c r="B78" s="31"/>
      <c r="C78" s="31"/>
      <c r="D78" s="31"/>
      <c r="E78" s="31"/>
      <c r="F78" s="11">
        <v>2022</v>
      </c>
      <c r="G78" s="12">
        <f t="shared" si="8"/>
        <v>60277.4</v>
      </c>
      <c r="H78" s="12">
        <f>SUM(J78+L78+N78+P78)</f>
        <v>9869.3</v>
      </c>
      <c r="I78" s="12">
        <f t="shared" si="10"/>
        <v>9880</v>
      </c>
      <c r="J78" s="12">
        <f t="shared" si="11"/>
        <v>9869.3</v>
      </c>
      <c r="K78" s="12">
        <f t="shared" si="11"/>
        <v>8917.4</v>
      </c>
      <c r="L78" s="12">
        <f t="shared" si="11"/>
        <v>0</v>
      </c>
      <c r="M78" s="12">
        <f t="shared" si="11"/>
        <v>9480</v>
      </c>
      <c r="N78" s="12">
        <f t="shared" si="11"/>
        <v>0</v>
      </c>
      <c r="O78" s="10">
        <v>32000</v>
      </c>
      <c r="P78" s="10">
        <v>0</v>
      </c>
      <c r="Q78" s="62"/>
    </row>
    <row r="79" spans="1:17" ht="21" customHeight="1">
      <c r="A79" s="54"/>
      <c r="B79" s="32"/>
      <c r="C79" s="32"/>
      <c r="D79" s="32"/>
      <c r="E79" s="32"/>
      <c r="F79" s="11">
        <v>2023</v>
      </c>
      <c r="G79" s="12">
        <f t="shared" si="8"/>
        <v>28277.4</v>
      </c>
      <c r="H79" s="12">
        <f t="shared" si="9"/>
        <v>9869.3</v>
      </c>
      <c r="I79" s="12">
        <f t="shared" si="10"/>
        <v>9880</v>
      </c>
      <c r="J79" s="12">
        <f>SUM(J31+J39+J47+J55+J71)</f>
        <v>9869.3</v>
      </c>
      <c r="K79" s="12">
        <f t="shared" si="11"/>
        <v>8917.4</v>
      </c>
      <c r="L79" s="12">
        <f t="shared" si="11"/>
        <v>0</v>
      </c>
      <c r="M79" s="12">
        <f t="shared" si="11"/>
        <v>9480</v>
      </c>
      <c r="N79" s="12">
        <f t="shared" si="11"/>
        <v>0</v>
      </c>
      <c r="O79" s="10">
        <v>0</v>
      </c>
      <c r="P79" s="10">
        <v>0</v>
      </c>
      <c r="Q79" s="63"/>
    </row>
    <row r="80" spans="1:17" ht="27.75" customHeight="1">
      <c r="A80" s="5" t="s">
        <v>34</v>
      </c>
      <c r="B80" s="27" t="s">
        <v>33</v>
      </c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9"/>
    </row>
    <row r="81" spans="1:17" ht="20.25" customHeight="1">
      <c r="A81" s="52" t="s">
        <v>36</v>
      </c>
      <c r="B81" s="55" t="s">
        <v>35</v>
      </c>
      <c r="C81" s="33" t="s">
        <v>76</v>
      </c>
      <c r="D81" s="33" t="s">
        <v>70</v>
      </c>
      <c r="E81" s="33" t="s">
        <v>71</v>
      </c>
      <c r="F81" s="11" t="s">
        <v>26</v>
      </c>
      <c r="G81" s="12">
        <f>G82+G83+G84+G85+G86+G87+G88</f>
        <v>395597</v>
      </c>
      <c r="H81" s="12">
        <f aca="true" t="shared" si="12" ref="H81:P81">H82+H83+H84+H85+H86+H87+H88</f>
        <v>363597</v>
      </c>
      <c r="I81" s="12">
        <f t="shared" si="12"/>
        <v>0</v>
      </c>
      <c r="J81" s="12">
        <f t="shared" si="12"/>
        <v>0</v>
      </c>
      <c r="K81" s="12">
        <f t="shared" si="12"/>
        <v>0</v>
      </c>
      <c r="L81" s="12">
        <f t="shared" si="12"/>
        <v>0</v>
      </c>
      <c r="M81" s="12">
        <f t="shared" si="12"/>
        <v>0</v>
      </c>
      <c r="N81" s="12">
        <f t="shared" si="12"/>
        <v>0</v>
      </c>
      <c r="O81" s="12">
        <f t="shared" si="12"/>
        <v>395597</v>
      </c>
      <c r="P81" s="12">
        <f t="shared" si="12"/>
        <v>363597</v>
      </c>
      <c r="Q81" s="48" t="s">
        <v>47</v>
      </c>
    </row>
    <row r="82" spans="1:17" ht="20.25" customHeight="1">
      <c r="A82" s="53"/>
      <c r="B82" s="55"/>
      <c r="C82" s="33"/>
      <c r="D82" s="33"/>
      <c r="E82" s="33"/>
      <c r="F82" s="11">
        <v>2017</v>
      </c>
      <c r="G82" s="12">
        <v>69000</v>
      </c>
      <c r="H82" s="12">
        <v>69000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69000</v>
      </c>
      <c r="P82" s="12">
        <v>69000</v>
      </c>
      <c r="Q82" s="48"/>
    </row>
    <row r="83" spans="1:17" ht="20.25" customHeight="1">
      <c r="A83" s="53"/>
      <c r="B83" s="55"/>
      <c r="C83" s="33"/>
      <c r="D83" s="33"/>
      <c r="E83" s="33"/>
      <c r="F83" s="11">
        <v>2018</v>
      </c>
      <c r="G83" s="12">
        <v>120597</v>
      </c>
      <c r="H83" s="12">
        <v>120597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2">
        <v>120597</v>
      </c>
      <c r="P83" s="12">
        <v>120597</v>
      </c>
      <c r="Q83" s="48"/>
    </row>
    <row r="84" spans="1:17" ht="20.25" customHeight="1">
      <c r="A84" s="53"/>
      <c r="B84" s="55"/>
      <c r="C84" s="33"/>
      <c r="D84" s="33"/>
      <c r="E84" s="33"/>
      <c r="F84" s="11">
        <v>2019</v>
      </c>
      <c r="G84" s="12">
        <v>32000</v>
      </c>
      <c r="H84" s="12">
        <v>32000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32000</v>
      </c>
      <c r="P84" s="12">
        <v>32000</v>
      </c>
      <c r="Q84" s="48"/>
    </row>
    <row r="85" spans="1:17" ht="20.25" customHeight="1">
      <c r="A85" s="53"/>
      <c r="B85" s="55"/>
      <c r="C85" s="33"/>
      <c r="D85" s="33"/>
      <c r="E85" s="33"/>
      <c r="F85" s="11">
        <v>2020</v>
      </c>
      <c r="G85" s="12">
        <f>O85</f>
        <v>110000</v>
      </c>
      <c r="H85" s="12">
        <f>P85</f>
        <v>110000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110000</v>
      </c>
      <c r="P85" s="12">
        <v>110000</v>
      </c>
      <c r="Q85" s="48"/>
    </row>
    <row r="86" spans="1:17" ht="20.25" customHeight="1">
      <c r="A86" s="53"/>
      <c r="B86" s="55"/>
      <c r="C86" s="33"/>
      <c r="D86" s="33"/>
      <c r="E86" s="33"/>
      <c r="F86" s="11">
        <v>2021</v>
      </c>
      <c r="G86" s="12">
        <v>32000</v>
      </c>
      <c r="H86" s="12">
        <v>32000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v>32000</v>
      </c>
      <c r="P86" s="12">
        <v>32000</v>
      </c>
      <c r="Q86" s="48"/>
    </row>
    <row r="87" spans="1:17" ht="20.25" customHeight="1">
      <c r="A87" s="53"/>
      <c r="B87" s="55"/>
      <c r="C87" s="33"/>
      <c r="D87" s="33"/>
      <c r="E87" s="33"/>
      <c r="F87" s="11">
        <v>2022</v>
      </c>
      <c r="G87" s="12">
        <v>32000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2">
        <v>32000</v>
      </c>
      <c r="P87" s="12">
        <v>0</v>
      </c>
      <c r="Q87" s="48"/>
    </row>
    <row r="88" spans="1:17" ht="18" customHeight="1">
      <c r="A88" s="54"/>
      <c r="B88" s="55"/>
      <c r="C88" s="33"/>
      <c r="D88" s="33"/>
      <c r="E88" s="33"/>
      <c r="F88" s="11">
        <v>2023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12">
        <v>0</v>
      </c>
      <c r="P88" s="12">
        <v>0</v>
      </c>
      <c r="Q88" s="48"/>
    </row>
    <row r="89" spans="1:17" ht="20.25" customHeight="1">
      <c r="A89" s="52"/>
      <c r="B89" s="34" t="s">
        <v>37</v>
      </c>
      <c r="C89" s="34" t="s">
        <v>38</v>
      </c>
      <c r="D89" s="34"/>
      <c r="E89" s="34"/>
      <c r="F89" s="11" t="s">
        <v>26</v>
      </c>
      <c r="G89" s="12">
        <f>G90+G91+G92+G93+G94+G95+G96</f>
        <v>395597</v>
      </c>
      <c r="H89" s="12">
        <f>H90+H91+H92+H93+H94+H95+H96</f>
        <v>363597</v>
      </c>
      <c r="I89" s="12">
        <f aca="true" t="shared" si="13" ref="I89:P89">I90+I91+I92+I93+I94+I95+I96</f>
        <v>0</v>
      </c>
      <c r="J89" s="12">
        <f t="shared" si="13"/>
        <v>0</v>
      </c>
      <c r="K89" s="12">
        <f t="shared" si="13"/>
        <v>0</v>
      </c>
      <c r="L89" s="12">
        <f t="shared" si="13"/>
        <v>0</v>
      </c>
      <c r="M89" s="12">
        <f t="shared" si="13"/>
        <v>0</v>
      </c>
      <c r="N89" s="12">
        <f t="shared" si="13"/>
        <v>0</v>
      </c>
      <c r="O89" s="12">
        <f t="shared" si="13"/>
        <v>395597</v>
      </c>
      <c r="P89" s="12">
        <f t="shared" si="13"/>
        <v>363597</v>
      </c>
      <c r="Q89" s="48" t="s">
        <v>47</v>
      </c>
    </row>
    <row r="90" spans="1:17" ht="20.25" customHeight="1">
      <c r="A90" s="53"/>
      <c r="B90" s="35"/>
      <c r="C90" s="35"/>
      <c r="D90" s="35"/>
      <c r="E90" s="35"/>
      <c r="F90" s="11">
        <v>2017</v>
      </c>
      <c r="G90" s="12">
        <v>69000</v>
      </c>
      <c r="H90" s="12">
        <v>69000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2">
        <v>69000</v>
      </c>
      <c r="P90" s="12">
        <v>69000</v>
      </c>
      <c r="Q90" s="48"/>
    </row>
    <row r="91" spans="1:17" ht="20.25" customHeight="1">
      <c r="A91" s="53"/>
      <c r="B91" s="35"/>
      <c r="C91" s="35"/>
      <c r="D91" s="35"/>
      <c r="E91" s="35"/>
      <c r="F91" s="11">
        <v>2018</v>
      </c>
      <c r="G91" s="12">
        <f>O91</f>
        <v>120597</v>
      </c>
      <c r="H91" s="12">
        <f>P91</f>
        <v>120597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12">
        <v>120597</v>
      </c>
      <c r="P91" s="12">
        <v>120597</v>
      </c>
      <c r="Q91" s="48"/>
    </row>
    <row r="92" spans="1:17" ht="20.25" customHeight="1">
      <c r="A92" s="53"/>
      <c r="B92" s="35"/>
      <c r="C92" s="35"/>
      <c r="D92" s="35"/>
      <c r="E92" s="35"/>
      <c r="F92" s="11">
        <v>2019</v>
      </c>
      <c r="G92" s="12">
        <v>32000</v>
      </c>
      <c r="H92" s="12">
        <v>32000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2">
        <v>0</v>
      </c>
      <c r="O92" s="12">
        <v>32000</v>
      </c>
      <c r="P92" s="12">
        <v>32000</v>
      </c>
      <c r="Q92" s="48"/>
    </row>
    <row r="93" spans="1:17" ht="20.25" customHeight="1">
      <c r="A93" s="53"/>
      <c r="B93" s="35"/>
      <c r="C93" s="35"/>
      <c r="D93" s="35"/>
      <c r="E93" s="35"/>
      <c r="F93" s="11">
        <v>2020</v>
      </c>
      <c r="G93" s="12">
        <f>O93</f>
        <v>110000</v>
      </c>
      <c r="H93" s="12">
        <f>P93</f>
        <v>110000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0</v>
      </c>
      <c r="O93" s="12">
        <f>O85</f>
        <v>110000</v>
      </c>
      <c r="P93" s="12">
        <f>P85</f>
        <v>110000</v>
      </c>
      <c r="Q93" s="48"/>
    </row>
    <row r="94" spans="1:17" ht="20.25" customHeight="1">
      <c r="A94" s="53"/>
      <c r="B94" s="35"/>
      <c r="C94" s="35"/>
      <c r="D94" s="35"/>
      <c r="E94" s="35"/>
      <c r="F94" s="11">
        <v>2021</v>
      </c>
      <c r="G94" s="12">
        <v>32000</v>
      </c>
      <c r="H94" s="12">
        <v>32000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12">
        <v>32000</v>
      </c>
      <c r="P94" s="12">
        <v>32000</v>
      </c>
      <c r="Q94" s="48"/>
    </row>
    <row r="95" spans="1:17" ht="20.25" customHeight="1">
      <c r="A95" s="53"/>
      <c r="B95" s="35"/>
      <c r="C95" s="35"/>
      <c r="D95" s="35"/>
      <c r="E95" s="35"/>
      <c r="F95" s="11">
        <v>2022</v>
      </c>
      <c r="G95" s="12">
        <v>32000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12">
        <v>32000</v>
      </c>
      <c r="P95" s="12">
        <v>0</v>
      </c>
      <c r="Q95" s="48"/>
    </row>
    <row r="96" spans="1:17" ht="20.25" customHeight="1">
      <c r="A96" s="54"/>
      <c r="B96" s="36"/>
      <c r="C96" s="36"/>
      <c r="D96" s="36"/>
      <c r="E96" s="36"/>
      <c r="F96" s="11">
        <v>2023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12">
        <v>0</v>
      </c>
      <c r="Q96" s="48"/>
    </row>
    <row r="97" spans="1:17" ht="20.25" customHeight="1">
      <c r="A97" s="5"/>
      <c r="B97" s="60" t="s">
        <v>39</v>
      </c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26"/>
    </row>
    <row r="98" spans="1:17" ht="20.25" customHeight="1">
      <c r="A98" s="47" t="s">
        <v>62</v>
      </c>
      <c r="B98" s="37" t="s">
        <v>63</v>
      </c>
      <c r="C98" s="37" t="s">
        <v>43</v>
      </c>
      <c r="D98" s="37" t="s">
        <v>73</v>
      </c>
      <c r="E98" s="37" t="s">
        <v>71</v>
      </c>
      <c r="F98" s="11" t="s">
        <v>26</v>
      </c>
      <c r="G98" s="12">
        <f>G99+G100+G101+G102+G103+G104+G105</f>
        <v>274971.858</v>
      </c>
      <c r="H98" s="12">
        <f>H99+H100+H101+H102+H103+H104+H105</f>
        <v>204081.858</v>
      </c>
      <c r="I98" s="12">
        <f>I99+I100+I101+I102+I103+I104+I105</f>
        <v>274971.858</v>
      </c>
      <c r="J98" s="12">
        <f>J99+J100+J101+J102+J103+J104+J105</f>
        <v>204081.858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12">
        <v>0</v>
      </c>
      <c r="Q98" s="48" t="s">
        <v>47</v>
      </c>
    </row>
    <row r="99" spans="1:17" ht="20.25" customHeight="1">
      <c r="A99" s="47"/>
      <c r="B99" s="37"/>
      <c r="C99" s="37"/>
      <c r="D99" s="37"/>
      <c r="E99" s="37"/>
      <c r="F99" s="11">
        <v>2017</v>
      </c>
      <c r="G99" s="12">
        <v>46362.7</v>
      </c>
      <c r="H99" s="12">
        <v>46362.7</v>
      </c>
      <c r="I99" s="12">
        <v>46362.7</v>
      </c>
      <c r="J99" s="12">
        <v>46362.7</v>
      </c>
      <c r="K99" s="12">
        <v>0</v>
      </c>
      <c r="L99" s="12">
        <v>0</v>
      </c>
      <c r="M99" s="12">
        <v>0</v>
      </c>
      <c r="N99" s="12">
        <v>0</v>
      </c>
      <c r="O99" s="12">
        <v>0</v>
      </c>
      <c r="P99" s="12">
        <v>0</v>
      </c>
      <c r="Q99" s="48"/>
    </row>
    <row r="100" spans="1:17" ht="35.25" customHeight="1">
      <c r="A100" s="47"/>
      <c r="B100" s="37"/>
      <c r="C100" s="37"/>
      <c r="D100" s="37"/>
      <c r="E100" s="37"/>
      <c r="F100" s="11">
        <v>2018</v>
      </c>
      <c r="G100" s="12">
        <v>39688.458</v>
      </c>
      <c r="H100" s="12">
        <v>39688.458</v>
      </c>
      <c r="I100" s="12">
        <v>39688.458</v>
      </c>
      <c r="J100" s="12">
        <v>39688.458</v>
      </c>
      <c r="K100" s="12">
        <v>0</v>
      </c>
      <c r="L100" s="12">
        <v>0</v>
      </c>
      <c r="M100" s="12">
        <v>0</v>
      </c>
      <c r="N100" s="12">
        <v>0</v>
      </c>
      <c r="O100" s="12">
        <v>0</v>
      </c>
      <c r="P100" s="12">
        <v>0</v>
      </c>
      <c r="Q100" s="48"/>
    </row>
    <row r="101" spans="1:17" ht="53.25" customHeight="1">
      <c r="A101" s="47"/>
      <c r="B101" s="37"/>
      <c r="C101" s="37"/>
      <c r="D101" s="37"/>
      <c r="E101" s="37"/>
      <c r="F101" s="11">
        <v>2019</v>
      </c>
      <c r="G101" s="12">
        <v>33476.3</v>
      </c>
      <c r="H101" s="12">
        <v>33476.3</v>
      </c>
      <c r="I101" s="12">
        <v>33476.3</v>
      </c>
      <c r="J101" s="12">
        <v>33476.3</v>
      </c>
      <c r="K101" s="12">
        <v>0</v>
      </c>
      <c r="L101" s="12">
        <v>0</v>
      </c>
      <c r="M101" s="12">
        <v>0</v>
      </c>
      <c r="N101" s="12">
        <v>0</v>
      </c>
      <c r="O101" s="12">
        <v>0</v>
      </c>
      <c r="P101" s="12">
        <v>0</v>
      </c>
      <c r="Q101" s="48"/>
    </row>
    <row r="102" spans="1:17" ht="36" customHeight="1">
      <c r="A102" s="47"/>
      <c r="B102" s="37"/>
      <c r="C102" s="37"/>
      <c r="D102" s="37"/>
      <c r="E102" s="37"/>
      <c r="F102" s="11">
        <v>2020</v>
      </c>
      <c r="G102" s="12">
        <f aca="true" t="shared" si="14" ref="G102:H104">I102</f>
        <v>28004.4</v>
      </c>
      <c r="H102" s="12">
        <f>J102</f>
        <v>28004.4</v>
      </c>
      <c r="I102" s="12">
        <v>28004.4</v>
      </c>
      <c r="J102" s="12">
        <v>28004.4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2">
        <v>0</v>
      </c>
      <c r="Q102" s="48"/>
    </row>
    <row r="103" spans="1:17" ht="33" customHeight="1">
      <c r="A103" s="47"/>
      <c r="B103" s="37"/>
      <c r="C103" s="37"/>
      <c r="D103" s="37"/>
      <c r="E103" s="37"/>
      <c r="F103" s="11">
        <v>2021</v>
      </c>
      <c r="G103" s="12">
        <f t="shared" si="14"/>
        <v>42480</v>
      </c>
      <c r="H103" s="12">
        <f t="shared" si="14"/>
        <v>32400</v>
      </c>
      <c r="I103" s="12">
        <v>42480</v>
      </c>
      <c r="J103" s="12">
        <v>32400</v>
      </c>
      <c r="K103" s="12">
        <v>0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48"/>
    </row>
    <row r="104" spans="1:17" ht="20.25" customHeight="1">
      <c r="A104" s="47"/>
      <c r="B104" s="37"/>
      <c r="C104" s="37"/>
      <c r="D104" s="37"/>
      <c r="E104" s="37"/>
      <c r="F104" s="11">
        <v>2022</v>
      </c>
      <c r="G104" s="12">
        <f t="shared" si="14"/>
        <v>42480</v>
      </c>
      <c r="H104" s="12">
        <f>J104</f>
        <v>24000</v>
      </c>
      <c r="I104" s="12">
        <v>42480</v>
      </c>
      <c r="J104" s="12">
        <v>24000</v>
      </c>
      <c r="K104" s="12">
        <v>0</v>
      </c>
      <c r="L104" s="12">
        <v>0</v>
      </c>
      <c r="M104" s="12">
        <v>0</v>
      </c>
      <c r="N104" s="12">
        <v>0</v>
      </c>
      <c r="O104" s="12">
        <v>0</v>
      </c>
      <c r="P104" s="12">
        <v>0</v>
      </c>
      <c r="Q104" s="48"/>
    </row>
    <row r="105" spans="1:17" ht="20.25" customHeight="1">
      <c r="A105" s="47"/>
      <c r="B105" s="37"/>
      <c r="C105" s="37"/>
      <c r="D105" s="37"/>
      <c r="E105" s="37"/>
      <c r="F105" s="11">
        <v>2023</v>
      </c>
      <c r="G105" s="12">
        <v>42480</v>
      </c>
      <c r="H105" s="12">
        <f>J105</f>
        <v>150</v>
      </c>
      <c r="I105" s="12">
        <v>42480</v>
      </c>
      <c r="J105" s="12">
        <v>150</v>
      </c>
      <c r="K105" s="12">
        <v>0</v>
      </c>
      <c r="L105" s="12">
        <v>0</v>
      </c>
      <c r="M105" s="12">
        <v>0</v>
      </c>
      <c r="N105" s="12">
        <v>0</v>
      </c>
      <c r="O105" s="12">
        <v>0</v>
      </c>
      <c r="P105" s="12">
        <v>0</v>
      </c>
      <c r="Q105" s="48"/>
    </row>
    <row r="106" spans="1:17" ht="20.25" customHeight="1">
      <c r="A106" s="52"/>
      <c r="B106" s="34" t="s">
        <v>40</v>
      </c>
      <c r="C106" s="34" t="s">
        <v>41</v>
      </c>
      <c r="D106" s="34"/>
      <c r="E106" s="34"/>
      <c r="F106" s="11" t="s">
        <v>26</v>
      </c>
      <c r="G106" s="12">
        <f>G107+G108+G109+G110+G111+G112+G113</f>
        <v>274971.9</v>
      </c>
      <c r="H106" s="12">
        <f>H107+H108+H109+H110+H111+H112+H113</f>
        <v>246411.9</v>
      </c>
      <c r="I106" s="12">
        <f>I107+I108+I109+I110+I111+I112+I113</f>
        <v>274971.9</v>
      </c>
      <c r="J106" s="12">
        <f>J107+J108+J109+J110+J111+J112+J113</f>
        <v>204081.9</v>
      </c>
      <c r="K106" s="12">
        <v>0</v>
      </c>
      <c r="L106" s="12">
        <v>0</v>
      </c>
      <c r="M106" s="12">
        <v>0</v>
      </c>
      <c r="N106" s="12">
        <v>0</v>
      </c>
      <c r="O106" s="12">
        <v>0</v>
      </c>
      <c r="P106" s="12">
        <v>0</v>
      </c>
      <c r="Q106" s="48" t="s">
        <v>47</v>
      </c>
    </row>
    <row r="107" spans="1:17" ht="20.25" customHeight="1">
      <c r="A107" s="53"/>
      <c r="B107" s="35"/>
      <c r="C107" s="35"/>
      <c r="D107" s="35"/>
      <c r="E107" s="35"/>
      <c r="F107" s="11">
        <v>2017</v>
      </c>
      <c r="G107" s="12" t="str">
        <f>H107</f>
        <v>46362,7</v>
      </c>
      <c r="H107" s="12" t="s">
        <v>4</v>
      </c>
      <c r="I107" s="12" t="str">
        <f>J107</f>
        <v>46362,7</v>
      </c>
      <c r="J107" s="12" t="s">
        <v>4</v>
      </c>
      <c r="K107" s="12">
        <v>0</v>
      </c>
      <c r="L107" s="12">
        <v>0</v>
      </c>
      <c r="M107" s="12">
        <v>0</v>
      </c>
      <c r="N107" s="12">
        <v>0</v>
      </c>
      <c r="O107" s="12">
        <v>0</v>
      </c>
      <c r="P107" s="12">
        <v>0</v>
      </c>
      <c r="Q107" s="48"/>
    </row>
    <row r="108" spans="1:17" ht="20.25" customHeight="1">
      <c r="A108" s="53"/>
      <c r="B108" s="35"/>
      <c r="C108" s="35"/>
      <c r="D108" s="35"/>
      <c r="E108" s="35"/>
      <c r="F108" s="11">
        <v>2018</v>
      </c>
      <c r="G108" s="12">
        <f>I108</f>
        <v>39688.5</v>
      </c>
      <c r="H108" s="12">
        <f>J108</f>
        <v>39688.5</v>
      </c>
      <c r="I108" s="12">
        <v>39688.5</v>
      </c>
      <c r="J108" s="12">
        <v>39688.5</v>
      </c>
      <c r="K108" s="12">
        <v>0</v>
      </c>
      <c r="L108" s="12">
        <v>0</v>
      </c>
      <c r="M108" s="12">
        <v>0</v>
      </c>
      <c r="N108" s="12">
        <v>0</v>
      </c>
      <c r="O108" s="12">
        <v>0</v>
      </c>
      <c r="P108" s="12">
        <v>0</v>
      </c>
      <c r="Q108" s="48"/>
    </row>
    <row r="109" spans="1:17" ht="20.25" customHeight="1">
      <c r="A109" s="53"/>
      <c r="B109" s="35"/>
      <c r="C109" s="35"/>
      <c r="D109" s="35"/>
      <c r="E109" s="35"/>
      <c r="F109" s="11">
        <v>2019</v>
      </c>
      <c r="G109" s="12">
        <v>33476.3</v>
      </c>
      <c r="H109" s="12">
        <v>33476.3</v>
      </c>
      <c r="I109" s="12">
        <v>33476.3</v>
      </c>
      <c r="J109" s="12">
        <v>33476.3</v>
      </c>
      <c r="K109" s="12">
        <v>0</v>
      </c>
      <c r="L109" s="12">
        <v>0</v>
      </c>
      <c r="M109" s="12">
        <v>0</v>
      </c>
      <c r="N109" s="12">
        <v>0</v>
      </c>
      <c r="O109" s="12">
        <v>0</v>
      </c>
      <c r="P109" s="12">
        <v>0</v>
      </c>
      <c r="Q109" s="48"/>
    </row>
    <row r="110" spans="1:17" ht="20.25" customHeight="1">
      <c r="A110" s="53"/>
      <c r="B110" s="35"/>
      <c r="C110" s="35"/>
      <c r="D110" s="35"/>
      <c r="E110" s="35"/>
      <c r="F110" s="11">
        <v>2020</v>
      </c>
      <c r="G110" s="12">
        <f>G102</f>
        <v>28004.4</v>
      </c>
      <c r="H110" s="12">
        <f>H102</f>
        <v>28004.4</v>
      </c>
      <c r="I110" s="12">
        <f>I102</f>
        <v>28004.4</v>
      </c>
      <c r="J110" s="12">
        <f>J102</f>
        <v>28004.4</v>
      </c>
      <c r="K110" s="12">
        <v>0</v>
      </c>
      <c r="L110" s="12">
        <v>0</v>
      </c>
      <c r="M110" s="12">
        <v>0</v>
      </c>
      <c r="N110" s="12">
        <v>0</v>
      </c>
      <c r="O110" s="12">
        <v>0</v>
      </c>
      <c r="P110" s="12">
        <v>0</v>
      </c>
      <c r="Q110" s="48"/>
    </row>
    <row r="111" spans="1:17" ht="20.25" customHeight="1">
      <c r="A111" s="53"/>
      <c r="B111" s="35"/>
      <c r="C111" s="35"/>
      <c r="D111" s="35"/>
      <c r="E111" s="35"/>
      <c r="F111" s="11">
        <v>2021</v>
      </c>
      <c r="G111" s="12">
        <f>I111</f>
        <v>42480</v>
      </c>
      <c r="H111" s="12">
        <f>J111</f>
        <v>32400</v>
      </c>
      <c r="I111" s="12">
        <f aca="true" t="shared" si="15" ref="I111:J113">I103</f>
        <v>42480</v>
      </c>
      <c r="J111" s="12">
        <f t="shared" si="15"/>
        <v>32400</v>
      </c>
      <c r="K111" s="12">
        <v>0</v>
      </c>
      <c r="L111" s="12">
        <v>0</v>
      </c>
      <c r="M111" s="12">
        <v>0</v>
      </c>
      <c r="N111" s="12">
        <v>0</v>
      </c>
      <c r="O111" s="12">
        <v>0</v>
      </c>
      <c r="P111" s="12">
        <v>0</v>
      </c>
      <c r="Q111" s="48"/>
    </row>
    <row r="112" spans="1:17" ht="20.25" customHeight="1">
      <c r="A112" s="53"/>
      <c r="B112" s="35"/>
      <c r="C112" s="35"/>
      <c r="D112" s="35"/>
      <c r="E112" s="35"/>
      <c r="F112" s="11">
        <v>2022</v>
      </c>
      <c r="G112" s="12">
        <f>I112</f>
        <v>42480</v>
      </c>
      <c r="H112" s="12">
        <f>J112</f>
        <v>24000</v>
      </c>
      <c r="I112" s="12">
        <f t="shared" si="15"/>
        <v>42480</v>
      </c>
      <c r="J112" s="12">
        <f t="shared" si="15"/>
        <v>24000</v>
      </c>
      <c r="K112" s="12">
        <v>0</v>
      </c>
      <c r="L112" s="12">
        <v>0</v>
      </c>
      <c r="M112" s="12">
        <v>0</v>
      </c>
      <c r="N112" s="12">
        <v>0</v>
      </c>
      <c r="O112" s="12">
        <v>0</v>
      </c>
      <c r="P112" s="12">
        <v>0</v>
      </c>
      <c r="Q112" s="48"/>
    </row>
    <row r="113" spans="1:17" ht="20.25" customHeight="1">
      <c r="A113" s="54"/>
      <c r="B113" s="36"/>
      <c r="C113" s="36"/>
      <c r="D113" s="36"/>
      <c r="E113" s="36"/>
      <c r="F113" s="11">
        <v>2023</v>
      </c>
      <c r="G113" s="12">
        <v>42480</v>
      </c>
      <c r="H113" s="12">
        <v>42480</v>
      </c>
      <c r="I113" s="12">
        <f t="shared" si="15"/>
        <v>42480</v>
      </c>
      <c r="J113" s="12">
        <f>J105</f>
        <v>150</v>
      </c>
      <c r="K113" s="12">
        <v>0</v>
      </c>
      <c r="L113" s="12">
        <v>0</v>
      </c>
      <c r="M113" s="12">
        <v>0</v>
      </c>
      <c r="N113" s="12">
        <v>0</v>
      </c>
      <c r="O113" s="12">
        <v>0</v>
      </c>
      <c r="P113" s="12">
        <v>0</v>
      </c>
      <c r="Q113" s="48"/>
    </row>
    <row r="114" spans="1:18" ht="12.75">
      <c r="A114" s="39"/>
      <c r="B114" s="33" t="s">
        <v>29</v>
      </c>
      <c r="C114" s="33"/>
      <c r="D114" s="11"/>
      <c r="E114" s="11"/>
      <c r="F114" s="11">
        <v>2017</v>
      </c>
      <c r="G114" s="12">
        <v>149685.4</v>
      </c>
      <c r="H114" s="12">
        <v>149685.4</v>
      </c>
      <c r="I114" s="12">
        <v>59901.399999999994</v>
      </c>
      <c r="J114" s="12">
        <v>59901.399999999994</v>
      </c>
      <c r="K114" s="12">
        <v>10885.2</v>
      </c>
      <c r="L114" s="12">
        <v>10885.2</v>
      </c>
      <c r="M114" s="12">
        <v>9898.8</v>
      </c>
      <c r="N114" s="12">
        <v>9898.8</v>
      </c>
      <c r="O114" s="12">
        <v>69000</v>
      </c>
      <c r="P114" s="12">
        <v>69000</v>
      </c>
      <c r="Q114" s="33"/>
      <c r="R114" s="6"/>
    </row>
    <row r="115" spans="1:17" ht="12.75">
      <c r="A115" s="39"/>
      <c r="B115" s="33"/>
      <c r="C115" s="33"/>
      <c r="D115" s="11"/>
      <c r="E115" s="11"/>
      <c r="F115" s="11">
        <v>2018</v>
      </c>
      <c r="G115" s="12">
        <v>208017.3</v>
      </c>
      <c r="H115" s="12">
        <v>208017.3</v>
      </c>
      <c r="I115" s="12">
        <v>77085.6</v>
      </c>
      <c r="J115" s="12">
        <v>77085.6</v>
      </c>
      <c r="K115" s="12">
        <v>2813.1</v>
      </c>
      <c r="L115" s="12">
        <v>2813.1</v>
      </c>
      <c r="M115" s="12">
        <v>7521.6</v>
      </c>
      <c r="N115" s="12">
        <v>7521.6</v>
      </c>
      <c r="O115" s="12">
        <v>120597</v>
      </c>
      <c r="P115" s="12">
        <v>120597</v>
      </c>
      <c r="Q115" s="33"/>
    </row>
    <row r="116" spans="1:17" ht="12.75">
      <c r="A116" s="39"/>
      <c r="B116" s="33"/>
      <c r="C116" s="33"/>
      <c r="D116" s="11"/>
      <c r="E116" s="11"/>
      <c r="F116" s="11">
        <v>2019</v>
      </c>
      <c r="G116" s="12">
        <f aca="true" t="shared" si="16" ref="G116:H120">I116+K116+M116+O116</f>
        <v>84971.5</v>
      </c>
      <c r="H116" s="13">
        <f t="shared" si="16"/>
        <v>84971.5</v>
      </c>
      <c r="I116" s="14">
        <v>41256.100000000006</v>
      </c>
      <c r="J116" s="13">
        <v>41256.100000000006</v>
      </c>
      <c r="K116" s="14">
        <v>4193.8</v>
      </c>
      <c r="L116" s="14">
        <v>4193.8</v>
      </c>
      <c r="M116" s="14">
        <v>7521.6</v>
      </c>
      <c r="N116" s="14">
        <v>7521.6</v>
      </c>
      <c r="O116" s="14">
        <v>32000</v>
      </c>
      <c r="P116" s="14">
        <v>32000</v>
      </c>
      <c r="Q116" s="67"/>
    </row>
    <row r="117" spans="1:17" ht="12.75">
      <c r="A117" s="39"/>
      <c r="B117" s="67"/>
      <c r="C117" s="67"/>
      <c r="D117" s="15"/>
      <c r="E117" s="15"/>
      <c r="F117" s="15">
        <v>2020</v>
      </c>
      <c r="G117" s="14">
        <f>I117+K117+M117+O117</f>
        <v>166714.9</v>
      </c>
      <c r="H117" s="13">
        <f>J117+L117+N117+P117</f>
        <v>166714.9</v>
      </c>
      <c r="I117" s="14">
        <f aca="true" t="shared" si="17" ref="I117:J120">I110+I76</f>
        <v>38040.9</v>
      </c>
      <c r="J117" s="14">
        <f>J110+J76</f>
        <v>38040.9</v>
      </c>
      <c r="K117" s="14">
        <f aca="true" t="shared" si="18" ref="K117:P117">K76</f>
        <v>9056.8</v>
      </c>
      <c r="L117" s="14">
        <f t="shared" si="18"/>
        <v>9056.8</v>
      </c>
      <c r="M117" s="14">
        <f t="shared" si="18"/>
        <v>9617.2</v>
      </c>
      <c r="N117" s="14">
        <f t="shared" si="18"/>
        <v>9617.2</v>
      </c>
      <c r="O117" s="13">
        <f t="shared" si="18"/>
        <v>110000</v>
      </c>
      <c r="P117" s="13">
        <f t="shared" si="18"/>
        <v>110000</v>
      </c>
      <c r="Q117" s="67"/>
    </row>
    <row r="118" spans="1:17" ht="12.75">
      <c r="A118" s="39"/>
      <c r="B118" s="67"/>
      <c r="C118" s="67"/>
      <c r="D118" s="15"/>
      <c r="E118" s="15"/>
      <c r="F118" s="15">
        <v>2021</v>
      </c>
      <c r="G118" s="14">
        <f>I118+K118+M118+O118</f>
        <v>110840</v>
      </c>
      <c r="H118" s="13">
        <f t="shared" si="16"/>
        <v>99429.70000000001</v>
      </c>
      <c r="I118" s="14">
        <f t="shared" si="17"/>
        <v>52360</v>
      </c>
      <c r="J118" s="14">
        <f>J111+J77</f>
        <v>42269.3</v>
      </c>
      <c r="K118" s="14">
        <f>K77</f>
        <v>17000</v>
      </c>
      <c r="L118" s="14">
        <f>L77</f>
        <v>16980.3</v>
      </c>
      <c r="M118" s="14">
        <f>M77</f>
        <v>9480</v>
      </c>
      <c r="N118" s="14">
        <f>N53</f>
        <v>8180.1</v>
      </c>
      <c r="O118" s="10">
        <v>32000</v>
      </c>
      <c r="P118" s="10">
        <v>32000</v>
      </c>
      <c r="Q118" s="67"/>
    </row>
    <row r="119" spans="1:17" ht="12.75">
      <c r="A119" s="39"/>
      <c r="B119" s="67"/>
      <c r="C119" s="67"/>
      <c r="D119" s="15"/>
      <c r="E119" s="15"/>
      <c r="F119" s="15">
        <v>2022</v>
      </c>
      <c r="G119" s="14">
        <f>I119+K119+M119+O119</f>
        <v>102757.4</v>
      </c>
      <c r="H119" s="13">
        <f t="shared" si="16"/>
        <v>33869.3</v>
      </c>
      <c r="I119" s="14">
        <f t="shared" si="17"/>
        <v>52360</v>
      </c>
      <c r="J119" s="14">
        <f t="shared" si="17"/>
        <v>33869.3</v>
      </c>
      <c r="K119" s="14">
        <f>K78</f>
        <v>8917.4</v>
      </c>
      <c r="L119" s="14">
        <v>0</v>
      </c>
      <c r="M119" s="14">
        <f>M78</f>
        <v>9480</v>
      </c>
      <c r="N119" s="14">
        <v>0</v>
      </c>
      <c r="O119" s="10">
        <v>32000</v>
      </c>
      <c r="P119" s="10">
        <v>0</v>
      </c>
      <c r="Q119" s="67"/>
    </row>
    <row r="120" spans="1:17" ht="12.75">
      <c r="A120" s="39"/>
      <c r="B120" s="67"/>
      <c r="C120" s="67"/>
      <c r="D120" s="15"/>
      <c r="E120" s="15"/>
      <c r="F120" s="15">
        <v>2023</v>
      </c>
      <c r="G120" s="14">
        <f>I120+K120+M120+O120</f>
        <v>70757.4</v>
      </c>
      <c r="H120" s="13">
        <f t="shared" si="16"/>
        <v>10019.3</v>
      </c>
      <c r="I120" s="14">
        <f t="shared" si="17"/>
        <v>52360</v>
      </c>
      <c r="J120" s="14">
        <f>J113+J79</f>
        <v>10019.3</v>
      </c>
      <c r="K120" s="14">
        <f>K79</f>
        <v>8917.4</v>
      </c>
      <c r="L120" s="18">
        <v>0</v>
      </c>
      <c r="M120" s="14">
        <f>M79</f>
        <v>9480</v>
      </c>
      <c r="N120" s="18">
        <v>0</v>
      </c>
      <c r="O120" s="10">
        <v>0</v>
      </c>
      <c r="P120" s="10">
        <v>0</v>
      </c>
      <c r="Q120" s="67"/>
    </row>
    <row r="121" spans="1:17" ht="12.75">
      <c r="A121" s="39"/>
      <c r="B121" s="67"/>
      <c r="C121" s="67"/>
      <c r="D121" s="15"/>
      <c r="E121" s="15"/>
      <c r="F121" s="15" t="s">
        <v>26</v>
      </c>
      <c r="G121" s="14">
        <f>G114+G115+G116+G117+G118+G119+G120</f>
        <v>893743.9</v>
      </c>
      <c r="H121" s="14">
        <f>H114+H115+H116+H117+H118+H119+H120</f>
        <v>752707.4000000001</v>
      </c>
      <c r="I121" s="14">
        <f>I114+I115+I116+I117+I118+I119+I120</f>
        <v>373364</v>
      </c>
      <c r="J121" s="14">
        <f aca="true" t="shared" si="19" ref="J121:P121">J114+J115+J116+J117+J118+J119+J120</f>
        <v>302441.89999999997</v>
      </c>
      <c r="K121" s="14">
        <f>K114+K115+K116+K117+K118+K119+K120</f>
        <v>61783.700000000004</v>
      </c>
      <c r="L121" s="14">
        <f t="shared" si="19"/>
        <v>43929.2</v>
      </c>
      <c r="M121" s="14">
        <f>M114+M115+M116+M117+M118+M119+M120</f>
        <v>62999.2</v>
      </c>
      <c r="N121" s="14">
        <f t="shared" si="19"/>
        <v>42739.299999999996</v>
      </c>
      <c r="O121" s="14">
        <f t="shared" si="19"/>
        <v>395597</v>
      </c>
      <c r="P121" s="14">
        <f t="shared" si="19"/>
        <v>363597</v>
      </c>
      <c r="Q121" s="67"/>
    </row>
    <row r="122" spans="2:17" ht="23.25" customHeight="1">
      <c r="B122" s="19"/>
      <c r="C122" s="19"/>
      <c r="D122" s="19"/>
      <c r="E122" s="19"/>
      <c r="F122" s="20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19"/>
    </row>
    <row r="123" spans="2:17" ht="29.25" customHeight="1">
      <c r="B123" s="19"/>
      <c r="C123" s="19"/>
      <c r="D123" s="19"/>
      <c r="E123" s="19"/>
      <c r="F123" s="20"/>
      <c r="G123" s="21"/>
      <c r="H123" s="22"/>
      <c r="I123" s="22"/>
      <c r="J123" s="22"/>
      <c r="K123" s="22"/>
      <c r="L123" s="22"/>
      <c r="M123" s="22"/>
      <c r="N123" s="22"/>
      <c r="O123" s="22"/>
      <c r="P123" s="22"/>
      <c r="Q123" s="23"/>
    </row>
    <row r="124" spans="2:17" ht="12.75">
      <c r="B124" s="19"/>
      <c r="C124" s="19"/>
      <c r="D124" s="19"/>
      <c r="E124" s="19"/>
      <c r="F124" s="20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19"/>
    </row>
    <row r="125" spans="2:17" ht="12.75">
      <c r="B125" s="19"/>
      <c r="C125" s="19"/>
      <c r="D125" s="19"/>
      <c r="E125" s="19"/>
      <c r="F125" s="20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19"/>
    </row>
    <row r="126" spans="2:17" ht="12.75">
      <c r="B126" s="19"/>
      <c r="C126" s="19"/>
      <c r="D126" s="19"/>
      <c r="E126" s="19"/>
      <c r="F126" s="19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19"/>
    </row>
    <row r="127" spans="2:17" ht="12.75">
      <c r="B127" s="19"/>
      <c r="C127" s="19"/>
      <c r="D127" s="19"/>
      <c r="E127" s="19"/>
      <c r="F127" s="19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19"/>
    </row>
    <row r="128" spans="2:17" ht="12.75">
      <c r="B128" s="19"/>
      <c r="C128" s="19"/>
      <c r="D128" s="19"/>
      <c r="E128" s="19"/>
      <c r="F128" s="19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19"/>
    </row>
    <row r="129" spans="2:17" ht="12.75">
      <c r="B129" s="19"/>
      <c r="C129" s="19"/>
      <c r="D129" s="19"/>
      <c r="E129" s="19"/>
      <c r="F129" s="19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19"/>
    </row>
    <row r="130" spans="2:17" ht="12.75">
      <c r="B130" s="19"/>
      <c r="C130" s="19"/>
      <c r="D130" s="19"/>
      <c r="E130" s="19"/>
      <c r="F130" s="19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19"/>
    </row>
  </sheetData>
  <sheetProtection/>
  <mergeCells count="93">
    <mergeCell ref="A15:A22"/>
    <mergeCell ref="B23:Q23"/>
    <mergeCell ref="A114:A121"/>
    <mergeCell ref="B114:C121"/>
    <mergeCell ref="Q114:Q121"/>
    <mergeCell ref="A106:A113"/>
    <mergeCell ref="Q89:Q96"/>
    <mergeCell ref="Q106:Q113"/>
    <mergeCell ref="B106:B113"/>
    <mergeCell ref="C106:C113"/>
    <mergeCell ref="B98:B105"/>
    <mergeCell ref="C98:C105"/>
    <mergeCell ref="B89:B96"/>
    <mergeCell ref="D106:D113"/>
    <mergeCell ref="E106:E113"/>
    <mergeCell ref="C64:C71"/>
    <mergeCell ref="Q98:Q105"/>
    <mergeCell ref="A98:A105"/>
    <mergeCell ref="B72:B79"/>
    <mergeCell ref="C72:C79"/>
    <mergeCell ref="A72:A79"/>
    <mergeCell ref="D89:D96"/>
    <mergeCell ref="D98:D105"/>
    <mergeCell ref="D81:D88"/>
    <mergeCell ref="A56:A63"/>
    <mergeCell ref="C81:C88"/>
    <mergeCell ref="Q81:Q88"/>
    <mergeCell ref="B97:Q97"/>
    <mergeCell ref="B80:Q80"/>
    <mergeCell ref="A81:A88"/>
    <mergeCell ref="C89:C96"/>
    <mergeCell ref="A89:A96"/>
    <mergeCell ref="B81:B88"/>
    <mergeCell ref="Q72:Q79"/>
    <mergeCell ref="B32:B39"/>
    <mergeCell ref="C32:C39"/>
    <mergeCell ref="B56:B63"/>
    <mergeCell ref="C56:C63"/>
    <mergeCell ref="B48:B55"/>
    <mergeCell ref="A48:A55"/>
    <mergeCell ref="B64:B71"/>
    <mergeCell ref="A64:A71"/>
    <mergeCell ref="Q40:Q47"/>
    <mergeCell ref="B40:B47"/>
    <mergeCell ref="A40:A47"/>
    <mergeCell ref="C40:C47"/>
    <mergeCell ref="C48:C55"/>
    <mergeCell ref="Q48:Q55"/>
    <mergeCell ref="D40:D47"/>
    <mergeCell ref="Q32:Q39"/>
    <mergeCell ref="A32:A39"/>
    <mergeCell ref="B14:Q14"/>
    <mergeCell ref="C24:C31"/>
    <mergeCell ref="Q24:Q31"/>
    <mergeCell ref="B24:B31"/>
    <mergeCell ref="A24:A31"/>
    <mergeCell ref="B15:B22"/>
    <mergeCell ref="C15:C22"/>
    <mergeCell ref="Q15:Q22"/>
    <mergeCell ref="F10:F12"/>
    <mergeCell ref="G10:H11"/>
    <mergeCell ref="I10:P10"/>
    <mergeCell ref="I11:J11"/>
    <mergeCell ref="K2:Q2"/>
    <mergeCell ref="K11:L11"/>
    <mergeCell ref="M11:N11"/>
    <mergeCell ref="O11:P11"/>
    <mergeCell ref="Q10:Q12"/>
    <mergeCell ref="M5:Q5"/>
    <mergeCell ref="A7:Q7"/>
    <mergeCell ref="A10:A12"/>
    <mergeCell ref="B10:B12"/>
    <mergeCell ref="C10:C12"/>
    <mergeCell ref="D10:D12"/>
    <mergeCell ref="D15:D22"/>
    <mergeCell ref="D24:D31"/>
    <mergeCell ref="D32:D39"/>
    <mergeCell ref="D48:D55"/>
    <mergeCell ref="D56:D63"/>
    <mergeCell ref="D64:D71"/>
    <mergeCell ref="D72:D79"/>
    <mergeCell ref="E40:E47"/>
    <mergeCell ref="E48:E55"/>
    <mergeCell ref="E56:E63"/>
    <mergeCell ref="E64:E71"/>
    <mergeCell ref="E10:E12"/>
    <mergeCell ref="E15:E22"/>
    <mergeCell ref="E24:E31"/>
    <mergeCell ref="E32:E39"/>
    <mergeCell ref="E72:E79"/>
    <mergeCell ref="E81:E88"/>
    <mergeCell ref="E89:E96"/>
    <mergeCell ref="E98:E105"/>
  </mergeCells>
  <printOptions/>
  <pageMargins left="0.7" right="0.7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Виталий В. Вилесов</dc:creator>
  <cp:keywords/>
  <dc:description/>
  <cp:lastModifiedBy>Шавкунова</cp:lastModifiedBy>
  <cp:lastPrinted>2021-05-20T04:21:29Z</cp:lastPrinted>
  <dcterms:created xsi:type="dcterms:W3CDTF">2007-01-31T11:43:07Z</dcterms:created>
  <dcterms:modified xsi:type="dcterms:W3CDTF">2021-05-24T09:19:39Z</dcterms:modified>
  <cp:category/>
  <cp:version/>
  <cp:contentType/>
  <cp:contentStatus/>
</cp:coreProperties>
</file>