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88" windowWidth="13248" windowHeight="750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<sst xmlns="http://schemas.openxmlformats.org/spreadsheetml/2006/main" count="104" uniqueCount="70">
  <si>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КЦСР 0000000000, КВР 000</t>
  </si>
  <si>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</si>
  <si>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</si>
  <si>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</si>
  <si>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</si>
  <si>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</si>
  <si>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</si>
  <si>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</si>
  <si>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</si>
  <si>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</si>
  <si>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</si>
  <si>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</si>
  <si>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</si>
  <si>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</si>
  <si>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</si>
  <si>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</si>
  <si>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</si>
  <si>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</si>
  <si>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</si>
  <si>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</si>
  <si>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</si>
  <si>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</si>
  <si>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</si>
  <si>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</si>
  <si>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</si>
  <si>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</si>
  <si>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</si>
  <si>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</si>
  <si>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</si>
  <si>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</si>
  <si>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</si>
  <si>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</si>
  <si>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</si>
  <si>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</si>
  <si>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</si>
  <si>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</si>
  <si>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</si>
  <si>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</si>
  <si>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</si>
  <si>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</si>
  <si>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</si>
  <si>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</si>
  <si>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</si>
  <si>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</si>
  <si>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</si>
  <si>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</si>
  <si>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</si>
  <si>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</si>
  <si>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</si>
  <si>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</si>
  <si>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</si>
  <si>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</si>
  <si>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</si>
  <si>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</si>
  <si>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</si>
  <si>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</si>
  <si>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Приложение 2
к подпрограмме
«Обеспечение жильем молодых семей» на 2017 - 2023 годы
</t>
  </si>
  <si>
    <t>Перечень мероприятий и ресурсное обеспечение подпрограммы «Обеспечение жильем молодых семей» на 2017-2023 годы</t>
  </si>
  <si>
    <t>Мероприятие 1.2 Формирование списков молодых семей, признанных участниками основного мероприятия «Обеспечение жильем молодых семей» ГП  РФ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</si>
  <si>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</si>
  <si>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</si>
  <si>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Мероприятие 1.4 Предоставление молодым семьям социальных выплат на приобретение (строительство) жилья (в пределах объемов бюджетных ассигнований, предусмотренных на эти цели в бюджете муниципального образования «Город Томск», в том числе и субсидии из областного бюджета)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</si>
  <si>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</si>
  <si>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</si>
  <si>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</si>
  <si>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Приложение 4</t>
  </si>
  <si>
    <t>15</t>
  </si>
  <si>
    <t>16</t>
  </si>
  <si>
    <t>17</t>
  </si>
  <si>
    <t>к постановлению администрации Города Томска от 29.01.2021 № 58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</si>
</sst>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164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view="pageBreakPreview" zoomScaleSheetLayoutView="100" zoomScalePageLayoutView="0" workbookViewId="0" topLeftCell="A2">
      <selection activeCell="I2" sqref="I2:O2"/>
    </sheetView>
  </sheetViews>
  <sheetFormatPr defaultColWidth="9.125" defaultRowHeight="12.75"/>
  <cols>
    <col min="1" max="1" width="7.375" style="1" customWidth="1"/>
    <col min="2" max="2" width="47.625" style="1" customWidth="1"/>
    <col min="3" max="3" width="16.625" style="1" customWidth="1"/>
    <col min="4" max="4" width="9.625" style="1" customWidth="1"/>
    <col min="5" max="5" width="10.875" style="2" bestFit="1" customWidth="1"/>
    <col min="6" max="6" width="13.125" style="2" customWidth="1"/>
    <col min="7" max="7" width="11.00390625" style="2" customWidth="1"/>
    <col min="8" max="8" width="10.50390625" style="2" customWidth="1"/>
    <col min="9" max="12" width="9.50390625" style="2" bestFit="1" customWidth="1"/>
    <col min="13" max="13" width="10.625" style="2" bestFit="1" customWidth="1"/>
    <col min="14" max="14" width="10.125" style="2" bestFit="1" customWidth="1"/>
    <col min="15" max="15" width="17.625" style="1" customWidth="1"/>
    <col min="16" max="16" width="10.125" style="1" bestFit="1" customWidth="1"/>
    <col min="17" max="17" width="11.875" style="1" customWidth="1"/>
    <col min="18" max="16384" width="9.125" style="1" customWidth="1"/>
  </cols>
  <sheetData>
    <row r="1" ht="12.75">
      <c r="O1" s="1" t="s">
        <v>65</v>
      </c>
    </row>
    <row r="2" spans="9:15" ht="12.75">
      <c r="I2" s="54" t="s">
        <v>69</v>
      </c>
      <c r="J2" s="55"/>
      <c r="K2" s="55"/>
      <c r="L2" s="55"/>
      <c r="M2" s="55"/>
      <c r="N2" s="55"/>
      <c r="O2" s="55"/>
    </row>
    <row r="5" spans="1:15" ht="56.25" customHeight="1">
      <c r="A5" s="7"/>
      <c r="B5" s="7"/>
      <c r="C5" s="7"/>
      <c r="D5" s="7"/>
      <c r="E5" s="8"/>
      <c r="F5" s="8"/>
      <c r="G5" s="8"/>
      <c r="H5" s="8"/>
      <c r="I5" s="8"/>
      <c r="J5" s="8"/>
      <c r="K5" s="57" t="s">
        <v>56</v>
      </c>
      <c r="L5" s="57"/>
      <c r="M5" s="57"/>
      <c r="N5" s="57"/>
      <c r="O5" s="57"/>
    </row>
    <row r="6" spans="1:15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7"/>
    </row>
    <row r="7" spans="1:15" ht="12.75">
      <c r="A7" s="58" t="s">
        <v>57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.7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7"/>
    </row>
    <row r="9" spans="1:15" ht="13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7"/>
    </row>
    <row r="10" spans="1:15" ht="46.5" customHeight="1" thickTop="1">
      <c r="A10" s="59" t="s">
        <v>6</v>
      </c>
      <c r="B10" s="49" t="s">
        <v>45</v>
      </c>
      <c r="C10" s="49" t="s">
        <v>7</v>
      </c>
      <c r="D10" s="49" t="s">
        <v>8</v>
      </c>
      <c r="E10" s="49" t="s">
        <v>9</v>
      </c>
      <c r="F10" s="49"/>
      <c r="G10" s="49" t="s">
        <v>12</v>
      </c>
      <c r="H10" s="49"/>
      <c r="I10" s="49"/>
      <c r="J10" s="49"/>
      <c r="K10" s="49"/>
      <c r="L10" s="49"/>
      <c r="M10" s="49"/>
      <c r="N10" s="49"/>
      <c r="O10" s="56" t="s">
        <v>17</v>
      </c>
    </row>
    <row r="11" spans="1:15" ht="46.5" customHeight="1">
      <c r="A11" s="21"/>
      <c r="B11" s="25"/>
      <c r="C11" s="25"/>
      <c r="D11" s="25"/>
      <c r="E11" s="25"/>
      <c r="F11" s="25"/>
      <c r="G11" s="25" t="s">
        <v>13</v>
      </c>
      <c r="H11" s="25"/>
      <c r="I11" s="25" t="s">
        <v>14</v>
      </c>
      <c r="J11" s="25"/>
      <c r="K11" s="25" t="s">
        <v>15</v>
      </c>
      <c r="L11" s="25"/>
      <c r="M11" s="25" t="s">
        <v>16</v>
      </c>
      <c r="N11" s="25"/>
      <c r="O11" s="29"/>
    </row>
    <row r="12" spans="1:15" ht="46.5" customHeight="1">
      <c r="A12" s="21"/>
      <c r="B12" s="25"/>
      <c r="C12" s="25"/>
      <c r="D12" s="25"/>
      <c r="E12" s="10" t="s">
        <v>10</v>
      </c>
      <c r="F12" s="10" t="s">
        <v>11</v>
      </c>
      <c r="G12" s="10" t="s">
        <v>10</v>
      </c>
      <c r="H12" s="10" t="s">
        <v>11</v>
      </c>
      <c r="I12" s="10" t="s">
        <v>10</v>
      </c>
      <c r="J12" s="10" t="s">
        <v>11</v>
      </c>
      <c r="K12" s="10" t="s">
        <v>10</v>
      </c>
      <c r="L12" s="10" t="s">
        <v>11</v>
      </c>
      <c r="M12" s="10" t="s">
        <v>10</v>
      </c>
      <c r="N12" s="10" t="s">
        <v>46</v>
      </c>
      <c r="O12" s="29"/>
    </row>
    <row r="13" spans="1:15" ht="12.75">
      <c r="A13" s="9">
        <v>1</v>
      </c>
      <c r="B13" s="10">
        <v>2</v>
      </c>
      <c r="C13" s="10">
        <v>3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66</v>
      </c>
      <c r="N13" s="10" t="s">
        <v>67</v>
      </c>
      <c r="O13" s="11" t="s">
        <v>68</v>
      </c>
    </row>
    <row r="14" spans="1:15" ht="26.25" customHeight="1">
      <c r="A14" s="9">
        <v>1</v>
      </c>
      <c r="B14" s="50" t="s">
        <v>54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2.75">
      <c r="A15" s="21">
        <v>1</v>
      </c>
      <c r="B15" s="53" t="s">
        <v>55</v>
      </c>
      <c r="C15" s="33" t="s">
        <v>43</v>
      </c>
      <c r="D15" s="10" t="s">
        <v>27</v>
      </c>
      <c r="E15" s="12">
        <f>E16+E17+E18+E19+E20+E22+E21</f>
        <v>885661.3</v>
      </c>
      <c r="F15" s="12">
        <f>F16+F17+F18+F19+F20+F22+F21</f>
        <v>792593.8999999999</v>
      </c>
      <c r="G15" s="12">
        <f>G16+G17+G18+G19+G20+G22+G21</f>
        <v>373364</v>
      </c>
      <c r="H15" s="12">
        <f>H16+H17+H18+H19+H20+H22+H21</f>
        <v>367488.79999999993</v>
      </c>
      <c r="I15" s="12">
        <f aca="true" t="shared" si="0" ref="I15:N15">I16+I17+I18+I19+I20+I22+I21</f>
        <v>53701.100000000006</v>
      </c>
      <c r="J15" s="12">
        <f t="shared" si="0"/>
        <v>26948.9</v>
      </c>
      <c r="K15" s="12">
        <f t="shared" si="0"/>
        <v>62999.2</v>
      </c>
      <c r="L15" s="12">
        <f t="shared" si="0"/>
        <v>34559.2</v>
      </c>
      <c r="M15" s="12">
        <f t="shared" si="0"/>
        <v>395597</v>
      </c>
      <c r="N15" s="12">
        <f t="shared" si="0"/>
        <v>363597</v>
      </c>
      <c r="O15" s="29" t="s">
        <v>47</v>
      </c>
    </row>
    <row r="16" spans="1:15" ht="12.75">
      <c r="A16" s="21"/>
      <c r="B16" s="53"/>
      <c r="C16" s="33"/>
      <c r="D16" s="10">
        <v>2017</v>
      </c>
      <c r="E16" s="12">
        <v>149685.4</v>
      </c>
      <c r="F16" s="12">
        <v>149685.4</v>
      </c>
      <c r="G16" s="12">
        <v>59901.399999999994</v>
      </c>
      <c r="H16" s="12">
        <v>59901.399999999994</v>
      </c>
      <c r="I16" s="12">
        <v>10885.2</v>
      </c>
      <c r="J16" s="12">
        <v>10885.2</v>
      </c>
      <c r="K16" s="12">
        <v>9898.8</v>
      </c>
      <c r="L16" s="12">
        <v>9898.8</v>
      </c>
      <c r="M16" s="12">
        <v>69000</v>
      </c>
      <c r="N16" s="12">
        <v>69000</v>
      </c>
      <c r="O16" s="29"/>
    </row>
    <row r="17" spans="1:15" ht="12.75">
      <c r="A17" s="21"/>
      <c r="B17" s="53"/>
      <c r="C17" s="33"/>
      <c r="D17" s="10">
        <v>2018</v>
      </c>
      <c r="E17" s="12">
        <v>208017.3</v>
      </c>
      <c r="F17" s="12">
        <v>208017.3</v>
      </c>
      <c r="G17" s="12">
        <v>77085.6</v>
      </c>
      <c r="H17" s="12">
        <v>77085.6</v>
      </c>
      <c r="I17" s="12">
        <v>2813.1</v>
      </c>
      <c r="J17" s="12">
        <v>2813.1</v>
      </c>
      <c r="K17" s="12">
        <v>7521.6</v>
      </c>
      <c r="L17" s="12">
        <v>7521.6</v>
      </c>
      <c r="M17" s="12">
        <v>120597</v>
      </c>
      <c r="N17" s="12">
        <v>120597</v>
      </c>
      <c r="O17" s="29"/>
    </row>
    <row r="18" spans="1:15" ht="12.75">
      <c r="A18" s="21"/>
      <c r="B18" s="53"/>
      <c r="C18" s="33"/>
      <c r="D18" s="10">
        <v>2019</v>
      </c>
      <c r="E18" s="12">
        <f aca="true" t="shared" si="1" ref="E18:F22">G18+I18+K18+M18</f>
        <v>84971.5</v>
      </c>
      <c r="F18" s="13">
        <f t="shared" si="1"/>
        <v>84971.5</v>
      </c>
      <c r="G18" s="12">
        <v>41256.100000000006</v>
      </c>
      <c r="H18" s="13">
        <v>41256.100000000006</v>
      </c>
      <c r="I18" s="12">
        <v>4193.8</v>
      </c>
      <c r="J18" s="12">
        <v>4193.8</v>
      </c>
      <c r="K18" s="12">
        <v>7521.6</v>
      </c>
      <c r="L18" s="12">
        <v>7521.6</v>
      </c>
      <c r="M18" s="12">
        <v>32000</v>
      </c>
      <c r="N18" s="12">
        <v>32000</v>
      </c>
      <c r="O18" s="29"/>
    </row>
    <row r="19" spans="1:15" ht="12.75">
      <c r="A19" s="21"/>
      <c r="B19" s="53"/>
      <c r="C19" s="33"/>
      <c r="D19" s="10">
        <v>2020</v>
      </c>
      <c r="E19" s="12">
        <f>G19+I19+K19+M19</f>
        <v>166714.9</v>
      </c>
      <c r="F19" s="12">
        <f>H19+J19+L19+N19</f>
        <v>166714.9</v>
      </c>
      <c r="G19" s="12">
        <f>G117</f>
        <v>38040.9</v>
      </c>
      <c r="H19" s="12">
        <f aca="true" t="shared" si="2" ref="H19:N19">H117</f>
        <v>38040.9</v>
      </c>
      <c r="I19" s="12">
        <f t="shared" si="2"/>
        <v>9056.8</v>
      </c>
      <c r="J19" s="12">
        <f t="shared" si="2"/>
        <v>9056.8</v>
      </c>
      <c r="K19" s="12">
        <f t="shared" si="2"/>
        <v>9617.2</v>
      </c>
      <c r="L19" s="12">
        <f t="shared" si="2"/>
        <v>9617.2</v>
      </c>
      <c r="M19" s="12">
        <f t="shared" si="2"/>
        <v>110000</v>
      </c>
      <c r="N19" s="12">
        <f t="shared" si="2"/>
        <v>110000</v>
      </c>
      <c r="O19" s="29"/>
    </row>
    <row r="20" spans="1:15" ht="12.75">
      <c r="A20" s="21"/>
      <c r="B20" s="53"/>
      <c r="C20" s="33"/>
      <c r="D20" s="10">
        <v>2021</v>
      </c>
      <c r="E20" s="12">
        <f t="shared" si="1"/>
        <v>102757.4</v>
      </c>
      <c r="F20" s="12">
        <f t="shared" si="1"/>
        <v>82401.6</v>
      </c>
      <c r="G20" s="12">
        <f aca="true" t="shared" si="3" ref="G20:L20">G118</f>
        <v>52360</v>
      </c>
      <c r="H20" s="12">
        <f t="shared" si="3"/>
        <v>50401.6</v>
      </c>
      <c r="I20" s="12">
        <f t="shared" si="3"/>
        <v>8917.4</v>
      </c>
      <c r="J20" s="12">
        <f t="shared" si="3"/>
        <v>0</v>
      </c>
      <c r="K20" s="12">
        <f t="shared" si="3"/>
        <v>9480</v>
      </c>
      <c r="L20" s="12">
        <f t="shared" si="3"/>
        <v>0</v>
      </c>
      <c r="M20" s="6">
        <v>32000</v>
      </c>
      <c r="N20" s="6">
        <v>32000</v>
      </c>
      <c r="O20" s="29"/>
    </row>
    <row r="21" spans="1:15" ht="12.75">
      <c r="A21" s="21"/>
      <c r="B21" s="53"/>
      <c r="C21" s="33"/>
      <c r="D21" s="10">
        <v>2022</v>
      </c>
      <c r="E21" s="12">
        <f t="shared" si="1"/>
        <v>102757.4</v>
      </c>
      <c r="F21" s="12">
        <f t="shared" si="1"/>
        <v>50401.6</v>
      </c>
      <c r="G21" s="12">
        <f>G119</f>
        <v>52360</v>
      </c>
      <c r="H21" s="12">
        <f>H119</f>
        <v>50401.6</v>
      </c>
      <c r="I21" s="12">
        <f aca="true" t="shared" si="4" ref="I21:L22">I119</f>
        <v>8917.4</v>
      </c>
      <c r="J21" s="12">
        <f t="shared" si="4"/>
        <v>0</v>
      </c>
      <c r="K21" s="12">
        <f>K119</f>
        <v>9480</v>
      </c>
      <c r="L21" s="12">
        <f>L119</f>
        <v>0</v>
      </c>
      <c r="M21" s="6">
        <v>32000</v>
      </c>
      <c r="N21" s="6">
        <v>0</v>
      </c>
      <c r="O21" s="29"/>
    </row>
    <row r="22" spans="1:15" ht="12.75">
      <c r="A22" s="21"/>
      <c r="B22" s="53"/>
      <c r="C22" s="33"/>
      <c r="D22" s="10">
        <v>2023</v>
      </c>
      <c r="E22" s="12">
        <f t="shared" si="1"/>
        <v>70757.4</v>
      </c>
      <c r="F22" s="12">
        <f t="shared" si="1"/>
        <v>50401.6</v>
      </c>
      <c r="G22" s="12">
        <f>G120</f>
        <v>52360</v>
      </c>
      <c r="H22" s="12">
        <f>H120</f>
        <v>50401.6</v>
      </c>
      <c r="I22" s="12">
        <f t="shared" si="4"/>
        <v>8917.4</v>
      </c>
      <c r="J22" s="12">
        <f t="shared" si="4"/>
        <v>0</v>
      </c>
      <c r="K22" s="12">
        <f t="shared" si="4"/>
        <v>9480</v>
      </c>
      <c r="L22" s="12">
        <f t="shared" si="4"/>
        <v>0</v>
      </c>
      <c r="M22" s="6">
        <v>0</v>
      </c>
      <c r="N22" s="6">
        <v>0</v>
      </c>
      <c r="O22" s="29"/>
    </row>
    <row r="23" spans="1:15" ht="40.5" customHeight="1">
      <c r="A23" s="9" t="s">
        <v>28</v>
      </c>
      <c r="B23" s="22" t="s">
        <v>49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ht="12.75" customHeight="1">
      <c r="A24" s="26" t="s">
        <v>31</v>
      </c>
      <c r="B24" s="34" t="s">
        <v>59</v>
      </c>
      <c r="C24" s="33" t="s">
        <v>0</v>
      </c>
      <c r="D24" s="10" t="s">
        <v>27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29" t="s">
        <v>47</v>
      </c>
    </row>
    <row r="25" spans="1:15" ht="12" customHeight="1">
      <c r="A25" s="27"/>
      <c r="B25" s="35"/>
      <c r="C25" s="33"/>
      <c r="D25" s="10">
        <v>2017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29"/>
    </row>
    <row r="26" spans="1:15" ht="10.5" customHeight="1">
      <c r="A26" s="27"/>
      <c r="B26" s="35"/>
      <c r="C26" s="33"/>
      <c r="D26" s="10">
        <v>2018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9"/>
    </row>
    <row r="27" spans="1:15" ht="13.5" customHeight="1">
      <c r="A27" s="27"/>
      <c r="B27" s="35"/>
      <c r="C27" s="33"/>
      <c r="D27" s="10">
        <v>2019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29"/>
    </row>
    <row r="28" spans="1:15" ht="14.25" customHeight="1">
      <c r="A28" s="27"/>
      <c r="B28" s="35"/>
      <c r="C28" s="33"/>
      <c r="D28" s="10">
        <v>2020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29"/>
    </row>
    <row r="29" spans="1:15" ht="14.25" customHeight="1">
      <c r="A29" s="27"/>
      <c r="B29" s="35"/>
      <c r="C29" s="33"/>
      <c r="D29" s="10">
        <v>2021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29"/>
    </row>
    <row r="30" spans="1:15" ht="12.75" customHeight="1">
      <c r="A30" s="27"/>
      <c r="B30" s="35"/>
      <c r="C30" s="33"/>
      <c r="D30" s="10">
        <v>2022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29"/>
    </row>
    <row r="31" spans="1:15" ht="10.5" customHeight="1">
      <c r="A31" s="28"/>
      <c r="B31" s="36"/>
      <c r="C31" s="33"/>
      <c r="D31" s="10">
        <v>2023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29"/>
    </row>
    <row r="32" spans="1:15" ht="15" customHeight="1">
      <c r="A32" s="21" t="s">
        <v>62</v>
      </c>
      <c r="B32" s="44" t="s">
        <v>58</v>
      </c>
      <c r="C32" s="33" t="s">
        <v>0</v>
      </c>
      <c r="D32" s="10" t="s">
        <v>27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29" t="s">
        <v>47</v>
      </c>
    </row>
    <row r="33" spans="1:15" ht="15.75" customHeight="1">
      <c r="A33" s="21"/>
      <c r="B33" s="44"/>
      <c r="C33" s="33"/>
      <c r="D33" s="10">
        <v>2017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29"/>
    </row>
    <row r="34" spans="1:15" ht="12.75">
      <c r="A34" s="21"/>
      <c r="B34" s="44"/>
      <c r="C34" s="33"/>
      <c r="D34" s="10">
        <v>2018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29"/>
    </row>
    <row r="35" spans="1:15" ht="12.75">
      <c r="A35" s="21"/>
      <c r="B35" s="44"/>
      <c r="C35" s="33"/>
      <c r="D35" s="10">
        <v>2019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29"/>
    </row>
    <row r="36" spans="1:15" ht="12.75">
      <c r="A36" s="21"/>
      <c r="B36" s="44"/>
      <c r="C36" s="33"/>
      <c r="D36" s="10">
        <v>2020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29"/>
    </row>
    <row r="37" spans="1:15" ht="12.75">
      <c r="A37" s="21"/>
      <c r="B37" s="44"/>
      <c r="C37" s="33"/>
      <c r="D37" s="10">
        <v>2021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29"/>
    </row>
    <row r="38" spans="1:15" ht="12.75">
      <c r="A38" s="21"/>
      <c r="B38" s="44"/>
      <c r="C38" s="33"/>
      <c r="D38" s="10">
        <v>2022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29"/>
    </row>
    <row r="39" spans="1:15" ht="16.5" customHeight="1">
      <c r="A39" s="21"/>
      <c r="B39" s="44"/>
      <c r="C39" s="33"/>
      <c r="D39" s="10">
        <v>2023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9"/>
    </row>
    <row r="40" spans="1:15" ht="15" customHeight="1">
      <c r="A40" s="26" t="s">
        <v>32</v>
      </c>
      <c r="B40" s="34" t="s">
        <v>60</v>
      </c>
      <c r="C40" s="33" t="s">
        <v>0</v>
      </c>
      <c r="D40" s="10" t="s">
        <v>27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29" t="s">
        <v>47</v>
      </c>
    </row>
    <row r="41" spans="1:15" ht="15" customHeight="1">
      <c r="A41" s="27"/>
      <c r="B41" s="35"/>
      <c r="C41" s="33"/>
      <c r="D41" s="10">
        <v>2017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29"/>
    </row>
    <row r="42" spans="1:15" ht="12.75" customHeight="1">
      <c r="A42" s="27"/>
      <c r="B42" s="35"/>
      <c r="C42" s="33"/>
      <c r="D42" s="10">
        <v>2018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29"/>
    </row>
    <row r="43" spans="1:15" ht="12.75" customHeight="1">
      <c r="A43" s="27"/>
      <c r="B43" s="35"/>
      <c r="C43" s="33"/>
      <c r="D43" s="10">
        <v>2019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29"/>
    </row>
    <row r="44" spans="1:15" ht="12" customHeight="1">
      <c r="A44" s="27"/>
      <c r="B44" s="35"/>
      <c r="C44" s="33"/>
      <c r="D44" s="10">
        <v>2020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29"/>
    </row>
    <row r="45" spans="1:15" ht="13.5" customHeight="1">
      <c r="A45" s="27"/>
      <c r="B45" s="35"/>
      <c r="C45" s="33"/>
      <c r="D45" s="10">
        <v>2021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29"/>
    </row>
    <row r="46" spans="1:15" ht="11.25" customHeight="1">
      <c r="A46" s="27"/>
      <c r="B46" s="35"/>
      <c r="C46" s="33"/>
      <c r="D46" s="10">
        <v>2022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29"/>
    </row>
    <row r="47" spans="1:15" ht="14.25" customHeight="1">
      <c r="A47" s="28"/>
      <c r="B47" s="36"/>
      <c r="C47" s="33"/>
      <c r="D47" s="10">
        <v>2023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29"/>
    </row>
    <row r="48" spans="1:15" ht="12.75">
      <c r="A48" s="21" t="s">
        <v>33</v>
      </c>
      <c r="B48" s="45" t="s">
        <v>61</v>
      </c>
      <c r="C48" s="33" t="s">
        <v>53</v>
      </c>
      <c r="D48" s="10" t="s">
        <v>27</v>
      </c>
      <c r="E48" s="12">
        <f>E49+E50+E51+E52+E53+E54+E55</f>
        <v>387376.4</v>
      </c>
      <c r="F48" s="12">
        <f aca="true" t="shared" si="5" ref="F48:L48">F49+F50+F51+F52+F53+F54+F55</f>
        <v>294308.99999999994</v>
      </c>
      <c r="G48" s="12">
        <f t="shared" si="5"/>
        <v>96676.1</v>
      </c>
      <c r="H48" s="12">
        <f t="shared" si="5"/>
        <v>90800.90000000002</v>
      </c>
      <c r="I48" s="12">
        <f t="shared" si="5"/>
        <v>53701.100000000006</v>
      </c>
      <c r="J48" s="12">
        <f t="shared" si="5"/>
        <v>26948.9</v>
      </c>
      <c r="K48" s="12">
        <f t="shared" si="5"/>
        <v>62999.2</v>
      </c>
      <c r="L48" s="12">
        <f t="shared" si="5"/>
        <v>34559.2</v>
      </c>
      <c r="M48" s="12">
        <f>M49+M50+M51+M52+M53+M54+M55</f>
        <v>174000</v>
      </c>
      <c r="N48" s="12">
        <f>N49+N50+N51+N52+N53+N54+N55</f>
        <v>142000</v>
      </c>
      <c r="O48" s="29" t="s">
        <v>47</v>
      </c>
    </row>
    <row r="49" spans="1:15" ht="12.75">
      <c r="A49" s="21"/>
      <c r="B49" s="45"/>
      <c r="C49" s="33"/>
      <c r="D49" s="10">
        <v>2017</v>
      </c>
      <c r="E49" s="12">
        <f aca="true" t="shared" si="6" ref="E49:F51">SUM(G49+I49+K49+M49)</f>
        <v>34322.7</v>
      </c>
      <c r="F49" s="12">
        <f t="shared" si="6"/>
        <v>34322.7</v>
      </c>
      <c r="G49" s="12">
        <v>13538.7</v>
      </c>
      <c r="H49" s="12">
        <v>13538.7</v>
      </c>
      <c r="I49" s="12">
        <v>10885.2</v>
      </c>
      <c r="J49" s="12">
        <v>10885.2</v>
      </c>
      <c r="K49" s="12">
        <v>9898.8</v>
      </c>
      <c r="L49" s="12">
        <v>9898.8</v>
      </c>
      <c r="M49" s="12">
        <v>0</v>
      </c>
      <c r="N49" s="12">
        <v>0</v>
      </c>
      <c r="O49" s="29"/>
    </row>
    <row r="50" spans="1:15" ht="15" customHeight="1">
      <c r="A50" s="21"/>
      <c r="B50" s="45"/>
      <c r="C50" s="33"/>
      <c r="D50" s="10">
        <v>2018</v>
      </c>
      <c r="E50" s="12">
        <f t="shared" si="6"/>
        <v>47731.799999999996</v>
      </c>
      <c r="F50" s="12">
        <f t="shared" si="6"/>
        <v>47731.799999999996</v>
      </c>
      <c r="G50" s="12">
        <v>37397.1</v>
      </c>
      <c r="H50" s="12">
        <v>37397.1</v>
      </c>
      <c r="I50" s="12">
        <v>2813.1</v>
      </c>
      <c r="J50" s="12">
        <v>2813.1</v>
      </c>
      <c r="K50" s="12">
        <v>7521.6</v>
      </c>
      <c r="L50" s="12">
        <v>7521.6</v>
      </c>
      <c r="M50" s="12">
        <v>0</v>
      </c>
      <c r="N50" s="12">
        <v>0</v>
      </c>
      <c r="O50" s="29"/>
    </row>
    <row r="51" spans="1:15" ht="12.75">
      <c r="A51" s="21"/>
      <c r="B51" s="45"/>
      <c r="C51" s="33"/>
      <c r="D51" s="10">
        <v>2019</v>
      </c>
      <c r="E51" s="12">
        <f t="shared" si="6"/>
        <v>19263.9</v>
      </c>
      <c r="F51" s="12">
        <f t="shared" si="6"/>
        <v>19263.9</v>
      </c>
      <c r="G51" s="12">
        <v>7548.5</v>
      </c>
      <c r="H51" s="12">
        <v>7548.5</v>
      </c>
      <c r="I51" s="12">
        <v>4193.8</v>
      </c>
      <c r="J51" s="12">
        <v>4193.8</v>
      </c>
      <c r="K51" s="12">
        <v>7521.6</v>
      </c>
      <c r="L51" s="12">
        <v>7521.6</v>
      </c>
      <c r="M51" s="12">
        <v>0</v>
      </c>
      <c r="N51" s="12">
        <v>0</v>
      </c>
      <c r="O51" s="29"/>
    </row>
    <row r="52" spans="1:15" ht="12.75">
      <c r="A52" s="21"/>
      <c r="B52" s="45"/>
      <c r="C52" s="33"/>
      <c r="D52" s="10">
        <v>2020</v>
      </c>
      <c r="E52" s="12">
        <f>G52+I52+K52+M52</f>
        <v>138425.8</v>
      </c>
      <c r="F52" s="12">
        <f>H52+L52+J52+N52</f>
        <v>138425.8</v>
      </c>
      <c r="G52" s="12">
        <v>9751.8</v>
      </c>
      <c r="H52" s="12">
        <v>9751.8</v>
      </c>
      <c r="I52" s="12">
        <v>9056.8</v>
      </c>
      <c r="J52" s="12">
        <v>9056.8</v>
      </c>
      <c r="K52" s="12">
        <v>9617.2</v>
      </c>
      <c r="L52" s="12">
        <v>9617.2</v>
      </c>
      <c r="M52" s="13">
        <v>110000</v>
      </c>
      <c r="N52" s="13">
        <v>110000</v>
      </c>
      <c r="O52" s="29"/>
    </row>
    <row r="53" spans="1:15" ht="12.75">
      <c r="A53" s="21"/>
      <c r="B53" s="45"/>
      <c r="C53" s="33"/>
      <c r="D53" s="10">
        <v>2021</v>
      </c>
      <c r="E53" s="12">
        <f>G53+I53+K53+M53</f>
        <v>59877.4</v>
      </c>
      <c r="F53" s="12">
        <f>H53+L53+J53+N53</f>
        <v>39521.6</v>
      </c>
      <c r="G53" s="12">
        <v>9480</v>
      </c>
      <c r="H53" s="12">
        <v>7521.6</v>
      </c>
      <c r="I53" s="12">
        <v>8917.4</v>
      </c>
      <c r="J53" s="12">
        <v>0</v>
      </c>
      <c r="K53" s="12">
        <v>9480</v>
      </c>
      <c r="L53" s="12">
        <v>0</v>
      </c>
      <c r="M53" s="6">
        <v>32000</v>
      </c>
      <c r="N53" s="6">
        <v>32000</v>
      </c>
      <c r="O53" s="29"/>
    </row>
    <row r="54" spans="1:16" ht="16.5" customHeight="1">
      <c r="A54" s="21"/>
      <c r="B54" s="45"/>
      <c r="C54" s="33"/>
      <c r="D54" s="10">
        <v>2022</v>
      </c>
      <c r="E54" s="12">
        <f>G54+I54+K54+M54</f>
        <v>59877.4</v>
      </c>
      <c r="F54" s="12">
        <f>H54+L54+J54+N54</f>
        <v>7521.6</v>
      </c>
      <c r="G54" s="12">
        <v>9480</v>
      </c>
      <c r="H54" s="12">
        <v>7521.6</v>
      </c>
      <c r="I54" s="12">
        <v>8917.4</v>
      </c>
      <c r="J54" s="12">
        <v>0</v>
      </c>
      <c r="K54" s="12">
        <v>9480</v>
      </c>
      <c r="L54" s="12">
        <v>0</v>
      </c>
      <c r="M54" s="6">
        <v>32000</v>
      </c>
      <c r="N54" s="6">
        <v>0</v>
      </c>
      <c r="O54" s="29"/>
      <c r="P54" s="5"/>
    </row>
    <row r="55" spans="1:16" ht="15" customHeight="1">
      <c r="A55" s="21"/>
      <c r="B55" s="45"/>
      <c r="C55" s="33"/>
      <c r="D55" s="10">
        <v>2023</v>
      </c>
      <c r="E55" s="12">
        <f>G55+I55+K55+M55</f>
        <v>27877.4</v>
      </c>
      <c r="F55" s="12">
        <f>H55+L55+J55+N55</f>
        <v>7521.6</v>
      </c>
      <c r="G55" s="12">
        <v>9480</v>
      </c>
      <c r="H55" s="12">
        <v>7521.6</v>
      </c>
      <c r="I55" s="12">
        <v>8917.4</v>
      </c>
      <c r="J55" s="12">
        <v>0</v>
      </c>
      <c r="K55" s="12">
        <v>9480</v>
      </c>
      <c r="L55" s="12">
        <v>0</v>
      </c>
      <c r="M55" s="6">
        <v>0</v>
      </c>
      <c r="N55" s="6">
        <v>0</v>
      </c>
      <c r="O55" s="29"/>
      <c r="P55" s="5"/>
    </row>
    <row r="56" spans="1:15" ht="18" customHeight="1" hidden="1">
      <c r="A56" s="26"/>
      <c r="B56" s="34"/>
      <c r="C56" s="34"/>
      <c r="D56" s="1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6"/>
    </row>
    <row r="57" spans="1:15" ht="18" customHeight="1" hidden="1">
      <c r="A57" s="27"/>
      <c r="B57" s="35"/>
      <c r="C57" s="35"/>
      <c r="D57" s="1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6"/>
    </row>
    <row r="58" spans="1:15" ht="18" customHeight="1" hidden="1">
      <c r="A58" s="27"/>
      <c r="B58" s="35"/>
      <c r="C58" s="35"/>
      <c r="D58" s="1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6"/>
    </row>
    <row r="59" spans="1:15" ht="18" customHeight="1" hidden="1">
      <c r="A59" s="27"/>
      <c r="B59" s="35"/>
      <c r="C59" s="35"/>
      <c r="D59" s="1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6"/>
    </row>
    <row r="60" spans="1:15" ht="18" customHeight="1" hidden="1">
      <c r="A60" s="27"/>
      <c r="B60" s="35"/>
      <c r="C60" s="35"/>
      <c r="D60" s="1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6"/>
    </row>
    <row r="61" spans="1:15" ht="18" customHeight="1" hidden="1">
      <c r="A61" s="27"/>
      <c r="B61" s="35"/>
      <c r="C61" s="35"/>
      <c r="D61" s="1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6"/>
    </row>
    <row r="62" spans="1:15" ht="18" customHeight="1" hidden="1">
      <c r="A62" s="27"/>
      <c r="B62" s="35"/>
      <c r="C62" s="35"/>
      <c r="D62" s="1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6"/>
    </row>
    <row r="63" spans="1:15" ht="18" customHeight="1" hidden="1">
      <c r="A63" s="28"/>
      <c r="B63" s="36"/>
      <c r="C63" s="36"/>
      <c r="D63" s="10" t="s">
        <v>27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6"/>
    </row>
    <row r="64" spans="1:15" ht="18" customHeight="1">
      <c r="A64" s="26" t="s">
        <v>50</v>
      </c>
      <c r="B64" s="34" t="s">
        <v>51</v>
      </c>
      <c r="C64" s="34" t="s">
        <v>52</v>
      </c>
      <c r="D64" s="10" t="s">
        <v>27</v>
      </c>
      <c r="E64" s="12">
        <f>E65+E66+E67+E68+E71+E69+E70</f>
        <v>1716</v>
      </c>
      <c r="F64" s="12">
        <f aca="true" t="shared" si="7" ref="F64:N64">F65+F66+F67+F68+F71+F69+F70</f>
        <v>1716</v>
      </c>
      <c r="G64" s="12">
        <f t="shared" si="7"/>
        <v>1716</v>
      </c>
      <c r="H64" s="12">
        <f t="shared" si="7"/>
        <v>1716</v>
      </c>
      <c r="I64" s="12">
        <f t="shared" si="7"/>
        <v>0</v>
      </c>
      <c r="J64" s="12">
        <f t="shared" si="7"/>
        <v>0</v>
      </c>
      <c r="K64" s="12">
        <f t="shared" si="7"/>
        <v>0</v>
      </c>
      <c r="L64" s="12">
        <f t="shared" si="7"/>
        <v>0</v>
      </c>
      <c r="M64" s="12">
        <f t="shared" si="7"/>
        <v>0</v>
      </c>
      <c r="N64" s="12">
        <f t="shared" si="7"/>
        <v>0</v>
      </c>
      <c r="O64" s="16"/>
    </row>
    <row r="65" spans="1:15" ht="18" customHeight="1">
      <c r="A65" s="27"/>
      <c r="B65" s="35"/>
      <c r="C65" s="35"/>
      <c r="D65" s="10">
        <v>2017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6"/>
    </row>
    <row r="66" spans="1:15" ht="18" customHeight="1">
      <c r="A66" s="27"/>
      <c r="B66" s="35"/>
      <c r="C66" s="35"/>
      <c r="D66" s="10">
        <v>2018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6"/>
    </row>
    <row r="67" spans="1:16" ht="18" customHeight="1">
      <c r="A67" s="27"/>
      <c r="B67" s="35"/>
      <c r="C67" s="35"/>
      <c r="D67" s="10">
        <v>2019</v>
      </c>
      <c r="E67" s="12">
        <v>231.3</v>
      </c>
      <c r="F67" s="12">
        <v>231.3</v>
      </c>
      <c r="G67" s="12">
        <v>231.3</v>
      </c>
      <c r="H67" s="12">
        <v>231.3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6"/>
      <c r="P67" s="3"/>
    </row>
    <row r="68" spans="1:15" ht="18" customHeight="1">
      <c r="A68" s="27"/>
      <c r="B68" s="35"/>
      <c r="C68" s="35"/>
      <c r="D68" s="10">
        <v>2020</v>
      </c>
      <c r="E68" s="12">
        <f>G68</f>
        <v>284.7</v>
      </c>
      <c r="F68" s="12">
        <f>H68</f>
        <v>284.7</v>
      </c>
      <c r="G68" s="12">
        <v>284.7</v>
      </c>
      <c r="H68" s="12">
        <v>284.7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6"/>
    </row>
    <row r="69" spans="1:15" ht="18" customHeight="1">
      <c r="A69" s="27"/>
      <c r="B69" s="35"/>
      <c r="C69" s="35"/>
      <c r="D69" s="10">
        <v>2021</v>
      </c>
      <c r="E69" s="12">
        <v>400</v>
      </c>
      <c r="F69" s="12">
        <v>400</v>
      </c>
      <c r="G69" s="12">
        <v>400</v>
      </c>
      <c r="H69" s="12">
        <v>400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6"/>
    </row>
    <row r="70" spans="1:15" ht="18" customHeight="1">
      <c r="A70" s="27"/>
      <c r="B70" s="35"/>
      <c r="C70" s="35"/>
      <c r="D70" s="10">
        <v>2022</v>
      </c>
      <c r="E70" s="12">
        <v>400</v>
      </c>
      <c r="F70" s="12">
        <v>400</v>
      </c>
      <c r="G70" s="12">
        <v>400</v>
      </c>
      <c r="H70" s="12">
        <v>400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6"/>
    </row>
    <row r="71" spans="1:15" ht="18" customHeight="1">
      <c r="A71" s="28"/>
      <c r="B71" s="36"/>
      <c r="C71" s="36"/>
      <c r="D71" s="10">
        <v>2023</v>
      </c>
      <c r="E71" s="12">
        <v>400</v>
      </c>
      <c r="F71" s="12">
        <v>400</v>
      </c>
      <c r="G71" s="12">
        <v>400</v>
      </c>
      <c r="H71" s="12">
        <v>400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6"/>
    </row>
    <row r="72" spans="1:15" ht="13.5" customHeight="1">
      <c r="A72" s="26"/>
      <c r="B72" s="34" t="s">
        <v>29</v>
      </c>
      <c r="C72" s="34"/>
      <c r="D72" s="10" t="s">
        <v>27</v>
      </c>
      <c r="E72" s="12">
        <f>E73+E74+E75+E76+E77+E78+E79</f>
        <v>389092.4000000001</v>
      </c>
      <c r="F72" s="12">
        <f aca="true" t="shared" si="8" ref="F72:L72">F73+F74+F75+F76+F77+F78+F79</f>
        <v>296024.99999999994</v>
      </c>
      <c r="G72" s="12">
        <f t="shared" si="8"/>
        <v>98392.1</v>
      </c>
      <c r="H72" s="12">
        <f t="shared" si="8"/>
        <v>92516.90000000002</v>
      </c>
      <c r="I72" s="12">
        <f t="shared" si="8"/>
        <v>53701.100000000006</v>
      </c>
      <c r="J72" s="12">
        <f t="shared" si="8"/>
        <v>26948.9</v>
      </c>
      <c r="K72" s="12">
        <f t="shared" si="8"/>
        <v>62999.2</v>
      </c>
      <c r="L72" s="12">
        <f t="shared" si="8"/>
        <v>34559.2</v>
      </c>
      <c r="M72" s="12">
        <v>0</v>
      </c>
      <c r="N72" s="12">
        <v>0</v>
      </c>
      <c r="O72" s="46" t="s">
        <v>48</v>
      </c>
    </row>
    <row r="73" spans="1:15" ht="12" customHeight="1">
      <c r="A73" s="27"/>
      <c r="B73" s="35"/>
      <c r="C73" s="35"/>
      <c r="D73" s="10">
        <v>2017</v>
      </c>
      <c r="E73" s="12">
        <f>SUM(G73+I73+K73+M73)</f>
        <v>34322.7</v>
      </c>
      <c r="F73" s="12">
        <f>SUM(H73+J73+L73+N73)</f>
        <v>34322.7</v>
      </c>
      <c r="G73" s="12" t="s">
        <v>4</v>
      </c>
      <c r="H73" s="12">
        <f>SUM(H24+H32+H40+H49+H65)</f>
        <v>13538.7</v>
      </c>
      <c r="I73" s="12">
        <v>10885.2</v>
      </c>
      <c r="J73" s="12">
        <v>10885.2</v>
      </c>
      <c r="K73" s="12" t="s">
        <v>1</v>
      </c>
      <c r="L73" s="12" t="s">
        <v>1</v>
      </c>
      <c r="M73" s="12">
        <v>0</v>
      </c>
      <c r="N73" s="12">
        <v>0</v>
      </c>
      <c r="O73" s="47"/>
    </row>
    <row r="74" spans="1:15" ht="15.75" customHeight="1">
      <c r="A74" s="27"/>
      <c r="B74" s="35"/>
      <c r="C74" s="35"/>
      <c r="D74" s="10">
        <v>2018</v>
      </c>
      <c r="E74" s="12">
        <f aca="true" t="shared" si="9" ref="E74:E79">SUM(G74+I74+K74+M74)</f>
        <v>47731.799999999996</v>
      </c>
      <c r="F74" s="12">
        <f aca="true" t="shared" si="10" ref="F74:F79">SUM(H74+J74+L74+N74)</f>
        <v>47731.799999999996</v>
      </c>
      <c r="G74" s="12">
        <f aca="true" t="shared" si="11" ref="G74:G79">SUM(G26+G34+G42+G50+G66)</f>
        <v>37397.1</v>
      </c>
      <c r="H74" s="12">
        <f>SUM(H25+H33+H41+H50+H66)</f>
        <v>37397.1</v>
      </c>
      <c r="I74" s="12" t="s">
        <v>2</v>
      </c>
      <c r="J74" s="12" t="s">
        <v>2</v>
      </c>
      <c r="K74" s="12" t="s">
        <v>3</v>
      </c>
      <c r="L74" s="12" t="s">
        <v>3</v>
      </c>
      <c r="M74" s="12">
        <v>0</v>
      </c>
      <c r="N74" s="12">
        <v>0</v>
      </c>
      <c r="O74" s="47"/>
    </row>
    <row r="75" spans="1:15" ht="16.5" customHeight="1">
      <c r="A75" s="27"/>
      <c r="B75" s="35"/>
      <c r="C75" s="35"/>
      <c r="D75" s="10">
        <v>2019</v>
      </c>
      <c r="E75" s="12">
        <f t="shared" si="9"/>
        <v>19495.2</v>
      </c>
      <c r="F75" s="12">
        <f t="shared" si="10"/>
        <v>19495.2</v>
      </c>
      <c r="G75" s="12">
        <f t="shared" si="11"/>
        <v>7779.8</v>
      </c>
      <c r="H75" s="12">
        <f>SUM(H26+H34+H42+H51+H67)</f>
        <v>7779.8</v>
      </c>
      <c r="I75" s="12">
        <v>4193.8</v>
      </c>
      <c r="J75" s="12">
        <v>4193.8</v>
      </c>
      <c r="K75" s="12">
        <f>K51</f>
        <v>7521.6</v>
      </c>
      <c r="L75" s="12">
        <f>L51</f>
        <v>7521.6</v>
      </c>
      <c r="M75" s="12">
        <v>0</v>
      </c>
      <c r="N75" s="12">
        <v>0</v>
      </c>
      <c r="O75" s="47"/>
    </row>
    <row r="76" spans="1:15" ht="16.5" customHeight="1">
      <c r="A76" s="27"/>
      <c r="B76" s="35"/>
      <c r="C76" s="35"/>
      <c r="D76" s="10">
        <v>2020</v>
      </c>
      <c r="E76" s="12">
        <f>SUM(G76+I76+K76+M76)</f>
        <v>138710.5</v>
      </c>
      <c r="F76" s="12">
        <f>SUM(H76+J76+L76+N76)</f>
        <v>138710.5</v>
      </c>
      <c r="G76" s="12">
        <f>SUM(G28+G36+G44+G52+G68)</f>
        <v>10036.5</v>
      </c>
      <c r="H76" s="12">
        <f>SUM(H28+H36+H44+H52+H68)</f>
        <v>10036.5</v>
      </c>
      <c r="I76" s="12">
        <f aca="true" t="shared" si="12" ref="H76:L79">SUM(I28+I36+I44+I52+I68)</f>
        <v>9056.8</v>
      </c>
      <c r="J76" s="12">
        <f t="shared" si="12"/>
        <v>9056.8</v>
      </c>
      <c r="K76" s="12">
        <f t="shared" si="12"/>
        <v>9617.2</v>
      </c>
      <c r="L76" s="12">
        <f>SUM(L28+L36+L44+L52+L68)</f>
        <v>9617.2</v>
      </c>
      <c r="M76" s="13">
        <f>M52</f>
        <v>110000</v>
      </c>
      <c r="N76" s="13">
        <f>N52</f>
        <v>110000</v>
      </c>
      <c r="O76" s="47"/>
    </row>
    <row r="77" spans="1:15" ht="19.5" customHeight="1">
      <c r="A77" s="27"/>
      <c r="B77" s="35"/>
      <c r="C77" s="35"/>
      <c r="D77" s="10">
        <v>2021</v>
      </c>
      <c r="E77" s="12">
        <f>SUM(G77+I77+K77+M77)</f>
        <v>60277.4</v>
      </c>
      <c r="F77" s="12">
        <f>SUM(H77+J77+L77+N77)</f>
        <v>39921.6</v>
      </c>
      <c r="G77" s="12">
        <f t="shared" si="11"/>
        <v>9880</v>
      </c>
      <c r="H77" s="12">
        <f>SUM(H29+H37+H45+H53+H69)</f>
        <v>7921.6</v>
      </c>
      <c r="I77" s="12">
        <f>SUM(I29+I37+I45+I53+I69)</f>
        <v>8917.4</v>
      </c>
      <c r="J77" s="12">
        <f t="shared" si="12"/>
        <v>0</v>
      </c>
      <c r="K77" s="12">
        <f>SUM(K29+K37+K45+K53+K69)</f>
        <v>9480</v>
      </c>
      <c r="L77" s="12">
        <f t="shared" si="12"/>
        <v>0</v>
      </c>
      <c r="M77" s="6">
        <v>32000</v>
      </c>
      <c r="N77" s="6">
        <v>32000</v>
      </c>
      <c r="O77" s="47"/>
    </row>
    <row r="78" spans="1:15" ht="17.25" customHeight="1">
      <c r="A78" s="27"/>
      <c r="B78" s="35"/>
      <c r="C78" s="35"/>
      <c r="D78" s="10">
        <v>2022</v>
      </c>
      <c r="E78" s="12">
        <f t="shared" si="9"/>
        <v>60277.4</v>
      </c>
      <c r="F78" s="12">
        <f>SUM(H78+J78+L78+N78)</f>
        <v>7921.6</v>
      </c>
      <c r="G78" s="12">
        <f t="shared" si="11"/>
        <v>9880</v>
      </c>
      <c r="H78" s="12">
        <f t="shared" si="12"/>
        <v>7921.6</v>
      </c>
      <c r="I78" s="12">
        <f t="shared" si="12"/>
        <v>8917.4</v>
      </c>
      <c r="J78" s="12">
        <f t="shared" si="12"/>
        <v>0</v>
      </c>
      <c r="K78" s="12">
        <f t="shared" si="12"/>
        <v>9480</v>
      </c>
      <c r="L78" s="12">
        <f t="shared" si="12"/>
        <v>0</v>
      </c>
      <c r="M78" s="6">
        <v>32000</v>
      </c>
      <c r="N78" s="6">
        <v>0</v>
      </c>
      <c r="O78" s="47"/>
    </row>
    <row r="79" spans="1:15" ht="21" customHeight="1">
      <c r="A79" s="28"/>
      <c r="B79" s="36"/>
      <c r="C79" s="36"/>
      <c r="D79" s="10">
        <v>2023</v>
      </c>
      <c r="E79" s="12">
        <f t="shared" si="9"/>
        <v>28277.4</v>
      </c>
      <c r="F79" s="12">
        <f t="shared" si="10"/>
        <v>7921.6</v>
      </c>
      <c r="G79" s="12">
        <f t="shared" si="11"/>
        <v>9880</v>
      </c>
      <c r="H79" s="12">
        <f>SUM(H31+H39+H47+H55+H71)</f>
        <v>7921.6</v>
      </c>
      <c r="I79" s="12">
        <f t="shared" si="12"/>
        <v>8917.4</v>
      </c>
      <c r="J79" s="12">
        <f t="shared" si="12"/>
        <v>0</v>
      </c>
      <c r="K79" s="12">
        <f t="shared" si="12"/>
        <v>9480</v>
      </c>
      <c r="L79" s="12">
        <f t="shared" si="12"/>
        <v>0</v>
      </c>
      <c r="M79" s="6">
        <v>0</v>
      </c>
      <c r="N79" s="6">
        <v>0</v>
      </c>
      <c r="O79" s="48"/>
    </row>
    <row r="80" spans="1:15" ht="27.75" customHeight="1">
      <c r="A80" s="15" t="s">
        <v>35</v>
      </c>
      <c r="B80" s="40" t="s">
        <v>34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/>
    </row>
    <row r="81" spans="1:15" ht="20.25" customHeight="1">
      <c r="A81" s="26" t="s">
        <v>37</v>
      </c>
      <c r="B81" s="43" t="s">
        <v>36</v>
      </c>
      <c r="C81" s="25" t="s">
        <v>0</v>
      </c>
      <c r="D81" s="10" t="s">
        <v>27</v>
      </c>
      <c r="E81" s="12">
        <f>E82+E83+E84+E85+E86+E87+E88</f>
        <v>395597</v>
      </c>
      <c r="F81" s="12">
        <f aca="true" t="shared" si="13" ref="F81:N81">F82+F83+F84+F85+F86+F87+F88</f>
        <v>363597</v>
      </c>
      <c r="G81" s="12">
        <f t="shared" si="13"/>
        <v>0</v>
      </c>
      <c r="H81" s="12">
        <f t="shared" si="13"/>
        <v>0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395597</v>
      </c>
      <c r="N81" s="12">
        <f t="shared" si="13"/>
        <v>363597</v>
      </c>
      <c r="O81" s="29" t="s">
        <v>48</v>
      </c>
    </row>
    <row r="82" spans="1:15" ht="20.25" customHeight="1">
      <c r="A82" s="27"/>
      <c r="B82" s="43"/>
      <c r="C82" s="25"/>
      <c r="D82" s="10">
        <v>2017</v>
      </c>
      <c r="E82" s="12">
        <v>69000</v>
      </c>
      <c r="F82" s="12">
        <v>69000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69000</v>
      </c>
      <c r="N82" s="12">
        <v>69000</v>
      </c>
      <c r="O82" s="29"/>
    </row>
    <row r="83" spans="1:15" ht="20.25" customHeight="1">
      <c r="A83" s="27"/>
      <c r="B83" s="43"/>
      <c r="C83" s="25"/>
      <c r="D83" s="10">
        <v>2018</v>
      </c>
      <c r="E83" s="12">
        <v>120597</v>
      </c>
      <c r="F83" s="12">
        <v>120597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120597</v>
      </c>
      <c r="N83" s="12">
        <v>120597</v>
      </c>
      <c r="O83" s="29"/>
    </row>
    <row r="84" spans="1:15" ht="20.25" customHeight="1">
      <c r="A84" s="27"/>
      <c r="B84" s="43"/>
      <c r="C84" s="25"/>
      <c r="D84" s="10">
        <v>2019</v>
      </c>
      <c r="E84" s="12">
        <v>32000</v>
      </c>
      <c r="F84" s="12">
        <v>32000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32000</v>
      </c>
      <c r="N84" s="12">
        <v>32000</v>
      </c>
      <c r="O84" s="29"/>
    </row>
    <row r="85" spans="1:15" ht="20.25" customHeight="1">
      <c r="A85" s="27"/>
      <c r="B85" s="43"/>
      <c r="C85" s="25"/>
      <c r="D85" s="10">
        <v>2020</v>
      </c>
      <c r="E85" s="12">
        <f>M85</f>
        <v>110000</v>
      </c>
      <c r="F85" s="12">
        <f>N85</f>
        <v>110000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110000</v>
      </c>
      <c r="N85" s="12">
        <v>110000</v>
      </c>
      <c r="O85" s="29"/>
    </row>
    <row r="86" spans="1:15" ht="20.25" customHeight="1">
      <c r="A86" s="27"/>
      <c r="B86" s="43"/>
      <c r="C86" s="25"/>
      <c r="D86" s="10">
        <v>2021</v>
      </c>
      <c r="E86" s="12">
        <v>32000</v>
      </c>
      <c r="F86" s="12">
        <v>32000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32000</v>
      </c>
      <c r="N86" s="12">
        <v>32000</v>
      </c>
      <c r="O86" s="29"/>
    </row>
    <row r="87" spans="1:15" ht="20.25" customHeight="1">
      <c r="A87" s="27"/>
      <c r="B87" s="43"/>
      <c r="C87" s="25"/>
      <c r="D87" s="10">
        <v>2022</v>
      </c>
      <c r="E87" s="12">
        <v>32000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32000</v>
      </c>
      <c r="N87" s="12">
        <v>0</v>
      </c>
      <c r="O87" s="29"/>
    </row>
    <row r="88" spans="1:15" ht="18" customHeight="1">
      <c r="A88" s="28"/>
      <c r="B88" s="43"/>
      <c r="C88" s="25"/>
      <c r="D88" s="10">
        <v>2023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9"/>
    </row>
    <row r="89" spans="1:15" ht="20.25" customHeight="1">
      <c r="A89" s="26"/>
      <c r="B89" s="30" t="s">
        <v>38</v>
      </c>
      <c r="C89" s="30" t="s">
        <v>39</v>
      </c>
      <c r="D89" s="10" t="s">
        <v>27</v>
      </c>
      <c r="E89" s="12">
        <f>E90+E91+E92+E93+E94+E95+E96</f>
        <v>395597</v>
      </c>
      <c r="F89" s="12">
        <f>F90+F91+F92+F93+F94+F95+F96</f>
        <v>363597</v>
      </c>
      <c r="G89" s="12">
        <f aca="true" t="shared" si="14" ref="G89:N89">G90+G91+G92+G93+G94+G95+G96</f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395597</v>
      </c>
      <c r="N89" s="12">
        <f t="shared" si="14"/>
        <v>363597</v>
      </c>
      <c r="O89" s="29" t="s">
        <v>48</v>
      </c>
    </row>
    <row r="90" spans="1:15" ht="20.25" customHeight="1">
      <c r="A90" s="27"/>
      <c r="B90" s="31"/>
      <c r="C90" s="31"/>
      <c r="D90" s="10">
        <v>2017</v>
      </c>
      <c r="E90" s="12">
        <v>69000</v>
      </c>
      <c r="F90" s="12">
        <v>69000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69000</v>
      </c>
      <c r="N90" s="12">
        <v>69000</v>
      </c>
      <c r="O90" s="29"/>
    </row>
    <row r="91" spans="1:15" ht="20.25" customHeight="1">
      <c r="A91" s="27"/>
      <c r="B91" s="31"/>
      <c r="C91" s="31"/>
      <c r="D91" s="10">
        <v>2018</v>
      </c>
      <c r="E91" s="12">
        <f>M91</f>
        <v>120597</v>
      </c>
      <c r="F91" s="12">
        <f>N91</f>
        <v>120597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120597</v>
      </c>
      <c r="N91" s="12">
        <v>120597</v>
      </c>
      <c r="O91" s="29"/>
    </row>
    <row r="92" spans="1:15" ht="20.25" customHeight="1">
      <c r="A92" s="27"/>
      <c r="B92" s="31"/>
      <c r="C92" s="31"/>
      <c r="D92" s="10">
        <v>2019</v>
      </c>
      <c r="E92" s="12">
        <v>32000</v>
      </c>
      <c r="F92" s="12">
        <v>32000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32000</v>
      </c>
      <c r="N92" s="12">
        <v>32000</v>
      </c>
      <c r="O92" s="29"/>
    </row>
    <row r="93" spans="1:15" ht="20.25" customHeight="1">
      <c r="A93" s="27"/>
      <c r="B93" s="31"/>
      <c r="C93" s="31"/>
      <c r="D93" s="10">
        <v>2020</v>
      </c>
      <c r="E93" s="12">
        <f>M93</f>
        <v>110000</v>
      </c>
      <c r="F93" s="12">
        <f>N93</f>
        <v>110000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f>M85</f>
        <v>110000</v>
      </c>
      <c r="N93" s="12">
        <f>N85</f>
        <v>110000</v>
      </c>
      <c r="O93" s="29"/>
    </row>
    <row r="94" spans="1:15" ht="20.25" customHeight="1">
      <c r="A94" s="27"/>
      <c r="B94" s="31"/>
      <c r="C94" s="31"/>
      <c r="D94" s="10">
        <v>2021</v>
      </c>
      <c r="E94" s="12">
        <v>32000</v>
      </c>
      <c r="F94" s="12">
        <v>32000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32000</v>
      </c>
      <c r="N94" s="12">
        <v>32000</v>
      </c>
      <c r="O94" s="29"/>
    </row>
    <row r="95" spans="1:15" ht="20.25" customHeight="1">
      <c r="A95" s="27"/>
      <c r="B95" s="31"/>
      <c r="C95" s="31"/>
      <c r="D95" s="10">
        <v>2022</v>
      </c>
      <c r="E95" s="12">
        <v>32000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32000</v>
      </c>
      <c r="N95" s="12">
        <v>0</v>
      </c>
      <c r="O95" s="29"/>
    </row>
    <row r="96" spans="1:15" ht="20.25" customHeight="1">
      <c r="A96" s="28"/>
      <c r="B96" s="32"/>
      <c r="C96" s="32"/>
      <c r="D96" s="10">
        <v>2023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9"/>
    </row>
    <row r="97" spans="1:15" ht="20.25" customHeight="1">
      <c r="A97" s="15"/>
      <c r="B97" s="37" t="s">
        <v>40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</row>
    <row r="98" spans="1:15" ht="20.25" customHeight="1">
      <c r="A98" s="21" t="s">
        <v>63</v>
      </c>
      <c r="B98" s="33" t="s">
        <v>64</v>
      </c>
      <c r="C98" s="33" t="s">
        <v>44</v>
      </c>
      <c r="D98" s="10" t="s">
        <v>27</v>
      </c>
      <c r="E98" s="12">
        <f>E99+E100+E101+E102+E103+E104+E105</f>
        <v>274971.858</v>
      </c>
      <c r="F98" s="12">
        <f>F99+F100+F101+F102+F103+F104+F105</f>
        <v>274971.858</v>
      </c>
      <c r="G98" s="12">
        <f>G99+G100+G101+G102+G103+G104+G105</f>
        <v>274971.858</v>
      </c>
      <c r="H98" s="12">
        <f>H99+H100+H101+H102+H103+H104+H105</f>
        <v>274971.858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9" t="s">
        <v>48</v>
      </c>
    </row>
    <row r="99" spans="1:15" ht="20.25" customHeight="1">
      <c r="A99" s="21"/>
      <c r="B99" s="33"/>
      <c r="C99" s="33"/>
      <c r="D99" s="10">
        <v>2017</v>
      </c>
      <c r="E99" s="12">
        <v>46362.7</v>
      </c>
      <c r="F99" s="12">
        <v>46362.7</v>
      </c>
      <c r="G99" s="12">
        <v>46362.7</v>
      </c>
      <c r="H99" s="12">
        <v>46362.7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9"/>
    </row>
    <row r="100" spans="1:15" ht="20.25" customHeight="1">
      <c r="A100" s="21"/>
      <c r="B100" s="33"/>
      <c r="C100" s="33"/>
      <c r="D100" s="10">
        <v>2018</v>
      </c>
      <c r="E100" s="12">
        <v>39688.458</v>
      </c>
      <c r="F100" s="12">
        <v>39688.458</v>
      </c>
      <c r="G100" s="12">
        <v>39688.458</v>
      </c>
      <c r="H100" s="12">
        <v>39688.458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29"/>
    </row>
    <row r="101" spans="1:15" ht="20.25" customHeight="1">
      <c r="A101" s="21"/>
      <c r="B101" s="33"/>
      <c r="C101" s="33"/>
      <c r="D101" s="10">
        <v>2019</v>
      </c>
      <c r="E101" s="12">
        <v>33476.3</v>
      </c>
      <c r="F101" s="12">
        <v>33476.3</v>
      </c>
      <c r="G101" s="12">
        <v>33476.3</v>
      </c>
      <c r="H101" s="12">
        <v>33476.3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29"/>
    </row>
    <row r="102" spans="1:15" ht="20.25" customHeight="1">
      <c r="A102" s="21"/>
      <c r="B102" s="33"/>
      <c r="C102" s="33"/>
      <c r="D102" s="10">
        <v>2020</v>
      </c>
      <c r="E102" s="12">
        <f aca="true" t="shared" si="15" ref="E102:F104">G102</f>
        <v>28004.4</v>
      </c>
      <c r="F102" s="12">
        <f>H102</f>
        <v>28004.4</v>
      </c>
      <c r="G102" s="12">
        <v>28004.4</v>
      </c>
      <c r="H102" s="12">
        <v>28004.4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9"/>
    </row>
    <row r="103" spans="1:15" ht="20.25" customHeight="1">
      <c r="A103" s="21"/>
      <c r="B103" s="33"/>
      <c r="C103" s="33"/>
      <c r="D103" s="10">
        <v>2021</v>
      </c>
      <c r="E103" s="12">
        <f t="shared" si="15"/>
        <v>42480</v>
      </c>
      <c r="F103" s="12">
        <f t="shared" si="15"/>
        <v>42480</v>
      </c>
      <c r="G103" s="12">
        <v>42480</v>
      </c>
      <c r="H103" s="12">
        <v>42480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9"/>
    </row>
    <row r="104" spans="1:15" ht="20.25" customHeight="1">
      <c r="A104" s="21"/>
      <c r="B104" s="33"/>
      <c r="C104" s="33"/>
      <c r="D104" s="10">
        <v>2022</v>
      </c>
      <c r="E104" s="12">
        <f t="shared" si="15"/>
        <v>42480</v>
      </c>
      <c r="F104" s="12">
        <f t="shared" si="15"/>
        <v>42480</v>
      </c>
      <c r="G104" s="12">
        <v>42480</v>
      </c>
      <c r="H104" s="12">
        <v>42480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9"/>
    </row>
    <row r="105" spans="1:15" ht="20.25" customHeight="1">
      <c r="A105" s="21"/>
      <c r="B105" s="33"/>
      <c r="C105" s="33"/>
      <c r="D105" s="10">
        <v>2023</v>
      </c>
      <c r="E105" s="12">
        <v>42480</v>
      </c>
      <c r="F105" s="12">
        <v>42480</v>
      </c>
      <c r="G105" s="12">
        <v>42480</v>
      </c>
      <c r="H105" s="12">
        <v>42480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9"/>
    </row>
    <row r="106" spans="1:15" ht="20.25" customHeight="1">
      <c r="A106" s="26"/>
      <c r="B106" s="30" t="s">
        <v>41</v>
      </c>
      <c r="C106" s="30" t="s">
        <v>42</v>
      </c>
      <c r="D106" s="10" t="s">
        <v>27</v>
      </c>
      <c r="E106" s="12">
        <f>E107+E108+E109+E110+E111+E112+E113</f>
        <v>274971.9</v>
      </c>
      <c r="F106" s="12">
        <f>F107+F108+F109+F110+F111+F112+F113</f>
        <v>274971.9</v>
      </c>
      <c r="G106" s="12">
        <f>G107+G108+G109+G110+G111+G112+G113</f>
        <v>274971.9</v>
      </c>
      <c r="H106" s="12">
        <f>H107+H108+H109+H110+H111+H112+H113</f>
        <v>274971.9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9" t="s">
        <v>48</v>
      </c>
    </row>
    <row r="107" spans="1:15" ht="20.25" customHeight="1">
      <c r="A107" s="27"/>
      <c r="B107" s="31"/>
      <c r="C107" s="31"/>
      <c r="D107" s="10">
        <v>2017</v>
      </c>
      <c r="E107" s="12" t="str">
        <f>F107</f>
        <v>46362,7</v>
      </c>
      <c r="F107" s="12" t="s">
        <v>5</v>
      </c>
      <c r="G107" s="12" t="str">
        <f>H107</f>
        <v>46362,7</v>
      </c>
      <c r="H107" s="12" t="s">
        <v>5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29"/>
    </row>
    <row r="108" spans="1:15" ht="20.25" customHeight="1">
      <c r="A108" s="27"/>
      <c r="B108" s="31"/>
      <c r="C108" s="31"/>
      <c r="D108" s="10">
        <v>2018</v>
      </c>
      <c r="E108" s="12">
        <f>G108</f>
        <v>39688.5</v>
      </c>
      <c r="F108" s="12">
        <f>H108</f>
        <v>39688.5</v>
      </c>
      <c r="G108" s="12">
        <v>39688.5</v>
      </c>
      <c r="H108" s="12">
        <v>39688.5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29"/>
    </row>
    <row r="109" spans="1:15" ht="20.25" customHeight="1">
      <c r="A109" s="27"/>
      <c r="B109" s="31"/>
      <c r="C109" s="31"/>
      <c r="D109" s="10">
        <v>2019</v>
      </c>
      <c r="E109" s="12">
        <v>33476.3</v>
      </c>
      <c r="F109" s="12">
        <v>33476.3</v>
      </c>
      <c r="G109" s="12">
        <v>33476.3</v>
      </c>
      <c r="H109" s="12">
        <v>33476.3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29"/>
    </row>
    <row r="110" spans="1:15" ht="20.25" customHeight="1">
      <c r="A110" s="27"/>
      <c r="B110" s="31"/>
      <c r="C110" s="31"/>
      <c r="D110" s="10">
        <v>2020</v>
      </c>
      <c r="E110" s="12">
        <f>E102</f>
        <v>28004.4</v>
      </c>
      <c r="F110" s="12">
        <f>F102</f>
        <v>28004.4</v>
      </c>
      <c r="G110" s="12">
        <f>G102</f>
        <v>28004.4</v>
      </c>
      <c r="H110" s="12">
        <f>H102</f>
        <v>28004.4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29"/>
    </row>
    <row r="111" spans="1:15" ht="20.25" customHeight="1">
      <c r="A111" s="27"/>
      <c r="B111" s="31"/>
      <c r="C111" s="31"/>
      <c r="D111" s="10">
        <v>2021</v>
      </c>
      <c r="E111" s="12">
        <f>G111</f>
        <v>42480</v>
      </c>
      <c r="F111" s="12">
        <f>H111</f>
        <v>42480</v>
      </c>
      <c r="G111" s="12">
        <f aca="true" t="shared" si="16" ref="G111:H113">G103</f>
        <v>42480</v>
      </c>
      <c r="H111" s="12">
        <f t="shared" si="16"/>
        <v>42480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29"/>
    </row>
    <row r="112" spans="1:15" ht="20.25" customHeight="1">
      <c r="A112" s="27"/>
      <c r="B112" s="31"/>
      <c r="C112" s="31"/>
      <c r="D112" s="10">
        <v>2022</v>
      </c>
      <c r="E112" s="12">
        <f>G112</f>
        <v>42480</v>
      </c>
      <c r="F112" s="12">
        <f>H112</f>
        <v>42480</v>
      </c>
      <c r="G112" s="12">
        <f t="shared" si="16"/>
        <v>42480</v>
      </c>
      <c r="H112" s="12">
        <f t="shared" si="16"/>
        <v>42480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29"/>
    </row>
    <row r="113" spans="1:15" ht="20.25" customHeight="1">
      <c r="A113" s="28"/>
      <c r="B113" s="32"/>
      <c r="C113" s="32"/>
      <c r="D113" s="10">
        <v>2023</v>
      </c>
      <c r="E113" s="12">
        <v>42480</v>
      </c>
      <c r="F113" s="12">
        <v>42480</v>
      </c>
      <c r="G113" s="12">
        <f t="shared" si="16"/>
        <v>42480</v>
      </c>
      <c r="H113" s="12">
        <f>H105</f>
        <v>42480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29"/>
    </row>
    <row r="114" spans="1:16" ht="12.75">
      <c r="A114" s="25"/>
      <c r="B114" s="25" t="s">
        <v>30</v>
      </c>
      <c r="C114" s="25"/>
      <c r="D114" s="10">
        <v>2017</v>
      </c>
      <c r="E114" s="12">
        <v>149685.4</v>
      </c>
      <c r="F114" s="12">
        <v>149685.4</v>
      </c>
      <c r="G114" s="12">
        <v>59901.399999999994</v>
      </c>
      <c r="H114" s="12">
        <v>59901.399999999994</v>
      </c>
      <c r="I114" s="12">
        <v>10885.2</v>
      </c>
      <c r="J114" s="12">
        <v>10885.2</v>
      </c>
      <c r="K114" s="12">
        <v>9898.8</v>
      </c>
      <c r="L114" s="12">
        <v>9898.8</v>
      </c>
      <c r="M114" s="12">
        <v>69000</v>
      </c>
      <c r="N114" s="12">
        <v>69000</v>
      </c>
      <c r="O114" s="25"/>
      <c r="P114" s="4"/>
    </row>
    <row r="115" spans="1:15" ht="12.75">
      <c r="A115" s="25"/>
      <c r="B115" s="25"/>
      <c r="C115" s="25"/>
      <c r="D115" s="10">
        <v>2018</v>
      </c>
      <c r="E115" s="12">
        <v>208017.3</v>
      </c>
      <c r="F115" s="12">
        <v>208017.3</v>
      </c>
      <c r="G115" s="12">
        <v>77085.6</v>
      </c>
      <c r="H115" s="12">
        <v>77085.6</v>
      </c>
      <c r="I115" s="12">
        <v>2813.1</v>
      </c>
      <c r="J115" s="12">
        <v>2813.1</v>
      </c>
      <c r="K115" s="12">
        <v>7521.6</v>
      </c>
      <c r="L115" s="12">
        <v>7521.6</v>
      </c>
      <c r="M115" s="12">
        <v>120597</v>
      </c>
      <c r="N115" s="12">
        <v>120597</v>
      </c>
      <c r="O115" s="25"/>
    </row>
    <row r="116" spans="1:15" ht="12.75">
      <c r="A116" s="25"/>
      <c r="B116" s="25"/>
      <c r="C116" s="25"/>
      <c r="D116" s="10">
        <v>2019</v>
      </c>
      <c r="E116" s="12">
        <f aca="true" t="shared" si="17" ref="E116:F120">G116+I116+K116+M116</f>
        <v>84971.5</v>
      </c>
      <c r="F116" s="13">
        <f t="shared" si="17"/>
        <v>84971.5</v>
      </c>
      <c r="G116" s="12">
        <v>41256.100000000006</v>
      </c>
      <c r="H116" s="13">
        <v>41256.100000000006</v>
      </c>
      <c r="I116" s="12">
        <v>4193.8</v>
      </c>
      <c r="J116" s="12">
        <v>4193.8</v>
      </c>
      <c r="K116" s="12">
        <v>7521.6</v>
      </c>
      <c r="L116" s="12">
        <v>7521.6</v>
      </c>
      <c r="M116" s="12">
        <v>32000</v>
      </c>
      <c r="N116" s="12">
        <v>32000</v>
      </c>
      <c r="O116" s="25"/>
    </row>
    <row r="117" spans="1:15" ht="12.75">
      <c r="A117" s="25"/>
      <c r="B117" s="25"/>
      <c r="C117" s="25"/>
      <c r="D117" s="10">
        <v>2020</v>
      </c>
      <c r="E117" s="12">
        <f>G117+I117+K117+M117</f>
        <v>166714.9</v>
      </c>
      <c r="F117" s="13">
        <f>H117+J117+L117+N117</f>
        <v>166714.9</v>
      </c>
      <c r="G117" s="12">
        <f aca="true" t="shared" si="18" ref="G117:H120">G110+G76</f>
        <v>38040.9</v>
      </c>
      <c r="H117" s="12">
        <f>H110+H76</f>
        <v>38040.9</v>
      </c>
      <c r="I117" s="12">
        <f aca="true" t="shared" si="19" ref="I117:N117">I76</f>
        <v>9056.8</v>
      </c>
      <c r="J117" s="12">
        <f t="shared" si="19"/>
        <v>9056.8</v>
      </c>
      <c r="K117" s="12">
        <f t="shared" si="19"/>
        <v>9617.2</v>
      </c>
      <c r="L117" s="12">
        <f t="shared" si="19"/>
        <v>9617.2</v>
      </c>
      <c r="M117" s="13">
        <f t="shared" si="19"/>
        <v>110000</v>
      </c>
      <c r="N117" s="13">
        <f t="shared" si="19"/>
        <v>110000</v>
      </c>
      <c r="O117" s="25"/>
    </row>
    <row r="118" spans="1:15" ht="12.75">
      <c r="A118" s="25"/>
      <c r="B118" s="25"/>
      <c r="C118" s="25"/>
      <c r="D118" s="10">
        <v>2021</v>
      </c>
      <c r="E118" s="12">
        <f>G118+I118+K118+M118</f>
        <v>102757.4</v>
      </c>
      <c r="F118" s="13">
        <f t="shared" si="17"/>
        <v>82401.6</v>
      </c>
      <c r="G118" s="12">
        <f t="shared" si="18"/>
        <v>52360</v>
      </c>
      <c r="H118" s="12">
        <f t="shared" si="18"/>
        <v>50401.6</v>
      </c>
      <c r="I118" s="12">
        <f>I77</f>
        <v>8917.4</v>
      </c>
      <c r="J118" s="12">
        <v>0</v>
      </c>
      <c r="K118" s="12">
        <f>K77</f>
        <v>9480</v>
      </c>
      <c r="L118" s="12">
        <v>0</v>
      </c>
      <c r="M118" s="6">
        <v>32000</v>
      </c>
      <c r="N118" s="6">
        <v>32000</v>
      </c>
      <c r="O118" s="25"/>
    </row>
    <row r="119" spans="1:15" ht="12.75">
      <c r="A119" s="25"/>
      <c r="B119" s="25"/>
      <c r="C119" s="25"/>
      <c r="D119" s="10">
        <v>2022</v>
      </c>
      <c r="E119" s="12">
        <f>G119+I119+K119+M119</f>
        <v>102757.4</v>
      </c>
      <c r="F119" s="13">
        <f t="shared" si="17"/>
        <v>50401.6</v>
      </c>
      <c r="G119" s="12">
        <f t="shared" si="18"/>
        <v>52360</v>
      </c>
      <c r="H119" s="12">
        <f t="shared" si="18"/>
        <v>50401.6</v>
      </c>
      <c r="I119" s="12">
        <f>I78</f>
        <v>8917.4</v>
      </c>
      <c r="J119" s="12">
        <v>0</v>
      </c>
      <c r="K119" s="12">
        <f>K78</f>
        <v>9480</v>
      </c>
      <c r="L119" s="12">
        <v>0</v>
      </c>
      <c r="M119" s="6">
        <v>32000</v>
      </c>
      <c r="N119" s="6">
        <v>0</v>
      </c>
      <c r="O119" s="25"/>
    </row>
    <row r="120" spans="1:15" ht="12.75">
      <c r="A120" s="25"/>
      <c r="B120" s="25"/>
      <c r="C120" s="25"/>
      <c r="D120" s="10">
        <v>2023</v>
      </c>
      <c r="E120" s="12">
        <f>G120+I120+K120+M120</f>
        <v>70757.4</v>
      </c>
      <c r="F120" s="13">
        <f t="shared" si="17"/>
        <v>50401.6</v>
      </c>
      <c r="G120" s="12">
        <f t="shared" si="18"/>
        <v>52360</v>
      </c>
      <c r="H120" s="12">
        <f t="shared" si="18"/>
        <v>50401.6</v>
      </c>
      <c r="I120" s="12">
        <f>I79</f>
        <v>8917.4</v>
      </c>
      <c r="J120" s="17">
        <v>0</v>
      </c>
      <c r="K120" s="12">
        <f>K79</f>
        <v>9480</v>
      </c>
      <c r="L120" s="17">
        <v>0</v>
      </c>
      <c r="M120" s="6">
        <v>0</v>
      </c>
      <c r="N120" s="6">
        <v>0</v>
      </c>
      <c r="O120" s="25"/>
    </row>
    <row r="121" spans="1:15" ht="12.75">
      <c r="A121" s="25"/>
      <c r="B121" s="25"/>
      <c r="C121" s="25"/>
      <c r="D121" s="10" t="s">
        <v>27</v>
      </c>
      <c r="E121" s="12">
        <f>E114+E115+E116+E117+E118+E119+E120</f>
        <v>885661.3</v>
      </c>
      <c r="F121" s="12">
        <f>F114+F115+F116+F117+F118+F119+F120</f>
        <v>792593.8999999999</v>
      </c>
      <c r="G121" s="12">
        <f>G114+G115+G116+G117+G118+G119+G120</f>
        <v>373364</v>
      </c>
      <c r="H121" s="12">
        <f aca="true" t="shared" si="20" ref="H121:N121">H114+H115+H116+H117+H118+H119+H120</f>
        <v>367488.79999999993</v>
      </c>
      <c r="I121" s="12">
        <f>I114+I115+I116+I117+I118+I119+I120</f>
        <v>53701.100000000006</v>
      </c>
      <c r="J121" s="12">
        <f t="shared" si="20"/>
        <v>26948.9</v>
      </c>
      <c r="K121" s="12">
        <f>K114+K115+K116+K117+K118+K119+K120</f>
        <v>62999.2</v>
      </c>
      <c r="L121" s="12">
        <f t="shared" si="20"/>
        <v>34559.2</v>
      </c>
      <c r="M121" s="12">
        <f t="shared" si="20"/>
        <v>395597</v>
      </c>
      <c r="N121" s="12">
        <f t="shared" si="20"/>
        <v>363597</v>
      </c>
      <c r="O121" s="25"/>
    </row>
    <row r="122" spans="1:15" ht="23.25" customHeight="1">
      <c r="A122" s="7"/>
      <c r="B122" s="7"/>
      <c r="C122" s="7"/>
      <c r="D122" s="18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7"/>
    </row>
    <row r="123" spans="1:15" ht="29.25" customHeight="1">
      <c r="A123" s="7"/>
      <c r="B123" s="7"/>
      <c r="C123" s="7"/>
      <c r="D123" s="18"/>
      <c r="E123" s="19"/>
      <c r="F123" s="8"/>
      <c r="G123" s="8"/>
      <c r="H123" s="8"/>
      <c r="I123" s="8"/>
      <c r="J123" s="8"/>
      <c r="K123" s="8"/>
      <c r="L123" s="8"/>
      <c r="M123" s="8"/>
      <c r="N123" s="8"/>
      <c r="O123" s="20"/>
    </row>
    <row r="124" spans="1:15" ht="12.75">
      <c r="A124" s="7"/>
      <c r="B124" s="7"/>
      <c r="C124" s="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"/>
    </row>
    <row r="125" spans="1:15" ht="12.75">
      <c r="A125" s="7"/>
      <c r="B125" s="7"/>
      <c r="C125" s="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"/>
    </row>
    <row r="126" spans="1:15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"/>
    </row>
    <row r="127" spans="1:15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"/>
    </row>
    <row r="128" spans="1:15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"/>
    </row>
    <row r="129" spans="1:15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"/>
    </row>
    <row r="130" spans="1:15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"/>
    </row>
    <row r="131" spans="1:15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"/>
    </row>
    <row r="132" spans="1:15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"/>
    </row>
    <row r="133" spans="1:15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"/>
    </row>
    <row r="134" spans="1:15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"/>
    </row>
    <row r="135" spans="1:15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"/>
    </row>
    <row r="136" spans="1:15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"/>
    </row>
    <row r="137" spans="1:15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"/>
    </row>
    <row r="138" spans="1:15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"/>
    </row>
  </sheetData>
  <sheetProtection/>
  <mergeCells count="67">
    <mergeCell ref="A7:O7"/>
    <mergeCell ref="A10:A12"/>
    <mergeCell ref="B10:B12"/>
    <mergeCell ref="C10:C12"/>
    <mergeCell ref="A24:A31"/>
    <mergeCell ref="B15:B22"/>
    <mergeCell ref="C15:C22"/>
    <mergeCell ref="O15:O22"/>
    <mergeCell ref="I2:O2"/>
    <mergeCell ref="I11:J11"/>
    <mergeCell ref="K11:L11"/>
    <mergeCell ref="M11:N11"/>
    <mergeCell ref="O10:O12"/>
    <mergeCell ref="K5:O5"/>
    <mergeCell ref="D10:D12"/>
    <mergeCell ref="E10:F11"/>
    <mergeCell ref="G10:N10"/>
    <mergeCell ref="G11:H11"/>
    <mergeCell ref="O32:O39"/>
    <mergeCell ref="A32:A39"/>
    <mergeCell ref="B14:O14"/>
    <mergeCell ref="C24:C31"/>
    <mergeCell ref="O24:O31"/>
    <mergeCell ref="B24:B31"/>
    <mergeCell ref="O40:O47"/>
    <mergeCell ref="B40:B47"/>
    <mergeCell ref="A40:A47"/>
    <mergeCell ref="O72:O79"/>
    <mergeCell ref="B72:B79"/>
    <mergeCell ref="C72:C79"/>
    <mergeCell ref="A72:A79"/>
    <mergeCell ref="C40:C47"/>
    <mergeCell ref="C48:C55"/>
    <mergeCell ref="O48:O55"/>
    <mergeCell ref="B32:B39"/>
    <mergeCell ref="C32:C39"/>
    <mergeCell ref="B56:B63"/>
    <mergeCell ref="C56:C63"/>
    <mergeCell ref="B48:B55"/>
    <mergeCell ref="A48:A55"/>
    <mergeCell ref="A56:A63"/>
    <mergeCell ref="C81:C88"/>
    <mergeCell ref="O81:O88"/>
    <mergeCell ref="B97:O97"/>
    <mergeCell ref="B80:O80"/>
    <mergeCell ref="A81:A88"/>
    <mergeCell ref="C89:C96"/>
    <mergeCell ref="A89:A96"/>
    <mergeCell ref="B81:B88"/>
    <mergeCell ref="B64:B71"/>
    <mergeCell ref="B98:B105"/>
    <mergeCell ref="C98:C105"/>
    <mergeCell ref="B89:B96"/>
    <mergeCell ref="C64:C71"/>
    <mergeCell ref="O98:O105"/>
    <mergeCell ref="A98:A105"/>
    <mergeCell ref="A64:A71"/>
    <mergeCell ref="A15:A22"/>
    <mergeCell ref="B23:O23"/>
    <mergeCell ref="A114:A121"/>
    <mergeCell ref="B114:C121"/>
    <mergeCell ref="O114:O121"/>
    <mergeCell ref="A106:A113"/>
    <mergeCell ref="O89:O96"/>
    <mergeCell ref="O106:O113"/>
    <mergeCell ref="B106:B113"/>
    <mergeCell ref="C106:C113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2021-01-29T07:40:02Z</cp:lastPrinted>
  <dcterms:created xsi:type="dcterms:W3CDTF">2007-01-31T11:43:07Z</dcterms:created>
  <dcterms:modified xsi:type="dcterms:W3CDTF">2021-02-01T05:42:07Z</dcterms:modified>
  <cp:category/>
  <cp:version/>
  <cp:contentType/>
  <cp:contentStatus/>
</cp:coreProperties>
</file>