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Shatalina</author>
    <author>natasha</author>
  </authors>
  <commentList>
    <comment ref="C6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8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10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1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смр,
</t>
        </r>
      </text>
    </comment>
    <comment ref="C20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22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C248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C25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6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8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2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0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2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C34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C9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0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20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1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
</t>
        </r>
      </text>
    </comment>
    <comment ref="I217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239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240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24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325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
</t>
        </r>
      </text>
    </comment>
    <comment ref="I193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346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смр</t>
        </r>
      </text>
    </comment>
    <comment ref="I13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 1 175,7 тыс. руб. - ПИР (кап. Ремонт подвальных помещений);
- 10 088,1 тыс. руб. - СМР (кап. Ремонт фасада)</t>
        </r>
      </text>
    </comment>
    <comment ref="I311" authorId="0">
      <text>
        <r>
          <rPr>
            <b/>
            <sz val="9"/>
            <rFont val="Tahoma"/>
            <family val="2"/>
          </rPr>
          <t>Shatalina:</t>
        </r>
        <r>
          <rPr>
            <sz val="9"/>
            <rFont val="Tahoma"/>
            <family val="2"/>
          </rPr>
          <t xml:space="preserve">
пир</t>
        </r>
      </text>
    </comment>
    <comment ref="I350" authorId="0">
      <text>
        <r>
          <rPr>
            <b/>
            <sz val="9"/>
            <rFont val="Tahoma"/>
            <family val="2"/>
          </rPr>
          <t>смр</t>
        </r>
      </text>
    </comment>
    <comment ref="G14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согласно бюджетной заявки</t>
        </r>
      </text>
    </comment>
  </commentList>
</comments>
</file>

<file path=xl/sharedStrings.xml><?xml version="1.0" encoding="utf-8"?>
<sst xmlns="http://schemas.openxmlformats.org/spreadsheetml/2006/main" count="1035" uniqueCount="150">
  <si>
    <t>№</t>
  </si>
  <si>
    <t>Срок исполнения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</si>
  <si>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</si>
  <si>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</si>
  <si>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</si>
  <si>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</si>
  <si>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</si>
  <si>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</si>
  <si>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</si>
  <si>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</si>
  <si>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</si>
  <si>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</si>
  <si>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</si>
  <si>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</si>
  <si>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</si>
  <si>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</si>
  <si>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</si>
  <si>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</si>
  <si>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Повышение уровня обеспеченности населения учреждениями культуры.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</si>
  <si>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</si>
  <si>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</si>
  <si>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t>ПЕРЕЧЕНЬ МЕРОПРИЯТИЙ И РЕСУРСНОЕ ОБЕСПЕЧЕНИЕ ПОДПРОГРАММЫ 4</t>
  </si>
  <si>
    <t>Итого по Подпрограмме  4</t>
  </si>
  <si>
    <t xml:space="preserve">Приложение 2 к подпрограмме 4 
«Строительство, реконструкция, капитальный ремонт объектов культуры»
</t>
  </si>
  <si>
    <t xml:space="preserve"> Задача 1.1.</t>
  </si>
  <si>
    <t>к постановлению администрации</t>
  </si>
  <si>
    <t>Код бюджетной классификации (КЦСР, КВР)</t>
  </si>
  <si>
    <t>КЦСР 0340100000,  КВР  000</t>
  </si>
  <si>
    <t>КЦСР 0340120320, КВР  243</t>
  </si>
  <si>
    <t>1.1.1. Капитальный ремонт учреждений  культуры:</t>
  </si>
  <si>
    <t>МАУ Дом культуры  «Маяк»</t>
  </si>
  <si>
    <t>МАУ МИБС МБ «Южная»</t>
  </si>
  <si>
    <t>МАУ МИБС МБ «Кольцевая»</t>
  </si>
  <si>
    <t>МАУ МИБС МБ «Дом семьи»</t>
  </si>
  <si>
    <t xml:space="preserve">МАУ МИБС МБ «Лада» </t>
  </si>
  <si>
    <t>МАУ МИБС МБ «Сибирская»</t>
  </si>
  <si>
    <t xml:space="preserve">Здание, расположенное по адресу: г. Томск, ул. Гагарина, 38 </t>
  </si>
  <si>
    <t>1.1.2.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</si>
  <si>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 xml:space="preserve"> Строительство МКОЦ «Степановский»</t>
  </si>
  <si>
    <t>Строительство МКОЦ «Зелёные горки»</t>
  </si>
  <si>
    <t>Строительство городского Дома культуры</t>
  </si>
  <si>
    <t>МБОУДО Детская музыкальная школа № 2, МАОУДО Детская художественная школа  №1</t>
  </si>
  <si>
    <t>Задача  1.2.</t>
  </si>
  <si>
    <t>1.2.1.Строительство  объектов культуры:</t>
  </si>
  <si>
    <t>Капитальный  ремонт фасада МАУ Дом культуры  «Маяк», расположенного по адресу: г. Томск, Иркутский тракт, 86/1</t>
  </si>
  <si>
    <t>Капитальный ремонт фасада МБОУДО Детская музыкальная школа № 2, МАОУДО Детская художественная школа  №1 (г. Томск, пр.Ленина, 42)</t>
  </si>
  <si>
    <t xml:space="preserve"> МАУ Зрелищный центр «Аэлита» (с. Тимирязевское, ул. Комсомольская,1)</t>
  </si>
  <si>
    <t>«Развитие культуры и туризма»  муниципального образования «Город Томск»</t>
  </si>
  <si>
    <t>план</t>
  </si>
  <si>
    <t>С 01.01.2018 года мероприятие не реализуется</t>
  </si>
  <si>
    <t>КЦСР 0342032,
 КВР  243</t>
  </si>
  <si>
    <t>КЦСР 0340120320,
 КВР  243</t>
  </si>
  <si>
    <t>КЦСР 0342032
 КВР  243</t>
  </si>
  <si>
    <t>КЦСР 0340100000
  КВР  000</t>
  </si>
  <si>
    <t>КЦСР 0340100000,
  КВР  000</t>
  </si>
  <si>
    <t>КЦСР 0340120320, 
КВР  243</t>
  </si>
  <si>
    <t>УК</t>
  </si>
  <si>
    <t>ДКС</t>
  </si>
  <si>
    <t>КЦСР 03 4 01 99990
 КВР  244</t>
  </si>
  <si>
    <t>2021 год</t>
  </si>
  <si>
    <t>2022 год</t>
  </si>
  <si>
    <t>2023 год</t>
  </si>
  <si>
    <t>2024 год</t>
  </si>
  <si>
    <t>2025 год</t>
  </si>
  <si>
    <t>на 2015-2025 годы</t>
  </si>
  <si>
    <t>Наименования целей, задач, ведомственных целевых программ, мероприятий  подпрограммы</t>
  </si>
  <si>
    <t>1.1.4.Реконструкция объектов учреждений  культуры:</t>
  </si>
  <si>
    <t>-</t>
  </si>
  <si>
    <t>КЦСР 0340100000                   КВР  000</t>
  </si>
  <si>
    <t>пир</t>
  </si>
  <si>
    <t>1 пир</t>
  </si>
  <si>
    <t>смр</t>
  </si>
  <si>
    <t>смр 1</t>
  </si>
  <si>
    <t>1 пир 1 смр</t>
  </si>
  <si>
    <t xml:space="preserve">пир </t>
  </si>
  <si>
    <t>пир 6</t>
  </si>
  <si>
    <t>пир 4</t>
  </si>
  <si>
    <t>смр 4</t>
  </si>
  <si>
    <t>смр 5</t>
  </si>
  <si>
    <t>пир 0</t>
  </si>
  <si>
    <t>Проектно-изыскательские работы по объекту: Капитальный ремонт здания МАУ ДК «Томский перекресток» по адресу: г. Томск, ул. Баумана, 20</t>
  </si>
  <si>
    <t>1 пир 1 кр</t>
  </si>
  <si>
    <t xml:space="preserve">МАУ Зрелищный центр «Аэлита» 
(г.Томск, ул. Ленина, 78)
</t>
  </si>
  <si>
    <t>1.1.5. Капитальный ремонт системы автоматической пожарной сигнализации (АПС) и системы оповещения и управления эвакуацией (СОУЭ), в том числе:</t>
  </si>
  <si>
    <t>20 пир</t>
  </si>
  <si>
    <t>20 смр</t>
  </si>
  <si>
    <t>21 пир</t>
  </si>
  <si>
    <t>21 смр</t>
  </si>
  <si>
    <t>22пир</t>
  </si>
  <si>
    <t>22смр</t>
  </si>
  <si>
    <t>23пир</t>
  </si>
  <si>
    <t>23смр</t>
  </si>
  <si>
    <t>24пир</t>
  </si>
  <si>
    <t>24смр</t>
  </si>
  <si>
    <t>25пир</t>
  </si>
  <si>
    <t>25смр</t>
  </si>
  <si>
    <t>Уровень приоритетности мероприятий</t>
  </si>
  <si>
    <t>Критерий уровня приоритетности мероприятий</t>
  </si>
  <si>
    <t>Ответственный исполнитель, соисполнители, участники</t>
  </si>
  <si>
    <t xml:space="preserve">Приложение 12
к постановлению
администрации Города Томска от    №
</t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</si>
  <si>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</t>
    </r>
  </si>
  <si>
    <t>Укрупненное (основное) мероприятие «Обеспечение безопасных и комфортных условий в муниципальных учреждениях культуры» (решается в рамках задачи 1.1)</t>
  </si>
  <si>
    <t>Укрупненное (основное) мероприятие «Повышение уровня обеспеченности населения учреждениями культуры.» (решается в рамках задачи 1.2)</t>
  </si>
  <si>
    <r>
      <t xml:space="preserve"> МБОУДО «Детская школа искусств № 1 имени А.Г. Рубинштейна</t>
    </r>
    <r>
      <rPr>
        <b/>
        <sz val="10"/>
        <color indexed="8"/>
        <rFont val="Times New Roman"/>
        <family val="1"/>
      </rPr>
      <t>»</t>
    </r>
    <r>
      <rPr>
        <sz val="10"/>
        <color indexed="8"/>
        <rFont val="Times New Roman"/>
        <family val="1"/>
      </rPr>
      <t xml:space="preserve"> </t>
    </r>
  </si>
  <si>
    <t xml:space="preserve">Капитальный  ремонт крыши МБОУДО «Детская школа искусств № 1 имени А.Г. Рубинштейна» </t>
  </si>
  <si>
    <t>Капитальный  ремонт фасада МБОУ ДО «Детская школа искусств № 1 имени А.Г. Рубинштейна» (г. Томск, пр.Ленина, 76)</t>
  </si>
  <si>
    <t>Капитальный ремонт МАУ «Музей истории Томска» по адресу: г. Томск, ул. Р. Люксембург, 8</t>
  </si>
  <si>
    <t>Капитальный ремонт подвальных помещений здания, АПС и СОУЭ МАУ «Музей истории Томска» по адресу: г. Томск, ул. Р. Люксембург, 8</t>
  </si>
  <si>
    <t>Капитальный ремонт помещений МБОУ ДО «ДМШ № 2» по адресу: г. Томск, пр. Ленина, 42</t>
  </si>
  <si>
    <t>Капитальный ремонт фасада МАУ «Музей истории Томска» по адресу: г. Томск, ул. Бакунина, 3</t>
  </si>
  <si>
    <t>Капитальный ремонт МАУ ДК «КТО» по адресу: г. Томск, д. Лоскутово, ул. Ленина, 29</t>
  </si>
  <si>
    <t>Капитальный ремонт МАУ ДК «КТО» по адресу: г. Томск, ул. Гагарина, 38</t>
  </si>
  <si>
    <t>Капитальный ремонт кровли МАУ ДК «МАЯК» по адресу: г. Томск, ул. Иркутский тракт, 86/1</t>
  </si>
  <si>
    <t>Капитальный ремонт фасада и зала МАУ «ДК «Светлый» по адресу: г. Томск, п. Светлый, 25</t>
  </si>
  <si>
    <t>1.1.3. Обмерно-обследовательские работы по объекту: МАУ ДК «Томский перекресток» по адресу: г. Томск, ул. Баумана,20</t>
  </si>
  <si>
    <t>Реконструкция здания МАУ ДК «Томский перекресток» по адресу: г. Томск, ул. Баумана,20 (ПИР)</t>
  </si>
  <si>
    <t>МАОУДО «Детская школа искусств № 3» по адресу: г. Томск, ул. Иркутский тракт, 194/1</t>
  </si>
  <si>
    <t>МАОУДО «Детская школа искусств № 3» по адресу: г. Томск, ул. Лазарева, 36</t>
  </si>
  <si>
    <t>МАУДО «Детская школа искусств № 3» по адресу: г. Томск, ул. Грузинскуая, 19</t>
  </si>
  <si>
    <t>МБОУДО «Детская школа искусств № 1 имени А.Г. Рубинштейна» по адресу: г. Томск, пр. Ленина, 76</t>
  </si>
  <si>
    <t>МБОУДО «Детская музыкальная школа № 2» по адресу: г. Томск, пр. Ленина, 42</t>
  </si>
  <si>
    <t>МБОУДО «Детская музыкальная школа № 4» по адресу: г. Томск, ул. Интернационалистов, 11</t>
  </si>
  <si>
    <t xml:space="preserve"> МБОУДО «Детская школа искусств № 5» по адресу: г. Томск, ул. Котовского, 4</t>
  </si>
  <si>
    <t>МБОУДО «Детская школа искусств № 5» по адресу: г. Томск, с. Тимирярзевское, ул. Школьная, 38</t>
  </si>
  <si>
    <t>МБОУДО «Детская школа искусств № 5» по адресу: г. Томск, с. Тимирярзевское, ул. Школьная, 13</t>
  </si>
  <si>
    <t>МБОУДО «Детская школа искусств № 8» по адресу: г. Томск, д. Лоскутово, ул. Ленина, 27</t>
  </si>
  <si>
    <t>МАОУДО «Детская художественная школа № 2» по адресу: г. Томск, ул. Красноармейская, 119</t>
  </si>
  <si>
    <t>МАУ «Дом культуры «Светлый» по адресу: г. Томск, пос. Светлый, 25</t>
  </si>
  <si>
    <t>МАУ «Дворец культуры «Концертно-театральное объединение» по адресу: г. Томск, ул. Гагарина, 38</t>
  </si>
  <si>
    <t>МАУ «Дом культуры «Маяк» по адресу: г. Томск, Иркутский тракт, 86/1</t>
  </si>
  <si>
    <t>МАУ «Зрелищный центр «Аэлита» (Дом культуры «Тимирязевский») по адресу: г. Томск, с. Тимирязевское, ул. Путевая, 1</t>
  </si>
  <si>
    <t>МАУ «Дом культуры «Маяк» по адресу: г. Томск, ул. Иркутский тракт, 80/1</t>
  </si>
  <si>
    <t xml:space="preserve">МАУ «Дворец культуры «Концертно-театральное объединение» (Дом культуры «Настроение») по адресу: г. Томск, д. Лоскутово, ул. Ленина, 29 </t>
  </si>
  <si>
    <t>МАУ «Дворец культуры» Концертно-театральное объединение по адресу: г. Томск, ул. Московский тракт, 19/1</t>
  </si>
  <si>
    <t>МАУ «Дворец культуры «Концертно-театральное объединение» по адресу: г. Томск, пр. Комсомольский, 66</t>
  </si>
  <si>
    <t>МАУ «Музей истории» Томска по адресу: г. Томк, ул. Бакунина, 3</t>
  </si>
  <si>
    <t>МБ «Кольцевая» по адресу: г. Томск. ул. Кольцевой проезд, 12а</t>
  </si>
  <si>
    <t>МБ «Русь» по адресу: г. Томск, ул. Баумана, 20</t>
  </si>
  <si>
    <t>МБ «Сибирская» по адресу: г. Томск, ул. Колхозная, 9/1</t>
  </si>
  <si>
    <t>МБ «Центральная» по адресу: г. Томск. ул. Красноармейская, 119</t>
  </si>
  <si>
    <t>МБУ «Централизованная бухгалтерия управления культуры администрации Города Томска» по адресу: г. Томск, пр. Ленина, 61</t>
  </si>
  <si>
    <t>МАУ «Музей истории Томска» по адресу: г. Томск, ул. Р. Люксембург, 8</t>
  </si>
  <si>
    <t xml:space="preserve">Б                                  </t>
  </si>
  <si>
    <t xml:space="preserve">Б </t>
  </si>
  <si>
    <t xml:space="preserve">Б                    </t>
  </si>
  <si>
    <t>Б</t>
  </si>
  <si>
    <t xml:space="preserve">Б                             </t>
  </si>
  <si>
    <t xml:space="preserve">Б               </t>
  </si>
  <si>
    <t>Ведостижение показателей национального и регионального проекта</t>
  </si>
  <si>
    <t>Города Томска от 29.01.2021 № 64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</si>
</sst>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9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72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3" fontId="5" fillId="0" borderId="0" xfId="0" applyNumberFormat="1" applyFont="1" applyAlignment="1">
      <alignment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24" borderId="14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textRotation="90" wrapText="1"/>
    </xf>
    <xf numFmtId="0" fontId="2" fillId="24" borderId="14" xfId="0" applyFont="1" applyFill="1" applyBorder="1" applyAlignment="1">
      <alignment vertical="center" textRotation="90" wrapText="1"/>
    </xf>
    <xf numFmtId="0" fontId="2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172" fontId="0" fillId="24" borderId="0" xfId="0" applyNumberFormat="1" applyFill="1" applyAlignment="1">
      <alignment/>
    </xf>
    <xf numFmtId="0" fontId="4" fillId="24" borderId="14" xfId="0" applyFont="1" applyFill="1" applyBorder="1" applyAlignment="1">
      <alignment vertical="center" textRotation="90" wrapText="1"/>
    </xf>
    <xf numFmtId="0" fontId="5" fillId="24" borderId="0" xfId="0" applyFont="1" applyFill="1" applyAlignment="1">
      <alignment/>
    </xf>
    <xf numFmtId="0" fontId="2" fillId="24" borderId="11" xfId="0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67"/>
  <sheetViews>
    <sheetView tabSelected="1" zoomScale="90" zoomScaleNormal="90" zoomScalePageLayoutView="0" workbookViewId="0" topLeftCell="A1">
      <selection activeCell="AN15" sqref="AN15"/>
    </sheetView>
  </sheetViews>
  <sheetFormatPr defaultColWidth="9.00390625" defaultRowHeight="15.75"/>
  <cols>
    <col min="1" max="1" width="3.875" style="0" customWidth="1"/>
    <col min="2" max="2" width="24.00390625" style="10" customWidth="1"/>
    <col min="3" max="3" width="14.25390625" style="10" customWidth="1"/>
    <col min="4" max="4" width="10.875" style="10" customWidth="1"/>
    <col min="5" max="5" width="10.375" style="10" customWidth="1"/>
    <col min="6" max="6" width="9.00390625" style="9" customWidth="1"/>
    <col min="7" max="7" width="10.00390625" style="12" customWidth="1"/>
    <col min="8" max="8" width="9.25390625" style="12" customWidth="1"/>
    <col min="9" max="9" width="9.75390625" style="9" customWidth="1"/>
    <col min="10" max="10" width="9.875" style="9" customWidth="1"/>
    <col min="11" max="11" width="8.00390625" style="9" customWidth="1"/>
    <col min="12" max="12" width="6.125" style="9" customWidth="1"/>
    <col min="13" max="13" width="8.625" style="9" customWidth="1"/>
    <col min="14" max="14" width="6.125" style="9" customWidth="1"/>
    <col min="15" max="15" width="4.25390625" style="9" customWidth="1"/>
    <col min="16" max="16" width="4.125" style="9" customWidth="1"/>
    <col min="17" max="17" width="6.00390625" style="14" customWidth="1"/>
    <col min="18" max="18" width="3.75390625" style="0" hidden="1" customWidth="1"/>
    <col min="19" max="19" width="13.375" style="0" hidden="1" customWidth="1"/>
    <col min="20" max="20" width="11.625" style="0" hidden="1" customWidth="1"/>
    <col min="21" max="21" width="10.00390625" style="0" hidden="1" customWidth="1"/>
    <col min="22" max="22" width="12.25390625" style="0" hidden="1" customWidth="1"/>
    <col min="23" max="23" width="10.00390625" style="0" hidden="1" customWidth="1"/>
    <col min="24" max="25" width="11.00390625" style="0" hidden="1" customWidth="1"/>
    <col min="26" max="26" width="10.00390625" style="0" hidden="1" customWidth="1"/>
    <col min="27" max="28" width="12.00390625" style="9" hidden="1" customWidth="1"/>
    <col min="29" max="29" width="10.00390625" style="9" hidden="1" customWidth="1"/>
    <col min="30" max="32" width="0" style="9" hidden="1" customWidth="1"/>
    <col min="33" max="33" width="0" style="0" hidden="1" customWidth="1"/>
    <col min="34" max="37" width="0" style="9" hidden="1" customWidth="1"/>
    <col min="38" max="38" width="0" style="0" hidden="1" customWidth="1"/>
  </cols>
  <sheetData>
    <row r="1" ht="15.75"/>
    <row r="2" spans="1:37" s="16" customFormat="1" ht="15.75">
      <c r="A2" s="127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AA2" s="56"/>
      <c r="AB2" s="56"/>
      <c r="AC2" s="56"/>
      <c r="AD2" s="56"/>
      <c r="AE2" s="56"/>
      <c r="AF2" s="56"/>
      <c r="AH2" s="56"/>
      <c r="AI2" s="56"/>
      <c r="AJ2" s="56"/>
      <c r="AK2" s="56"/>
    </row>
    <row r="3" spans="1:37" s="16" customFormat="1" ht="15.75">
      <c r="A3" s="128" t="s">
        <v>25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AA3" s="56"/>
      <c r="AB3" s="56"/>
      <c r="AC3" s="56"/>
      <c r="AD3" s="56"/>
      <c r="AE3" s="56"/>
      <c r="AF3" s="56"/>
      <c r="AH3" s="56"/>
      <c r="AI3" s="56"/>
      <c r="AJ3" s="56"/>
      <c r="AK3" s="56"/>
    </row>
    <row r="4" spans="1:37" s="16" customFormat="1" ht="15.75">
      <c r="A4" s="128" t="s">
        <v>149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AA4" s="56"/>
      <c r="AB4" s="56"/>
      <c r="AC4" s="56"/>
      <c r="AD4" s="56"/>
      <c r="AE4" s="56"/>
      <c r="AF4" s="56"/>
      <c r="AH4" s="56"/>
      <c r="AI4" s="56"/>
      <c r="AJ4" s="56"/>
      <c r="AK4" s="56"/>
    </row>
    <row r="5" spans="1:17" ht="9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ht="9.75" customHeight="1"/>
    <row r="7" spans="1:17" ht="39" customHeight="1">
      <c r="A7" s="124" t="s">
        <v>23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5.75">
      <c r="A8" s="126" t="s">
        <v>19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5.75">
      <c r="A9" s="123" t="s">
        <v>47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5.75">
      <c r="A10" s="123" t="s">
        <v>64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ht="15.75">
      <c r="A11" s="1"/>
    </row>
    <row r="12" ht="15.75">
      <c r="A12" s="2"/>
    </row>
    <row r="13" spans="1:17" ht="15.75">
      <c r="A13" s="125" t="s">
        <v>21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ht="15.75">
      <c r="A14" s="2"/>
    </row>
    <row r="15" spans="1:9" ht="15.75">
      <c r="A15" s="2"/>
      <c r="I15" s="2" t="s">
        <v>20</v>
      </c>
    </row>
    <row r="16" spans="1:9" ht="15.75">
      <c r="A16" s="2"/>
      <c r="I16" s="2"/>
    </row>
    <row r="17" spans="1:18" ht="25.5" customHeight="1">
      <c r="A17" s="99" t="s">
        <v>0</v>
      </c>
      <c r="B17" s="96" t="s">
        <v>65</v>
      </c>
      <c r="C17" s="96" t="s">
        <v>26</v>
      </c>
      <c r="D17" s="96" t="s">
        <v>96</v>
      </c>
      <c r="E17" s="96" t="s">
        <v>97</v>
      </c>
      <c r="F17" s="99" t="s">
        <v>1</v>
      </c>
      <c r="G17" s="86" t="s">
        <v>16</v>
      </c>
      <c r="H17" s="86"/>
      <c r="I17" s="99" t="s">
        <v>2</v>
      </c>
      <c r="J17" s="99"/>
      <c r="K17" s="99"/>
      <c r="L17" s="99"/>
      <c r="M17" s="99"/>
      <c r="N17" s="99"/>
      <c r="O17" s="99"/>
      <c r="P17" s="99"/>
      <c r="Q17" s="99" t="s">
        <v>98</v>
      </c>
      <c r="R17" s="5"/>
    </row>
    <row r="18" spans="1:18" ht="72.75" customHeight="1">
      <c r="A18" s="99"/>
      <c r="B18" s="97"/>
      <c r="C18" s="97"/>
      <c r="D18" s="97"/>
      <c r="E18" s="97"/>
      <c r="F18" s="99"/>
      <c r="G18" s="86"/>
      <c r="H18" s="86"/>
      <c r="I18" s="99" t="s">
        <v>3</v>
      </c>
      <c r="J18" s="99"/>
      <c r="K18" s="99" t="s">
        <v>4</v>
      </c>
      <c r="L18" s="99"/>
      <c r="M18" s="99" t="s">
        <v>5</v>
      </c>
      <c r="N18" s="99"/>
      <c r="O18" s="99" t="s">
        <v>6</v>
      </c>
      <c r="P18" s="99"/>
      <c r="Q18" s="99"/>
      <c r="R18" s="5"/>
    </row>
    <row r="19" spans="1:37" s="1" customFormat="1" ht="48" customHeight="1">
      <c r="A19" s="99"/>
      <c r="B19" s="98"/>
      <c r="C19" s="98"/>
      <c r="D19" s="98"/>
      <c r="E19" s="98"/>
      <c r="F19" s="99"/>
      <c r="G19" s="7" t="s">
        <v>7</v>
      </c>
      <c r="H19" s="7" t="s">
        <v>8</v>
      </c>
      <c r="I19" s="7" t="s">
        <v>7</v>
      </c>
      <c r="J19" s="7" t="s">
        <v>8</v>
      </c>
      <c r="K19" s="7" t="s">
        <v>7</v>
      </c>
      <c r="L19" s="7" t="s">
        <v>8</v>
      </c>
      <c r="M19" s="7" t="s">
        <v>7</v>
      </c>
      <c r="N19" s="7" t="s">
        <v>8</v>
      </c>
      <c r="O19" s="7" t="s">
        <v>7</v>
      </c>
      <c r="P19" s="7" t="s">
        <v>48</v>
      </c>
      <c r="Q19" s="7"/>
      <c r="R19" s="13"/>
      <c r="AA19" s="14"/>
      <c r="AB19" s="14"/>
      <c r="AC19" s="14"/>
      <c r="AD19" s="14"/>
      <c r="AE19" s="14"/>
      <c r="AF19" s="14"/>
      <c r="AH19" s="14"/>
      <c r="AI19" s="14"/>
      <c r="AJ19" s="14"/>
      <c r="AK19" s="14"/>
    </row>
    <row r="20" spans="1:18" s="9" customFormat="1" ht="15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  <c r="M20" s="7">
        <v>13</v>
      </c>
      <c r="N20" s="7">
        <v>14</v>
      </c>
      <c r="O20" s="7">
        <v>15</v>
      </c>
      <c r="P20" s="7">
        <v>16</v>
      </c>
      <c r="Q20" s="7">
        <v>17</v>
      </c>
      <c r="R20" s="7">
        <v>16</v>
      </c>
    </row>
    <row r="21" spans="1:18" ht="29.25" customHeight="1">
      <c r="A21" s="116" t="s">
        <v>100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5"/>
    </row>
    <row r="22" spans="1:18" ht="16.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5"/>
    </row>
    <row r="23" spans="1:18" ht="15.7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7"/>
      <c r="R23" s="8"/>
    </row>
    <row r="24" spans="1:37" s="3" customFormat="1" ht="15.75" customHeight="1">
      <c r="A24" s="114"/>
      <c r="B24" s="90" t="s">
        <v>101</v>
      </c>
      <c r="F24" s="11" t="s">
        <v>9</v>
      </c>
      <c r="G24" s="4">
        <f>SUM(G25:G35)</f>
        <v>403589.4</v>
      </c>
      <c r="H24" s="4">
        <f>SUM(H25:H35)</f>
        <v>20125.400000000005</v>
      </c>
      <c r="I24" s="4">
        <f>SUM(I25:I35)</f>
        <v>403589.4</v>
      </c>
      <c r="J24" s="4">
        <f>SUM(J25:J35)</f>
        <v>20125.400000000005</v>
      </c>
      <c r="K24" s="4">
        <f aca="true" t="shared" si="0" ref="K24:P24">SUM(K25:K35)</f>
        <v>0</v>
      </c>
      <c r="L24" s="4">
        <f t="shared" si="0"/>
        <v>0</v>
      </c>
      <c r="M24" s="4">
        <f>SUM(M25:M35)</f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103" t="s">
        <v>57</v>
      </c>
      <c r="R24" s="8"/>
      <c r="S24" s="31"/>
      <c r="T24" s="31"/>
      <c r="AA24" s="57"/>
      <c r="AB24" s="57"/>
      <c r="AC24" s="12"/>
      <c r="AD24" s="12"/>
      <c r="AE24" s="12"/>
      <c r="AF24" s="12"/>
      <c r="AH24" s="12"/>
      <c r="AI24" s="12"/>
      <c r="AJ24" s="12"/>
      <c r="AK24" s="12"/>
    </row>
    <row r="25" spans="1:37" s="3" customFormat="1" ht="36" customHeight="1">
      <c r="A25" s="115"/>
      <c r="B25" s="104"/>
      <c r="C25" s="11" t="s">
        <v>52</v>
      </c>
      <c r="D25" s="11"/>
      <c r="E25" s="11"/>
      <c r="F25" s="11" t="s">
        <v>10</v>
      </c>
      <c r="G25" s="4">
        <f>I25+K25+M25+O25</f>
        <v>339.3</v>
      </c>
      <c r="H25" s="4">
        <f aca="true" t="shared" si="1" ref="G25:H29">J25+L25+N25+P25</f>
        <v>339.3</v>
      </c>
      <c r="I25" s="4">
        <f aca="true" t="shared" si="2" ref="I25:J35">I42</f>
        <v>339.3</v>
      </c>
      <c r="J25" s="4">
        <f t="shared" si="2"/>
        <v>339.3</v>
      </c>
      <c r="K25" s="4">
        <f aca="true" t="shared" si="3" ref="K25:P25">K42</f>
        <v>0</v>
      </c>
      <c r="L25" s="4">
        <f t="shared" si="3"/>
        <v>0</v>
      </c>
      <c r="M25" s="4">
        <f t="shared" si="3"/>
        <v>0</v>
      </c>
      <c r="N25" s="4">
        <f t="shared" si="3"/>
        <v>0</v>
      </c>
      <c r="O25" s="4">
        <f t="shared" si="3"/>
        <v>0</v>
      </c>
      <c r="P25" s="4">
        <f t="shared" si="3"/>
        <v>0</v>
      </c>
      <c r="Q25" s="91"/>
      <c r="R25" s="8"/>
      <c r="AA25" s="12"/>
      <c r="AB25" s="12"/>
      <c r="AC25" s="12"/>
      <c r="AD25" s="12"/>
      <c r="AE25" s="12"/>
      <c r="AF25" s="12"/>
      <c r="AH25" s="12"/>
      <c r="AI25" s="12"/>
      <c r="AJ25" s="12"/>
      <c r="AK25" s="12"/>
    </row>
    <row r="26" spans="1:37" s="3" customFormat="1" ht="26.25" customHeight="1">
      <c r="A26" s="115"/>
      <c r="B26" s="104"/>
      <c r="C26" s="11" t="s">
        <v>53</v>
      </c>
      <c r="D26" s="11"/>
      <c r="E26" s="11"/>
      <c r="F26" s="11" t="s">
        <v>11</v>
      </c>
      <c r="G26" s="4">
        <f t="shared" si="1"/>
        <v>1325.8</v>
      </c>
      <c r="H26" s="4">
        <f t="shared" si="1"/>
        <v>1325.8</v>
      </c>
      <c r="I26" s="4">
        <f t="shared" si="2"/>
        <v>1325.8</v>
      </c>
      <c r="J26" s="4">
        <f t="shared" si="2"/>
        <v>1325.8</v>
      </c>
      <c r="K26" s="4">
        <f aca="true" t="shared" si="4" ref="K26:P26">K43</f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91"/>
      <c r="R26" s="8"/>
      <c r="AA26" s="12"/>
      <c r="AB26" s="12"/>
      <c r="AC26" s="12"/>
      <c r="AD26" s="12"/>
      <c r="AE26" s="12"/>
      <c r="AF26" s="12"/>
      <c r="AH26" s="12"/>
      <c r="AI26" s="12"/>
      <c r="AJ26" s="12"/>
      <c r="AK26" s="12"/>
    </row>
    <row r="27" spans="1:37" s="3" customFormat="1" ht="54.75" customHeight="1">
      <c r="A27" s="115"/>
      <c r="B27" s="104"/>
      <c r="C27" s="11" t="s">
        <v>53</v>
      </c>
      <c r="D27" s="11"/>
      <c r="E27" s="11"/>
      <c r="F27" s="11" t="s">
        <v>12</v>
      </c>
      <c r="G27" s="4">
        <f t="shared" si="1"/>
        <v>5941.5</v>
      </c>
      <c r="H27" s="4">
        <f t="shared" si="1"/>
        <v>5941.5</v>
      </c>
      <c r="I27" s="4">
        <f t="shared" si="2"/>
        <v>5941.5</v>
      </c>
      <c r="J27" s="4">
        <f t="shared" si="2"/>
        <v>5941.5</v>
      </c>
      <c r="K27" s="4">
        <f aca="true" t="shared" si="5" ref="K27:P27">K44</f>
        <v>0</v>
      </c>
      <c r="L27" s="4">
        <f t="shared" si="5"/>
        <v>0</v>
      </c>
      <c r="M27" s="4">
        <f>M44</f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  <c r="Q27" s="91"/>
      <c r="R27" s="8"/>
      <c r="T27" s="18"/>
      <c r="AA27" s="12"/>
      <c r="AB27" s="12"/>
      <c r="AC27" s="12"/>
      <c r="AD27" s="12"/>
      <c r="AE27" s="12"/>
      <c r="AF27" s="12"/>
      <c r="AH27" s="12"/>
      <c r="AI27" s="12"/>
      <c r="AJ27" s="12"/>
      <c r="AK27" s="12"/>
    </row>
    <row r="28" spans="1:37" s="3" customFormat="1" ht="38.25">
      <c r="A28" s="115"/>
      <c r="B28" s="104"/>
      <c r="C28" s="11" t="s">
        <v>54</v>
      </c>
      <c r="D28" s="11"/>
      <c r="E28" s="11"/>
      <c r="F28" s="11" t="s">
        <v>13</v>
      </c>
      <c r="G28" s="4">
        <f t="shared" si="1"/>
        <v>9705.7</v>
      </c>
      <c r="H28" s="4">
        <f t="shared" si="1"/>
        <v>9705.7</v>
      </c>
      <c r="I28" s="4">
        <f t="shared" si="2"/>
        <v>9705.7</v>
      </c>
      <c r="J28" s="4">
        <f t="shared" si="2"/>
        <v>9705.7</v>
      </c>
      <c r="K28" s="4">
        <f aca="true" t="shared" si="6" ref="K28:P28">K45</f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4">
        <f t="shared" si="6"/>
        <v>0</v>
      </c>
      <c r="P28" s="4">
        <f t="shared" si="6"/>
        <v>0</v>
      </c>
      <c r="Q28" s="91"/>
      <c r="R28" s="8"/>
      <c r="AA28" s="12"/>
      <c r="AB28" s="12"/>
      <c r="AC28" s="12"/>
      <c r="AD28" s="12"/>
      <c r="AE28" s="12"/>
      <c r="AF28" s="12"/>
      <c r="AH28" s="12"/>
      <c r="AI28" s="12"/>
      <c r="AJ28" s="12"/>
      <c r="AK28" s="12"/>
    </row>
    <row r="29" spans="1:37" s="3" customFormat="1" ht="44.25" customHeight="1">
      <c r="A29" s="115"/>
      <c r="B29" s="104"/>
      <c r="C29" s="90" t="s">
        <v>68</v>
      </c>
      <c r="D29" s="11"/>
      <c r="E29" s="11"/>
      <c r="F29" s="11" t="s">
        <v>14</v>
      </c>
      <c r="G29" s="4">
        <f>I29+K29+M29+O29</f>
        <v>1149.9</v>
      </c>
      <c r="H29" s="4">
        <f t="shared" si="1"/>
        <v>1149.9</v>
      </c>
      <c r="I29" s="4">
        <f t="shared" si="2"/>
        <v>1149.9</v>
      </c>
      <c r="J29" s="4">
        <f t="shared" si="2"/>
        <v>1149.9</v>
      </c>
      <c r="K29" s="4">
        <f aca="true" t="shared" si="7" ref="K29:P29">K46</f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91"/>
      <c r="R29" s="8"/>
      <c r="AA29" s="12"/>
      <c r="AB29" s="12"/>
      <c r="AC29" s="12"/>
      <c r="AD29" s="12"/>
      <c r="AE29" s="12"/>
      <c r="AF29" s="12"/>
      <c r="AH29" s="12"/>
      <c r="AI29" s="12"/>
      <c r="AJ29" s="12"/>
      <c r="AK29" s="12"/>
    </row>
    <row r="30" spans="1:37" s="3" customFormat="1" ht="15.75">
      <c r="A30" s="115"/>
      <c r="B30" s="104"/>
      <c r="C30" s="104"/>
      <c r="D30" s="40"/>
      <c r="E30" s="40"/>
      <c r="F30" s="11" t="s">
        <v>15</v>
      </c>
      <c r="G30" s="4">
        <f aca="true" t="shared" si="8" ref="G30:H35">I30+K30+M30+O30</f>
        <v>1663.2</v>
      </c>
      <c r="H30" s="4">
        <f t="shared" si="8"/>
        <v>1663.2</v>
      </c>
      <c r="I30" s="4">
        <f t="shared" si="2"/>
        <v>1663.2</v>
      </c>
      <c r="J30" s="4">
        <f t="shared" si="2"/>
        <v>1663.2</v>
      </c>
      <c r="K30" s="4">
        <f aca="true" t="shared" si="9" ref="K30:P30">K47</f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s="4">
        <f t="shared" si="9"/>
        <v>0</v>
      </c>
      <c r="P30" s="4">
        <f t="shared" si="9"/>
        <v>0</v>
      </c>
      <c r="Q30" s="91"/>
      <c r="R30" s="8"/>
      <c r="AA30" s="12"/>
      <c r="AB30" s="12"/>
      <c r="AC30" s="12"/>
      <c r="AD30" s="12"/>
      <c r="AE30" s="12"/>
      <c r="AF30" s="12"/>
      <c r="AH30" s="12"/>
      <c r="AI30" s="12"/>
      <c r="AJ30" s="12"/>
      <c r="AK30" s="12"/>
    </row>
    <row r="31" spans="1:37" s="3" customFormat="1" ht="15.75">
      <c r="A31" s="115"/>
      <c r="B31" s="104"/>
      <c r="C31" s="104"/>
      <c r="D31" s="40"/>
      <c r="E31" s="40"/>
      <c r="F31" s="11" t="s">
        <v>59</v>
      </c>
      <c r="G31" s="4">
        <f t="shared" si="8"/>
        <v>151030.50000000003</v>
      </c>
      <c r="H31" s="4">
        <f t="shared" si="8"/>
        <v>0</v>
      </c>
      <c r="I31" s="4">
        <f t="shared" si="2"/>
        <v>151030.50000000003</v>
      </c>
      <c r="J31" s="4">
        <f t="shared" si="2"/>
        <v>0</v>
      </c>
      <c r="K31" s="4">
        <f aca="true" t="shared" si="10" ref="K31:P34">K48</f>
        <v>0</v>
      </c>
      <c r="L31" s="4">
        <f t="shared" si="10"/>
        <v>0</v>
      </c>
      <c r="M31" s="4">
        <f t="shared" si="10"/>
        <v>0</v>
      </c>
      <c r="N31" s="4">
        <f t="shared" si="10"/>
        <v>0</v>
      </c>
      <c r="O31" s="4">
        <f t="shared" si="10"/>
        <v>0</v>
      </c>
      <c r="P31" s="4">
        <f t="shared" si="10"/>
        <v>0</v>
      </c>
      <c r="Q31" s="91"/>
      <c r="R31" s="8"/>
      <c r="AA31" s="12"/>
      <c r="AB31" s="12"/>
      <c r="AC31" s="12"/>
      <c r="AD31" s="12"/>
      <c r="AE31" s="12"/>
      <c r="AF31" s="12"/>
      <c r="AH31" s="12"/>
      <c r="AI31" s="12"/>
      <c r="AJ31" s="12"/>
      <c r="AK31" s="12"/>
    </row>
    <row r="32" spans="1:37" s="3" customFormat="1" ht="15.75">
      <c r="A32" s="115"/>
      <c r="B32" s="104"/>
      <c r="C32" s="104"/>
      <c r="D32" s="40"/>
      <c r="E32" s="40"/>
      <c r="F32" s="11" t="s">
        <v>60</v>
      </c>
      <c r="G32" s="4">
        <f t="shared" si="8"/>
        <v>90838.8</v>
      </c>
      <c r="H32" s="4">
        <f t="shared" si="8"/>
        <v>0</v>
      </c>
      <c r="I32" s="4">
        <f t="shared" si="2"/>
        <v>90838.8</v>
      </c>
      <c r="J32" s="4">
        <f t="shared" si="2"/>
        <v>0</v>
      </c>
      <c r="K32" s="4">
        <f t="shared" si="10"/>
        <v>0</v>
      </c>
      <c r="L32" s="4">
        <f t="shared" si="10"/>
        <v>0</v>
      </c>
      <c r="M32" s="4">
        <f t="shared" si="10"/>
        <v>0</v>
      </c>
      <c r="N32" s="4">
        <f t="shared" si="10"/>
        <v>0</v>
      </c>
      <c r="O32" s="4">
        <f t="shared" si="10"/>
        <v>0</v>
      </c>
      <c r="P32" s="4">
        <f t="shared" si="10"/>
        <v>0</v>
      </c>
      <c r="Q32" s="91"/>
      <c r="R32" s="8"/>
      <c r="AA32" s="12"/>
      <c r="AB32" s="12"/>
      <c r="AC32" s="12"/>
      <c r="AD32" s="12"/>
      <c r="AE32" s="12"/>
      <c r="AF32" s="12"/>
      <c r="AH32" s="12"/>
      <c r="AI32" s="12"/>
      <c r="AJ32" s="12"/>
      <c r="AK32" s="12"/>
    </row>
    <row r="33" spans="1:37" s="3" customFormat="1" ht="15.75">
      <c r="A33" s="115"/>
      <c r="B33" s="104"/>
      <c r="C33" s="104"/>
      <c r="D33" s="40"/>
      <c r="E33" s="40"/>
      <c r="F33" s="11" t="s">
        <v>61</v>
      </c>
      <c r="G33" s="4">
        <f t="shared" si="8"/>
        <v>122614.7</v>
      </c>
      <c r="H33" s="4">
        <f t="shared" si="8"/>
        <v>0</v>
      </c>
      <c r="I33" s="4">
        <f t="shared" si="2"/>
        <v>122614.7</v>
      </c>
      <c r="J33" s="4">
        <f t="shared" si="2"/>
        <v>0</v>
      </c>
      <c r="K33" s="4">
        <f t="shared" si="10"/>
        <v>0</v>
      </c>
      <c r="L33" s="4">
        <f t="shared" si="10"/>
        <v>0</v>
      </c>
      <c r="M33" s="4">
        <f t="shared" si="10"/>
        <v>0</v>
      </c>
      <c r="N33" s="4">
        <f t="shared" si="10"/>
        <v>0</v>
      </c>
      <c r="O33" s="4">
        <f t="shared" si="10"/>
        <v>0</v>
      </c>
      <c r="P33" s="4">
        <f t="shared" si="10"/>
        <v>0</v>
      </c>
      <c r="Q33" s="91"/>
      <c r="R33" s="8"/>
      <c r="AA33" s="12"/>
      <c r="AB33" s="12"/>
      <c r="AC33" s="12"/>
      <c r="AD33" s="12"/>
      <c r="AE33" s="12"/>
      <c r="AF33" s="12"/>
      <c r="AH33" s="12"/>
      <c r="AI33" s="12"/>
      <c r="AJ33" s="12"/>
      <c r="AK33" s="12"/>
    </row>
    <row r="34" spans="1:37" s="3" customFormat="1" ht="15.75">
      <c r="A34" s="115"/>
      <c r="B34" s="104"/>
      <c r="C34" s="104"/>
      <c r="D34" s="40"/>
      <c r="E34" s="40"/>
      <c r="F34" s="11" t="s">
        <v>62</v>
      </c>
      <c r="G34" s="4">
        <f t="shared" si="8"/>
        <v>18980</v>
      </c>
      <c r="H34" s="4">
        <f t="shared" si="8"/>
        <v>0</v>
      </c>
      <c r="I34" s="4">
        <f t="shared" si="2"/>
        <v>18980</v>
      </c>
      <c r="J34" s="4">
        <f t="shared" si="2"/>
        <v>0</v>
      </c>
      <c r="K34" s="4">
        <f t="shared" si="10"/>
        <v>0</v>
      </c>
      <c r="L34" s="4">
        <f t="shared" si="10"/>
        <v>0</v>
      </c>
      <c r="M34" s="4">
        <f t="shared" si="10"/>
        <v>0</v>
      </c>
      <c r="N34" s="4">
        <f t="shared" si="10"/>
        <v>0</v>
      </c>
      <c r="O34" s="4">
        <f t="shared" si="10"/>
        <v>0</v>
      </c>
      <c r="P34" s="4">
        <f t="shared" si="10"/>
        <v>0</v>
      </c>
      <c r="Q34" s="91"/>
      <c r="R34" s="8"/>
      <c r="AA34" s="12"/>
      <c r="AB34" s="12"/>
      <c r="AC34" s="12"/>
      <c r="AD34" s="12"/>
      <c r="AE34" s="12"/>
      <c r="AF34" s="12"/>
      <c r="AH34" s="12"/>
      <c r="AI34" s="12"/>
      <c r="AJ34" s="12"/>
      <c r="AK34" s="12"/>
    </row>
    <row r="35" spans="1:37" s="3" customFormat="1" ht="15.75">
      <c r="A35" s="130"/>
      <c r="B35" s="105"/>
      <c r="C35" s="105"/>
      <c r="D35" s="41"/>
      <c r="E35" s="41"/>
      <c r="F35" s="11" t="s">
        <v>63</v>
      </c>
      <c r="G35" s="4">
        <f t="shared" si="8"/>
        <v>0</v>
      </c>
      <c r="H35" s="4">
        <f t="shared" si="8"/>
        <v>0</v>
      </c>
      <c r="I35" s="4">
        <f t="shared" si="2"/>
        <v>0</v>
      </c>
      <c r="J35" s="4">
        <f t="shared" si="2"/>
        <v>0</v>
      </c>
      <c r="K35" s="4">
        <f aca="true" t="shared" si="11" ref="K35:P35">K52+K64+K112+K208+K220+K268+K280+K292+K352+K232+K304+K316+K328</f>
        <v>0</v>
      </c>
      <c r="L35" s="4">
        <f t="shared" si="11"/>
        <v>0</v>
      </c>
      <c r="M35" s="4">
        <f t="shared" si="11"/>
        <v>0</v>
      </c>
      <c r="N35" s="4">
        <f t="shared" si="11"/>
        <v>0</v>
      </c>
      <c r="O35" s="4">
        <f t="shared" si="11"/>
        <v>0</v>
      </c>
      <c r="P35" s="4">
        <f t="shared" si="11"/>
        <v>0</v>
      </c>
      <c r="Q35" s="91"/>
      <c r="R35" s="8"/>
      <c r="AA35" s="12"/>
      <c r="AB35" s="12"/>
      <c r="AC35" s="12"/>
      <c r="AD35" s="12"/>
      <c r="AE35" s="12"/>
      <c r="AF35" s="12"/>
      <c r="AH35" s="12"/>
      <c r="AI35" s="12"/>
      <c r="AJ35" s="12"/>
      <c r="AK35" s="12"/>
    </row>
    <row r="36" spans="1:37" s="3" customFormat="1" ht="15.75" customHeight="1">
      <c r="A36" s="114"/>
      <c r="B36" s="90" t="s">
        <v>102</v>
      </c>
      <c r="C36" s="90"/>
      <c r="D36" s="80"/>
      <c r="E36" s="80"/>
      <c r="F36" s="11" t="s">
        <v>9</v>
      </c>
      <c r="G36" s="4">
        <f aca="true" t="shared" si="12" ref="G36:P36">SUM(G37:G40)</f>
        <v>0</v>
      </c>
      <c r="H36" s="4">
        <f t="shared" si="12"/>
        <v>0</v>
      </c>
      <c r="I36" s="4">
        <f t="shared" si="12"/>
        <v>0</v>
      </c>
      <c r="J36" s="4">
        <f t="shared" si="12"/>
        <v>0</v>
      </c>
      <c r="K36" s="4">
        <f t="shared" si="12"/>
        <v>0</v>
      </c>
      <c r="L36" s="4">
        <f t="shared" si="12"/>
        <v>0</v>
      </c>
      <c r="M36" s="4">
        <f t="shared" si="12"/>
        <v>0</v>
      </c>
      <c r="N36" s="4">
        <f t="shared" si="12"/>
        <v>0</v>
      </c>
      <c r="O36" s="4">
        <f t="shared" si="12"/>
        <v>0</v>
      </c>
      <c r="P36" s="4">
        <f t="shared" si="12"/>
        <v>0</v>
      </c>
      <c r="Q36" s="91"/>
      <c r="R36" s="8"/>
      <c r="AA36" s="12"/>
      <c r="AB36" s="12"/>
      <c r="AC36" s="12"/>
      <c r="AD36" s="12"/>
      <c r="AE36" s="12"/>
      <c r="AF36" s="12"/>
      <c r="AH36" s="12"/>
      <c r="AI36" s="12"/>
      <c r="AJ36" s="12"/>
      <c r="AK36" s="12"/>
    </row>
    <row r="37" spans="1:37" s="3" customFormat="1" ht="36" customHeight="1">
      <c r="A37" s="115"/>
      <c r="B37" s="104"/>
      <c r="C37" s="104"/>
      <c r="D37" s="19"/>
      <c r="E37" s="19"/>
      <c r="F37" s="11" t="s">
        <v>10</v>
      </c>
      <c r="G37" s="4">
        <f>I37+K37+M37+O37</f>
        <v>0</v>
      </c>
      <c r="H37" s="4">
        <f aca="true" t="shared" si="13" ref="G37:H39">J37+L37+N37+P37</f>
        <v>0</v>
      </c>
      <c r="I37" s="4">
        <f>I726</f>
        <v>0</v>
      </c>
      <c r="J37" s="4">
        <f>J725</f>
        <v>0</v>
      </c>
      <c r="K37" s="4">
        <f aca="true" t="shared" si="14" ref="K37:P39">K66+K102+K198+K210+K222+K270+K282+K294+K353+K258+K306+K318+K330</f>
        <v>0</v>
      </c>
      <c r="L37" s="4">
        <f t="shared" si="14"/>
        <v>0</v>
      </c>
      <c r="M37" s="4">
        <f t="shared" si="14"/>
        <v>0</v>
      </c>
      <c r="N37" s="4">
        <f t="shared" si="14"/>
        <v>0</v>
      </c>
      <c r="O37" s="4">
        <f t="shared" si="14"/>
        <v>0</v>
      </c>
      <c r="P37" s="4">
        <f t="shared" si="14"/>
        <v>0</v>
      </c>
      <c r="Q37" s="91"/>
      <c r="R37" s="8"/>
      <c r="AA37" s="12"/>
      <c r="AB37" s="12"/>
      <c r="AC37" s="12"/>
      <c r="AD37" s="12"/>
      <c r="AE37" s="12"/>
      <c r="AF37" s="12"/>
      <c r="AH37" s="12"/>
      <c r="AI37" s="12"/>
      <c r="AJ37" s="12"/>
      <c r="AK37" s="12"/>
    </row>
    <row r="38" spans="1:37" s="3" customFormat="1" ht="15.75">
      <c r="A38" s="115"/>
      <c r="B38" s="104"/>
      <c r="C38" s="104"/>
      <c r="D38" s="19"/>
      <c r="E38" s="19"/>
      <c r="F38" s="11" t="s">
        <v>11</v>
      </c>
      <c r="G38" s="4">
        <f t="shared" si="13"/>
        <v>0</v>
      </c>
      <c r="H38" s="4">
        <f t="shared" si="13"/>
        <v>0</v>
      </c>
      <c r="I38" s="4">
        <f>I727</f>
        <v>0</v>
      </c>
      <c r="J38" s="4">
        <f>J726</f>
        <v>0</v>
      </c>
      <c r="K38" s="4">
        <f t="shared" si="14"/>
        <v>0</v>
      </c>
      <c r="L38" s="4">
        <f t="shared" si="14"/>
        <v>0</v>
      </c>
      <c r="M38" s="4">
        <f t="shared" si="14"/>
        <v>0</v>
      </c>
      <c r="N38" s="4">
        <f t="shared" si="14"/>
        <v>0</v>
      </c>
      <c r="O38" s="4">
        <f t="shared" si="14"/>
        <v>0</v>
      </c>
      <c r="P38" s="4">
        <f t="shared" si="14"/>
        <v>0</v>
      </c>
      <c r="Q38" s="91"/>
      <c r="R38" s="8"/>
      <c r="AA38" s="12"/>
      <c r="AB38" s="12"/>
      <c r="AC38" s="12"/>
      <c r="AD38" s="12"/>
      <c r="AE38" s="12"/>
      <c r="AF38" s="12"/>
      <c r="AH38" s="12"/>
      <c r="AI38" s="12"/>
      <c r="AJ38" s="12"/>
      <c r="AK38" s="12"/>
    </row>
    <row r="39" spans="1:37" s="3" customFormat="1" ht="15.75">
      <c r="A39" s="115"/>
      <c r="B39" s="104"/>
      <c r="C39" s="104"/>
      <c r="D39" s="19"/>
      <c r="E39" s="19"/>
      <c r="F39" s="11" t="s">
        <v>12</v>
      </c>
      <c r="G39" s="4">
        <f t="shared" si="13"/>
        <v>0</v>
      </c>
      <c r="H39" s="4">
        <f t="shared" si="13"/>
        <v>0</v>
      </c>
      <c r="I39" s="4">
        <f>I728</f>
        <v>0</v>
      </c>
      <c r="J39" s="4">
        <f>J727</f>
        <v>0</v>
      </c>
      <c r="K39" s="4">
        <f t="shared" si="14"/>
        <v>0</v>
      </c>
      <c r="L39" s="4">
        <f t="shared" si="14"/>
        <v>0</v>
      </c>
      <c r="M39" s="4">
        <f t="shared" si="14"/>
        <v>0</v>
      </c>
      <c r="N39" s="4">
        <f t="shared" si="14"/>
        <v>0</v>
      </c>
      <c r="O39" s="4">
        <f t="shared" si="14"/>
        <v>0</v>
      </c>
      <c r="P39" s="4">
        <f t="shared" si="14"/>
        <v>0</v>
      </c>
      <c r="Q39" s="91"/>
      <c r="R39" s="8"/>
      <c r="T39" s="18"/>
      <c r="AA39" s="12"/>
      <c r="AB39" s="12"/>
      <c r="AC39" s="12"/>
      <c r="AD39" s="12"/>
      <c r="AE39" s="12"/>
      <c r="AF39" s="12"/>
      <c r="AH39" s="12"/>
      <c r="AI39" s="12"/>
      <c r="AJ39" s="12"/>
      <c r="AK39" s="12"/>
    </row>
    <row r="40" spans="1:37" s="3" customFormat="1" ht="15.75">
      <c r="A40" s="115"/>
      <c r="B40" s="104"/>
      <c r="C40" s="104"/>
      <c r="D40" s="19"/>
      <c r="E40" s="19"/>
      <c r="F40" s="11" t="s">
        <v>13</v>
      </c>
      <c r="G40" s="117" t="s">
        <v>49</v>
      </c>
      <c r="H40" s="118"/>
      <c r="I40" s="118"/>
      <c r="J40" s="118"/>
      <c r="K40" s="118"/>
      <c r="L40" s="118"/>
      <c r="M40" s="118"/>
      <c r="N40" s="118"/>
      <c r="O40" s="118"/>
      <c r="P40" s="119"/>
      <c r="Q40" s="32"/>
      <c r="R40" s="8"/>
      <c r="AA40" s="12"/>
      <c r="AB40" s="12"/>
      <c r="AC40" s="12"/>
      <c r="AD40" s="12"/>
      <c r="AE40" s="12"/>
      <c r="AF40" s="12"/>
      <c r="AH40" s="12"/>
      <c r="AI40" s="12"/>
      <c r="AJ40" s="12"/>
      <c r="AK40" s="12"/>
    </row>
    <row r="41" spans="1:37" s="3" customFormat="1" ht="15.75" customHeight="1">
      <c r="A41" s="96"/>
      <c r="B41" s="17" t="s">
        <v>24</v>
      </c>
      <c r="C41" s="33"/>
      <c r="D41" s="33"/>
      <c r="E41" s="33"/>
      <c r="F41" s="11" t="s">
        <v>9</v>
      </c>
      <c r="G41" s="4">
        <f>SUM(G42:G52)</f>
        <v>403589.4</v>
      </c>
      <c r="H41" s="4">
        <f aca="true" t="shared" si="15" ref="H41:P41">SUM(H42:H52)</f>
        <v>20125.400000000005</v>
      </c>
      <c r="I41" s="4">
        <f>SUM(I42:I52)</f>
        <v>403589.4</v>
      </c>
      <c r="J41" s="4">
        <f t="shared" si="15"/>
        <v>20125.400000000005</v>
      </c>
      <c r="K41" s="4">
        <f t="shared" si="15"/>
        <v>0</v>
      </c>
      <c r="L41" s="4">
        <f t="shared" si="15"/>
        <v>0</v>
      </c>
      <c r="M41" s="4">
        <f t="shared" si="15"/>
        <v>0</v>
      </c>
      <c r="N41" s="4">
        <f t="shared" si="15"/>
        <v>0</v>
      </c>
      <c r="O41" s="4">
        <f t="shared" si="15"/>
        <v>0</v>
      </c>
      <c r="P41" s="4">
        <f t="shared" si="15"/>
        <v>0</v>
      </c>
      <c r="Q41" s="85" t="s">
        <v>57</v>
      </c>
      <c r="R41" s="8"/>
      <c r="AA41" s="12"/>
      <c r="AB41" s="12"/>
      <c r="AC41" s="12"/>
      <c r="AD41" s="12"/>
      <c r="AE41" s="12"/>
      <c r="AF41" s="12"/>
      <c r="AH41" s="12"/>
      <c r="AI41" s="12"/>
      <c r="AJ41" s="12"/>
      <c r="AK41" s="12"/>
    </row>
    <row r="42" spans="1:37" s="3" customFormat="1" ht="36" customHeight="1">
      <c r="A42" s="97"/>
      <c r="B42" s="137" t="s">
        <v>17</v>
      </c>
      <c r="F42" s="11" t="s">
        <v>10</v>
      </c>
      <c r="G42" s="4">
        <f aca="true" t="shared" si="16" ref="G42:G52">I42+K42+M42+O42</f>
        <v>339.3</v>
      </c>
      <c r="H42" s="4">
        <f aca="true" t="shared" si="17" ref="H42:H52">J42+L42+N42+P42</f>
        <v>339.3</v>
      </c>
      <c r="I42" s="4">
        <f aca="true" t="shared" si="18" ref="I42:P43">I102+I198+I210+I222+I270+I282+I294+I354+I258+I306+I318+I330+I66+I342</f>
        <v>339.3</v>
      </c>
      <c r="J42" s="4">
        <f t="shared" si="18"/>
        <v>339.3</v>
      </c>
      <c r="K42" s="4">
        <f t="shared" si="18"/>
        <v>0</v>
      </c>
      <c r="L42" s="4">
        <f t="shared" si="18"/>
        <v>0</v>
      </c>
      <c r="M42" s="4">
        <f t="shared" si="18"/>
        <v>0</v>
      </c>
      <c r="N42" s="4">
        <f t="shared" si="18"/>
        <v>0</v>
      </c>
      <c r="O42" s="4">
        <f t="shared" si="18"/>
        <v>0</v>
      </c>
      <c r="P42" s="4">
        <f t="shared" si="18"/>
        <v>0</v>
      </c>
      <c r="Q42" s="85"/>
      <c r="R42" s="8"/>
      <c r="S42" s="31"/>
      <c r="T42" s="31"/>
      <c r="AA42" s="12"/>
      <c r="AB42" s="12"/>
      <c r="AC42" s="12"/>
      <c r="AD42" s="12"/>
      <c r="AE42" s="12"/>
      <c r="AF42" s="12"/>
      <c r="AH42" s="12"/>
      <c r="AI42" s="12"/>
      <c r="AJ42" s="12"/>
      <c r="AK42" s="12"/>
    </row>
    <row r="43" spans="1:37" s="3" customFormat="1" ht="26.25" customHeight="1">
      <c r="A43" s="97"/>
      <c r="B43" s="137"/>
      <c r="C43" s="90" t="s">
        <v>27</v>
      </c>
      <c r="D43" s="80"/>
      <c r="E43" s="80"/>
      <c r="F43" s="11" t="s">
        <v>11</v>
      </c>
      <c r="G43" s="4">
        <f t="shared" si="16"/>
        <v>1325.8</v>
      </c>
      <c r="H43" s="4">
        <f t="shared" si="17"/>
        <v>1325.8</v>
      </c>
      <c r="I43" s="4">
        <f t="shared" si="18"/>
        <v>1325.8</v>
      </c>
      <c r="J43" s="4">
        <f t="shared" si="18"/>
        <v>1325.8</v>
      </c>
      <c r="K43" s="4">
        <f t="shared" si="18"/>
        <v>0</v>
      </c>
      <c r="L43" s="4">
        <f t="shared" si="18"/>
        <v>0</v>
      </c>
      <c r="M43" s="4">
        <f t="shared" si="18"/>
        <v>0</v>
      </c>
      <c r="N43" s="4">
        <f t="shared" si="18"/>
        <v>0</v>
      </c>
      <c r="O43" s="4">
        <f t="shared" si="18"/>
        <v>0</v>
      </c>
      <c r="P43" s="4">
        <f t="shared" si="18"/>
        <v>0</v>
      </c>
      <c r="Q43" s="85"/>
      <c r="R43" s="8"/>
      <c r="AA43" s="12"/>
      <c r="AB43" s="12"/>
      <c r="AC43" s="12"/>
      <c r="AD43" s="12"/>
      <c r="AE43" s="12"/>
      <c r="AF43" s="12"/>
      <c r="AH43" s="12"/>
      <c r="AI43" s="12"/>
      <c r="AJ43" s="12"/>
      <c r="AK43" s="12"/>
    </row>
    <row r="44" spans="1:37" s="3" customFormat="1" ht="15.75">
      <c r="A44" s="97"/>
      <c r="B44" s="137"/>
      <c r="C44" s="104"/>
      <c r="D44" s="19"/>
      <c r="E44" s="19"/>
      <c r="F44" s="11" t="s">
        <v>12</v>
      </c>
      <c r="G44" s="4">
        <f t="shared" si="16"/>
        <v>5941.5</v>
      </c>
      <c r="H44" s="4">
        <f t="shared" si="17"/>
        <v>5941.5</v>
      </c>
      <c r="I44" s="4">
        <f aca="true" t="shared" si="19" ref="I44:P44">I104+I200+I212+I224+I272+I284+I296+I356+I260+I308+I320+I332+I68+I344+I92+I248+I80</f>
        <v>5941.5</v>
      </c>
      <c r="J44" s="4">
        <f t="shared" si="19"/>
        <v>5941.5</v>
      </c>
      <c r="K44" s="4">
        <f t="shared" si="19"/>
        <v>0</v>
      </c>
      <c r="L44" s="4">
        <f t="shared" si="19"/>
        <v>0</v>
      </c>
      <c r="M44" s="4">
        <f t="shared" si="19"/>
        <v>0</v>
      </c>
      <c r="N44" s="4">
        <f t="shared" si="19"/>
        <v>0</v>
      </c>
      <c r="O44" s="4">
        <f t="shared" si="19"/>
        <v>0</v>
      </c>
      <c r="P44" s="4">
        <f t="shared" si="19"/>
        <v>0</v>
      </c>
      <c r="Q44" s="85"/>
      <c r="R44" s="8"/>
      <c r="T44" s="18"/>
      <c r="AA44" s="12"/>
      <c r="AB44" s="12"/>
      <c r="AC44" s="12"/>
      <c r="AD44" s="12"/>
      <c r="AE44" s="12"/>
      <c r="AF44" s="12"/>
      <c r="AH44" s="12"/>
      <c r="AI44" s="12"/>
      <c r="AJ44" s="12"/>
      <c r="AK44" s="12"/>
    </row>
    <row r="45" spans="1:37" s="3" customFormat="1" ht="26.25" customHeight="1">
      <c r="A45" s="97"/>
      <c r="B45" s="137"/>
      <c r="C45" s="104"/>
      <c r="D45" s="19"/>
      <c r="E45" s="19"/>
      <c r="F45" s="11" t="s">
        <v>13</v>
      </c>
      <c r="G45" s="4">
        <f t="shared" si="16"/>
        <v>9705.7</v>
      </c>
      <c r="H45" s="4">
        <f t="shared" si="17"/>
        <v>9705.7</v>
      </c>
      <c r="I45" s="4">
        <f aca="true" t="shared" si="20" ref="I45:P45">I57+I357+I369</f>
        <v>9705.7</v>
      </c>
      <c r="J45" s="4">
        <f t="shared" si="20"/>
        <v>9705.7</v>
      </c>
      <c r="K45" s="4">
        <f t="shared" si="20"/>
        <v>0</v>
      </c>
      <c r="L45" s="4">
        <f t="shared" si="20"/>
        <v>0</v>
      </c>
      <c r="M45" s="4">
        <f t="shared" si="20"/>
        <v>0</v>
      </c>
      <c r="N45" s="4">
        <f t="shared" si="20"/>
        <v>0</v>
      </c>
      <c r="O45" s="4">
        <f t="shared" si="20"/>
        <v>0</v>
      </c>
      <c r="P45" s="4">
        <f t="shared" si="20"/>
        <v>0</v>
      </c>
      <c r="Q45" s="85"/>
      <c r="R45" s="8"/>
      <c r="AA45" s="12"/>
      <c r="AB45" s="12"/>
      <c r="AC45" s="12"/>
      <c r="AD45" s="12"/>
      <c r="AE45" s="12"/>
      <c r="AF45" s="12"/>
      <c r="AH45" s="12"/>
      <c r="AI45" s="12"/>
      <c r="AJ45" s="12"/>
      <c r="AK45" s="12"/>
    </row>
    <row r="46" spans="1:37" s="3" customFormat="1" ht="15.75">
      <c r="A46" s="97"/>
      <c r="B46" s="137"/>
      <c r="C46" s="104"/>
      <c r="D46" s="19"/>
      <c r="E46" s="19"/>
      <c r="F46" s="11" t="s">
        <v>14</v>
      </c>
      <c r="G46" s="4">
        <f>I46+K46+M46+O46</f>
        <v>1149.9</v>
      </c>
      <c r="H46" s="4">
        <f>J46+L46+N46+P46</f>
        <v>1149.9</v>
      </c>
      <c r="I46" s="4">
        <f>I58+I358+I370+I382</f>
        <v>1149.9</v>
      </c>
      <c r="J46" s="4">
        <f>J58+J358+J370+J382</f>
        <v>1149.9</v>
      </c>
      <c r="K46" s="4">
        <f aca="true" t="shared" si="21" ref="K46:P46">K58+K358+K370</f>
        <v>0</v>
      </c>
      <c r="L46" s="4">
        <f t="shared" si="21"/>
        <v>0</v>
      </c>
      <c r="M46" s="4">
        <f t="shared" si="21"/>
        <v>0</v>
      </c>
      <c r="N46" s="4">
        <f t="shared" si="21"/>
        <v>0</v>
      </c>
      <c r="O46" s="4">
        <f t="shared" si="21"/>
        <v>0</v>
      </c>
      <c r="P46" s="4">
        <f t="shared" si="21"/>
        <v>0</v>
      </c>
      <c r="Q46" s="85"/>
      <c r="R46" s="8"/>
      <c r="AA46" s="12"/>
      <c r="AB46" s="12"/>
      <c r="AC46" s="12"/>
      <c r="AD46" s="12"/>
      <c r="AE46" s="12"/>
      <c r="AF46" s="12"/>
      <c r="AH46" s="12"/>
      <c r="AI46" s="12"/>
      <c r="AJ46" s="12"/>
      <c r="AK46" s="12"/>
    </row>
    <row r="47" spans="1:37" s="3" customFormat="1" ht="15.75">
      <c r="A47" s="97"/>
      <c r="B47" s="137"/>
      <c r="C47" s="104"/>
      <c r="D47" s="19"/>
      <c r="E47" s="19"/>
      <c r="F47" s="11" t="s">
        <v>15</v>
      </c>
      <c r="G47" s="4">
        <f t="shared" si="16"/>
        <v>1663.2</v>
      </c>
      <c r="H47" s="4">
        <f t="shared" si="17"/>
        <v>1663.2</v>
      </c>
      <c r="I47" s="4">
        <f>I59+I359+I371+I383+I407</f>
        <v>1663.2</v>
      </c>
      <c r="J47" s="4">
        <f aca="true" t="shared" si="22" ref="J47:P47">J59+J359+J371+J383+J407</f>
        <v>1663.2</v>
      </c>
      <c r="K47" s="4">
        <f t="shared" si="22"/>
        <v>0</v>
      </c>
      <c r="L47" s="4">
        <f t="shared" si="22"/>
        <v>0</v>
      </c>
      <c r="M47" s="4">
        <f t="shared" si="22"/>
        <v>0</v>
      </c>
      <c r="N47" s="4">
        <f t="shared" si="22"/>
        <v>0</v>
      </c>
      <c r="O47" s="4">
        <f t="shared" si="22"/>
        <v>0</v>
      </c>
      <c r="P47" s="4">
        <f t="shared" si="22"/>
        <v>0</v>
      </c>
      <c r="Q47" s="85"/>
      <c r="R47" s="8"/>
      <c r="AA47" s="12"/>
      <c r="AB47" s="12"/>
      <c r="AC47" s="12"/>
      <c r="AD47" s="12"/>
      <c r="AE47" s="12"/>
      <c r="AF47" s="12"/>
      <c r="AH47" s="12"/>
      <c r="AI47" s="12"/>
      <c r="AJ47" s="12"/>
      <c r="AK47" s="12"/>
    </row>
    <row r="48" spans="1:37" s="3" customFormat="1" ht="15.75">
      <c r="A48" s="97"/>
      <c r="B48" s="137"/>
      <c r="C48" s="104"/>
      <c r="D48" s="19"/>
      <c r="E48" s="19"/>
      <c r="F48" s="11" t="s">
        <v>59</v>
      </c>
      <c r="G48" s="4">
        <f t="shared" si="16"/>
        <v>151030.50000000003</v>
      </c>
      <c r="H48" s="4">
        <f t="shared" si="17"/>
        <v>0</v>
      </c>
      <c r="I48" s="4">
        <f aca="true" t="shared" si="23" ref="I48:P48">I60+I360+I372+I384+I408</f>
        <v>151030.50000000003</v>
      </c>
      <c r="J48" s="4">
        <f t="shared" si="23"/>
        <v>0</v>
      </c>
      <c r="K48" s="4">
        <f t="shared" si="23"/>
        <v>0</v>
      </c>
      <c r="L48" s="4">
        <f t="shared" si="23"/>
        <v>0</v>
      </c>
      <c r="M48" s="4">
        <f t="shared" si="23"/>
        <v>0</v>
      </c>
      <c r="N48" s="4">
        <f t="shared" si="23"/>
        <v>0</v>
      </c>
      <c r="O48" s="4">
        <f t="shared" si="23"/>
        <v>0</v>
      </c>
      <c r="P48" s="4">
        <f t="shared" si="23"/>
        <v>0</v>
      </c>
      <c r="Q48" s="85"/>
      <c r="R48" s="8"/>
      <c r="AA48" s="12"/>
      <c r="AB48" s="12"/>
      <c r="AC48" s="12"/>
      <c r="AD48" s="12"/>
      <c r="AE48" s="12"/>
      <c r="AF48" s="12"/>
      <c r="AH48" s="12"/>
      <c r="AI48" s="12"/>
      <c r="AJ48" s="12"/>
      <c r="AK48" s="12"/>
    </row>
    <row r="49" spans="1:37" s="3" customFormat="1" ht="15.75">
      <c r="A49" s="97"/>
      <c r="B49" s="137"/>
      <c r="C49" s="104"/>
      <c r="D49" s="19"/>
      <c r="E49" s="19"/>
      <c r="F49" s="11" t="s">
        <v>60</v>
      </c>
      <c r="G49" s="4">
        <f t="shared" si="16"/>
        <v>90838.8</v>
      </c>
      <c r="H49" s="4">
        <f t="shared" si="17"/>
        <v>0</v>
      </c>
      <c r="I49" s="4">
        <f aca="true" t="shared" si="24" ref="I49:P49">I61+I361+I373+I385+I409</f>
        <v>90838.8</v>
      </c>
      <c r="J49" s="4">
        <f t="shared" si="24"/>
        <v>0</v>
      </c>
      <c r="K49" s="4">
        <f t="shared" si="24"/>
        <v>0</v>
      </c>
      <c r="L49" s="4">
        <f t="shared" si="24"/>
        <v>0</v>
      </c>
      <c r="M49" s="4">
        <f t="shared" si="24"/>
        <v>0</v>
      </c>
      <c r="N49" s="4">
        <f t="shared" si="24"/>
        <v>0</v>
      </c>
      <c r="O49" s="4">
        <f t="shared" si="24"/>
        <v>0</v>
      </c>
      <c r="P49" s="4">
        <f t="shared" si="24"/>
        <v>0</v>
      </c>
      <c r="Q49" s="85"/>
      <c r="R49" s="8"/>
      <c r="AA49" s="12"/>
      <c r="AB49" s="12"/>
      <c r="AC49" s="12"/>
      <c r="AD49" s="12"/>
      <c r="AE49" s="12"/>
      <c r="AF49" s="12"/>
      <c r="AH49" s="12"/>
      <c r="AI49" s="12"/>
      <c r="AJ49" s="12"/>
      <c r="AK49" s="12"/>
    </row>
    <row r="50" spans="1:37" s="3" customFormat="1" ht="15.75">
      <c r="A50" s="97"/>
      <c r="B50" s="137"/>
      <c r="C50" s="104"/>
      <c r="D50" s="19"/>
      <c r="E50" s="19"/>
      <c r="F50" s="11" t="s">
        <v>61</v>
      </c>
      <c r="G50" s="4">
        <f t="shared" si="16"/>
        <v>122614.7</v>
      </c>
      <c r="H50" s="4">
        <f t="shared" si="17"/>
        <v>0</v>
      </c>
      <c r="I50" s="4">
        <f aca="true" t="shared" si="25" ref="I50:P50">I62+I362+I374+I386+I410</f>
        <v>122614.7</v>
      </c>
      <c r="J50" s="4">
        <f t="shared" si="25"/>
        <v>0</v>
      </c>
      <c r="K50" s="4">
        <f t="shared" si="25"/>
        <v>0</v>
      </c>
      <c r="L50" s="4">
        <f t="shared" si="25"/>
        <v>0</v>
      </c>
      <c r="M50" s="4">
        <f t="shared" si="25"/>
        <v>0</v>
      </c>
      <c r="N50" s="4">
        <f t="shared" si="25"/>
        <v>0</v>
      </c>
      <c r="O50" s="4">
        <f t="shared" si="25"/>
        <v>0</v>
      </c>
      <c r="P50" s="4">
        <f t="shared" si="25"/>
        <v>0</v>
      </c>
      <c r="Q50" s="85"/>
      <c r="R50" s="8"/>
      <c r="AA50" s="12"/>
      <c r="AB50" s="12"/>
      <c r="AC50" s="12"/>
      <c r="AD50" s="12"/>
      <c r="AE50" s="12"/>
      <c r="AF50" s="12"/>
      <c r="AH50" s="12"/>
      <c r="AI50" s="12"/>
      <c r="AJ50" s="12"/>
      <c r="AK50" s="12"/>
    </row>
    <row r="51" spans="1:37" s="3" customFormat="1" ht="15.75">
      <c r="A51" s="97"/>
      <c r="B51" s="137"/>
      <c r="C51" s="104"/>
      <c r="D51" s="19"/>
      <c r="E51" s="19"/>
      <c r="F51" s="11" t="s">
        <v>62</v>
      </c>
      <c r="G51" s="4">
        <f t="shared" si="16"/>
        <v>18980</v>
      </c>
      <c r="H51" s="4">
        <f t="shared" si="17"/>
        <v>0</v>
      </c>
      <c r="I51" s="4">
        <f aca="true" t="shared" si="26" ref="I51:P51">I63+I363+I375+I387+I411</f>
        <v>18980</v>
      </c>
      <c r="J51" s="4">
        <f t="shared" si="26"/>
        <v>0</v>
      </c>
      <c r="K51" s="4">
        <f t="shared" si="26"/>
        <v>0</v>
      </c>
      <c r="L51" s="4">
        <f t="shared" si="26"/>
        <v>0</v>
      </c>
      <c r="M51" s="4">
        <f t="shared" si="26"/>
        <v>0</v>
      </c>
      <c r="N51" s="4">
        <f t="shared" si="26"/>
        <v>0</v>
      </c>
      <c r="O51" s="4">
        <f t="shared" si="26"/>
        <v>0</v>
      </c>
      <c r="P51" s="4">
        <f t="shared" si="26"/>
        <v>0</v>
      </c>
      <c r="Q51" s="85"/>
      <c r="R51" s="8"/>
      <c r="AA51" s="12"/>
      <c r="AB51" s="12"/>
      <c r="AC51" s="12"/>
      <c r="AD51" s="12"/>
      <c r="AE51" s="12"/>
      <c r="AF51" s="12"/>
      <c r="AH51" s="12"/>
      <c r="AI51" s="12"/>
      <c r="AJ51" s="12"/>
      <c r="AK51" s="12"/>
    </row>
    <row r="52" spans="1:37" s="3" customFormat="1" ht="15.75">
      <c r="A52" s="97"/>
      <c r="B52" s="137"/>
      <c r="C52" s="105"/>
      <c r="D52" s="81"/>
      <c r="E52" s="81"/>
      <c r="F52" s="11" t="s">
        <v>63</v>
      </c>
      <c r="G52" s="4">
        <f t="shared" si="16"/>
        <v>0</v>
      </c>
      <c r="H52" s="4">
        <f t="shared" si="17"/>
        <v>0</v>
      </c>
      <c r="I52" s="4">
        <f aca="true" t="shared" si="27" ref="I52:P52">I64+I364+I376+I388+I412</f>
        <v>0</v>
      </c>
      <c r="J52" s="4">
        <f t="shared" si="27"/>
        <v>0</v>
      </c>
      <c r="K52" s="4">
        <f t="shared" si="27"/>
        <v>0</v>
      </c>
      <c r="L52" s="4">
        <f t="shared" si="27"/>
        <v>0</v>
      </c>
      <c r="M52" s="4">
        <f t="shared" si="27"/>
        <v>0</v>
      </c>
      <c r="N52" s="4">
        <f t="shared" si="27"/>
        <v>0</v>
      </c>
      <c r="O52" s="4">
        <f t="shared" si="27"/>
        <v>0</v>
      </c>
      <c r="P52" s="4">
        <f t="shared" si="27"/>
        <v>0</v>
      </c>
      <c r="Q52" s="85"/>
      <c r="R52" s="8"/>
      <c r="AA52" s="12"/>
      <c r="AB52" s="12"/>
      <c r="AC52" s="12"/>
      <c r="AD52" s="12"/>
      <c r="AE52" s="12"/>
      <c r="AF52" s="12"/>
      <c r="AH52" s="12"/>
      <c r="AI52" s="12"/>
      <c r="AJ52" s="12"/>
      <c r="AK52" s="12"/>
    </row>
    <row r="53" spans="1:37" s="26" customFormat="1" ht="15.75" customHeight="1">
      <c r="A53" s="97"/>
      <c r="B53" s="138" t="s">
        <v>29</v>
      </c>
      <c r="C53" s="134"/>
      <c r="D53" s="82"/>
      <c r="E53" s="82"/>
      <c r="F53" s="25" t="s">
        <v>9</v>
      </c>
      <c r="G53" s="21">
        <f>SUM(G54:G64)</f>
        <v>367341.6</v>
      </c>
      <c r="H53" s="21">
        <f>SUM(H54:H64)</f>
        <v>19574.400000000005</v>
      </c>
      <c r="I53" s="21">
        <f>SUM(I54:I64)</f>
        <v>367341.6</v>
      </c>
      <c r="J53" s="21">
        <f>SUM(J54:J64)</f>
        <v>19574.400000000005</v>
      </c>
      <c r="K53" s="21"/>
      <c r="L53" s="21"/>
      <c r="M53" s="21"/>
      <c r="N53" s="21"/>
      <c r="O53" s="21"/>
      <c r="P53" s="21"/>
      <c r="Q53" s="85"/>
      <c r="R53" s="23"/>
      <c r="AA53" s="58"/>
      <c r="AB53" s="58"/>
      <c r="AC53" s="58"/>
      <c r="AD53" s="58"/>
      <c r="AE53" s="58"/>
      <c r="AF53" s="58"/>
      <c r="AH53" s="58"/>
      <c r="AI53" s="58"/>
      <c r="AJ53" s="58"/>
      <c r="AK53" s="58"/>
    </row>
    <row r="54" spans="1:37" s="27" customFormat="1" ht="15.75">
      <c r="A54" s="97"/>
      <c r="B54" s="139"/>
      <c r="C54" s="135"/>
      <c r="D54" s="83"/>
      <c r="E54" s="83"/>
      <c r="F54" s="25" t="s">
        <v>10</v>
      </c>
      <c r="G54" s="21">
        <f>I54+K54+M54+O54</f>
        <v>339.3</v>
      </c>
      <c r="H54" s="21">
        <f aca="true" t="shared" si="28" ref="G54:H57">J54+L54+N54+P54</f>
        <v>339.3</v>
      </c>
      <c r="I54" s="21">
        <f aca="true" t="shared" si="29" ref="I54:J57">I102+I198+I210+I222+I258+I270+I282+I294+I306+I318+I330+I342+I66+I78+I90+I114+I246</f>
        <v>339.3</v>
      </c>
      <c r="J54" s="21">
        <f t="shared" si="29"/>
        <v>339.3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85"/>
      <c r="R54" s="23"/>
      <c r="AA54" s="59"/>
      <c r="AB54" s="59"/>
      <c r="AC54" s="59"/>
      <c r="AD54" s="59"/>
      <c r="AE54" s="59"/>
      <c r="AF54" s="59"/>
      <c r="AH54" s="59"/>
      <c r="AI54" s="59"/>
      <c r="AJ54" s="59"/>
      <c r="AK54" s="59"/>
    </row>
    <row r="55" spans="1:37" s="27" customFormat="1" ht="15.75">
      <c r="A55" s="97"/>
      <c r="B55" s="139"/>
      <c r="C55" s="135"/>
      <c r="D55" s="83"/>
      <c r="E55" s="83"/>
      <c r="F55" s="25" t="s">
        <v>11</v>
      </c>
      <c r="G55" s="21">
        <f t="shared" si="28"/>
        <v>1325.8</v>
      </c>
      <c r="H55" s="21">
        <f t="shared" si="28"/>
        <v>1325.8</v>
      </c>
      <c r="I55" s="21">
        <f t="shared" si="29"/>
        <v>1325.8</v>
      </c>
      <c r="J55" s="21">
        <f t="shared" si="29"/>
        <v>1325.8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85"/>
      <c r="R55" s="23"/>
      <c r="AA55" s="59"/>
      <c r="AB55" s="59"/>
      <c r="AC55" s="59"/>
      <c r="AD55" s="59"/>
      <c r="AE55" s="59"/>
      <c r="AF55" s="59"/>
      <c r="AH55" s="59"/>
      <c r="AI55" s="59"/>
      <c r="AJ55" s="59"/>
      <c r="AK55" s="59"/>
    </row>
    <row r="56" spans="1:37" s="27" customFormat="1" ht="15.75">
      <c r="A56" s="97"/>
      <c r="B56" s="139"/>
      <c r="C56" s="135"/>
      <c r="D56" s="83"/>
      <c r="E56" s="83"/>
      <c r="F56" s="25" t="s">
        <v>12</v>
      </c>
      <c r="G56" s="21">
        <f t="shared" si="28"/>
        <v>5941.5</v>
      </c>
      <c r="H56" s="21">
        <f t="shared" si="28"/>
        <v>5941.5</v>
      </c>
      <c r="I56" s="21">
        <f t="shared" si="29"/>
        <v>5941.5</v>
      </c>
      <c r="J56" s="21">
        <f t="shared" si="29"/>
        <v>5941.5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85"/>
      <c r="R56" s="23"/>
      <c r="AA56" s="59"/>
      <c r="AB56" s="59"/>
      <c r="AC56" s="59"/>
      <c r="AD56" s="59"/>
      <c r="AE56" s="59"/>
      <c r="AF56" s="59"/>
      <c r="AH56" s="59"/>
      <c r="AI56" s="59"/>
      <c r="AJ56" s="59"/>
      <c r="AK56" s="59"/>
    </row>
    <row r="57" spans="1:37" s="27" customFormat="1" ht="15.75">
      <c r="A57" s="97"/>
      <c r="B57" s="139"/>
      <c r="C57" s="135"/>
      <c r="D57" s="83"/>
      <c r="E57" s="83"/>
      <c r="F57" s="25" t="s">
        <v>13</v>
      </c>
      <c r="G57" s="21">
        <f t="shared" si="28"/>
        <v>9154.7</v>
      </c>
      <c r="H57" s="21">
        <f t="shared" si="28"/>
        <v>9154.7</v>
      </c>
      <c r="I57" s="21">
        <f t="shared" si="29"/>
        <v>9154.7</v>
      </c>
      <c r="J57" s="21">
        <f t="shared" si="29"/>
        <v>9154.7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85"/>
      <c r="R57" s="23"/>
      <c r="AA57" s="59"/>
      <c r="AB57" s="59"/>
      <c r="AC57" s="59"/>
      <c r="AD57" s="59"/>
      <c r="AE57" s="59"/>
      <c r="AF57" s="59"/>
      <c r="AH57" s="59"/>
      <c r="AI57" s="59"/>
      <c r="AJ57" s="59"/>
      <c r="AK57" s="59"/>
    </row>
    <row r="58" spans="1:37" s="27" customFormat="1" ht="15.75">
      <c r="A58" s="97"/>
      <c r="B58" s="139"/>
      <c r="C58" s="135"/>
      <c r="D58" s="83"/>
      <c r="E58" s="83"/>
      <c r="F58" s="25" t="s">
        <v>14</v>
      </c>
      <c r="G58" s="21">
        <f>I58+K58+M58+O58</f>
        <v>1149.9</v>
      </c>
      <c r="H58" s="21">
        <f>J58+L58+N58+P58</f>
        <v>1149.9</v>
      </c>
      <c r="I58" s="42">
        <f>I106+I202+I214+I226+I262+I274+I286+I298+I322+I334+I346+I70+I82+I94+I118+I250+I130+I154+I166+I178+I190+I238+I310</f>
        <v>1149.9</v>
      </c>
      <c r="J58" s="42">
        <f>J106+J202+J214+J226+J262+J274+J286+J298+J322+J334+J346+J70+J82+J94+J118+J250+J130+J154+J166+J178+J190+J238+J310</f>
        <v>1149.9</v>
      </c>
      <c r="K58" s="21">
        <f aca="true" t="shared" si="30" ref="K58:P58">K106+K202+K214+K226+K262+K274+K286+K298+K310+K322+K334+K346+K70+K82+K94+K118+K250</f>
        <v>0</v>
      </c>
      <c r="L58" s="21">
        <f t="shared" si="30"/>
        <v>0</v>
      </c>
      <c r="M58" s="21">
        <f t="shared" si="30"/>
        <v>0</v>
      </c>
      <c r="N58" s="21">
        <f t="shared" si="30"/>
        <v>0</v>
      </c>
      <c r="O58" s="21">
        <f t="shared" si="30"/>
        <v>0</v>
      </c>
      <c r="P58" s="21">
        <f t="shared" si="30"/>
        <v>0</v>
      </c>
      <c r="Q58" s="85"/>
      <c r="R58" s="23"/>
      <c r="AA58" s="59"/>
      <c r="AB58" s="59"/>
      <c r="AC58" s="59"/>
      <c r="AD58" s="59"/>
      <c r="AE58" s="59"/>
      <c r="AF58" s="59"/>
      <c r="AH58" s="59"/>
      <c r="AI58" s="59"/>
      <c r="AJ58" s="59"/>
      <c r="AK58" s="59"/>
    </row>
    <row r="59" spans="1:37" s="27" customFormat="1" ht="15.75">
      <c r="A59" s="97"/>
      <c r="B59" s="139"/>
      <c r="C59" s="135"/>
      <c r="D59" s="83"/>
      <c r="E59" s="83"/>
      <c r="F59" s="25" t="s">
        <v>15</v>
      </c>
      <c r="G59" s="21">
        <f aca="true" t="shared" si="31" ref="G59:G64">I59+K59+M59+O59</f>
        <v>1663.2</v>
      </c>
      <c r="H59" s="21">
        <f aca="true" t="shared" si="32" ref="H59:H64">J59+L59+N59+P59</f>
        <v>1663.2</v>
      </c>
      <c r="I59" s="42">
        <f>I107+I203+I215+I227+I263+I275+I287+I299+I323+I335+I347+I71+I83+I95+I119+I251+I131+I155+I167+I179+I191+I239+I311+I143</f>
        <v>1663.2</v>
      </c>
      <c r="J59" s="42">
        <f>J107+J203+J215+J227+J263+J275+J287+J299+J323+J335+J347+J71+J83+J95+J119+J251+J131+J155+J167+J179+J191+J239+J311+J143</f>
        <v>1663.2</v>
      </c>
      <c r="K59" s="42">
        <f aca="true" t="shared" si="33" ref="K59:P59">K107+K203+K215+K227+K263+K275+K287+K299+K323+K335+K347+K71+K83+K95+K119+K251+K131+K155+K167+K179+K191+K239+K311+K143</f>
        <v>0</v>
      </c>
      <c r="L59" s="42">
        <f t="shared" si="33"/>
        <v>0</v>
      </c>
      <c r="M59" s="42">
        <f t="shared" si="33"/>
        <v>0</v>
      </c>
      <c r="N59" s="42">
        <f t="shared" si="33"/>
        <v>0</v>
      </c>
      <c r="O59" s="42">
        <f t="shared" si="33"/>
        <v>0</v>
      </c>
      <c r="P59" s="42">
        <f t="shared" si="33"/>
        <v>0</v>
      </c>
      <c r="Q59" s="85"/>
      <c r="R59" s="23"/>
      <c r="AA59" s="59"/>
      <c r="AB59" s="59"/>
      <c r="AC59" s="59"/>
      <c r="AD59" s="59"/>
      <c r="AE59" s="59"/>
      <c r="AF59" s="59"/>
      <c r="AH59" s="59"/>
      <c r="AI59" s="59"/>
      <c r="AJ59" s="59"/>
      <c r="AK59" s="59"/>
    </row>
    <row r="60" spans="1:37" s="27" customFormat="1" ht="15.75">
      <c r="A60" s="97"/>
      <c r="B60" s="139"/>
      <c r="C60" s="135"/>
      <c r="D60" s="83"/>
      <c r="E60" s="83"/>
      <c r="F60" s="25" t="s">
        <v>59</v>
      </c>
      <c r="G60" s="21">
        <f t="shared" si="31"/>
        <v>135600.30000000002</v>
      </c>
      <c r="H60" s="21">
        <f t="shared" si="32"/>
        <v>0</v>
      </c>
      <c r="I60" s="42">
        <f aca="true" t="shared" si="34" ref="I60:P64">I108+I204+I216+I228+I264+I276+I288+I300+I324+I336+I348+I72+I84+I96+I120+I252+I132+I156+I168+I180+I192+I240+I312+I144</f>
        <v>135600.30000000002</v>
      </c>
      <c r="J60" s="42">
        <f t="shared" si="34"/>
        <v>0</v>
      </c>
      <c r="K60" s="42">
        <f t="shared" si="34"/>
        <v>0</v>
      </c>
      <c r="L60" s="42">
        <f t="shared" si="34"/>
        <v>0</v>
      </c>
      <c r="M60" s="42">
        <f>M108+M204+M216+M228+M264+M276+M288+M300+M324+M336+M348+M72+M84+M96+M120+M252+M132+M156+M168+M180+M192+M240+M312+M144</f>
        <v>0</v>
      </c>
      <c r="N60" s="42">
        <f t="shared" si="34"/>
        <v>0</v>
      </c>
      <c r="O60" s="42">
        <f t="shared" si="34"/>
        <v>0</v>
      </c>
      <c r="P60" s="42">
        <f t="shared" si="34"/>
        <v>0</v>
      </c>
      <c r="Q60" s="85"/>
      <c r="R60" s="23"/>
      <c r="AA60" s="59"/>
      <c r="AB60" s="59"/>
      <c r="AC60" s="59"/>
      <c r="AD60" s="59"/>
      <c r="AE60" s="59"/>
      <c r="AF60" s="59"/>
      <c r="AH60" s="59"/>
      <c r="AI60" s="59"/>
      <c r="AJ60" s="59"/>
      <c r="AK60" s="59"/>
    </row>
    <row r="61" spans="1:37" s="27" customFormat="1" ht="15.75">
      <c r="A61" s="97"/>
      <c r="B61" s="139"/>
      <c r="C61" s="135"/>
      <c r="D61" s="83"/>
      <c r="E61" s="83"/>
      <c r="F61" s="25" t="s">
        <v>60</v>
      </c>
      <c r="G61" s="21">
        <f t="shared" si="31"/>
        <v>74534.9</v>
      </c>
      <c r="H61" s="21">
        <f t="shared" si="32"/>
        <v>0</v>
      </c>
      <c r="I61" s="42">
        <f t="shared" si="34"/>
        <v>74534.9</v>
      </c>
      <c r="J61" s="42">
        <f t="shared" si="34"/>
        <v>0</v>
      </c>
      <c r="K61" s="42">
        <f t="shared" si="34"/>
        <v>0</v>
      </c>
      <c r="L61" s="42">
        <f t="shared" si="34"/>
        <v>0</v>
      </c>
      <c r="M61" s="42">
        <f t="shared" si="34"/>
        <v>0</v>
      </c>
      <c r="N61" s="42">
        <f t="shared" si="34"/>
        <v>0</v>
      </c>
      <c r="O61" s="42">
        <f t="shared" si="34"/>
        <v>0</v>
      </c>
      <c r="P61" s="42">
        <f t="shared" si="34"/>
        <v>0</v>
      </c>
      <c r="Q61" s="85"/>
      <c r="R61" s="23"/>
      <c r="AA61" s="59"/>
      <c r="AB61" s="59"/>
      <c r="AC61" s="59"/>
      <c r="AD61" s="59"/>
      <c r="AE61" s="59"/>
      <c r="AF61" s="59"/>
      <c r="AH61" s="59"/>
      <c r="AI61" s="59"/>
      <c r="AJ61" s="59"/>
      <c r="AK61" s="59"/>
    </row>
    <row r="62" spans="1:37" s="27" customFormat="1" ht="15.75">
      <c r="A62" s="97"/>
      <c r="B62" s="139"/>
      <c r="C62" s="135"/>
      <c r="D62" s="83"/>
      <c r="E62" s="83"/>
      <c r="F62" s="25" t="s">
        <v>61</v>
      </c>
      <c r="G62" s="21">
        <f t="shared" si="31"/>
        <v>118652</v>
      </c>
      <c r="H62" s="21">
        <f t="shared" si="32"/>
        <v>0</v>
      </c>
      <c r="I62" s="42">
        <f t="shared" si="34"/>
        <v>118652</v>
      </c>
      <c r="J62" s="42">
        <f t="shared" si="34"/>
        <v>0</v>
      </c>
      <c r="K62" s="42">
        <f t="shared" si="34"/>
        <v>0</v>
      </c>
      <c r="L62" s="42">
        <f t="shared" si="34"/>
        <v>0</v>
      </c>
      <c r="M62" s="42">
        <f t="shared" si="34"/>
        <v>0</v>
      </c>
      <c r="N62" s="42">
        <f t="shared" si="34"/>
        <v>0</v>
      </c>
      <c r="O62" s="42">
        <f t="shared" si="34"/>
        <v>0</v>
      </c>
      <c r="P62" s="42">
        <f t="shared" si="34"/>
        <v>0</v>
      </c>
      <c r="Q62" s="85"/>
      <c r="R62" s="23"/>
      <c r="AA62" s="59"/>
      <c r="AB62" s="59"/>
      <c r="AC62" s="59"/>
      <c r="AD62" s="59"/>
      <c r="AE62" s="59"/>
      <c r="AF62" s="59"/>
      <c r="AH62" s="59"/>
      <c r="AI62" s="59"/>
      <c r="AJ62" s="59"/>
      <c r="AK62" s="59"/>
    </row>
    <row r="63" spans="1:37" s="27" customFormat="1" ht="15.75">
      <c r="A63" s="97"/>
      <c r="B63" s="139"/>
      <c r="C63" s="135"/>
      <c r="D63" s="83"/>
      <c r="E63" s="83"/>
      <c r="F63" s="25" t="s">
        <v>62</v>
      </c>
      <c r="G63" s="21">
        <f t="shared" si="31"/>
        <v>18980</v>
      </c>
      <c r="H63" s="21">
        <f t="shared" si="32"/>
        <v>0</v>
      </c>
      <c r="I63" s="42">
        <f t="shared" si="34"/>
        <v>18980</v>
      </c>
      <c r="J63" s="42">
        <f t="shared" si="34"/>
        <v>0</v>
      </c>
      <c r="K63" s="42">
        <f t="shared" si="34"/>
        <v>0</v>
      </c>
      <c r="L63" s="42">
        <f t="shared" si="34"/>
        <v>0</v>
      </c>
      <c r="M63" s="42">
        <f t="shared" si="34"/>
        <v>0</v>
      </c>
      <c r="N63" s="42">
        <f t="shared" si="34"/>
        <v>0</v>
      </c>
      <c r="O63" s="42">
        <f t="shared" si="34"/>
        <v>0</v>
      </c>
      <c r="P63" s="42">
        <f t="shared" si="34"/>
        <v>0</v>
      </c>
      <c r="Q63" s="85"/>
      <c r="R63" s="23"/>
      <c r="AA63" s="59"/>
      <c r="AB63" s="59"/>
      <c r="AC63" s="59"/>
      <c r="AD63" s="59"/>
      <c r="AE63" s="59"/>
      <c r="AF63" s="59"/>
      <c r="AH63" s="59"/>
      <c r="AI63" s="59"/>
      <c r="AJ63" s="59"/>
      <c r="AK63" s="59"/>
    </row>
    <row r="64" spans="1:37" s="27" customFormat="1" ht="15.75">
      <c r="A64" s="97"/>
      <c r="B64" s="140"/>
      <c r="C64" s="136"/>
      <c r="D64" s="84"/>
      <c r="E64" s="84"/>
      <c r="F64" s="25" t="s">
        <v>63</v>
      </c>
      <c r="G64" s="21">
        <f t="shared" si="31"/>
        <v>0</v>
      </c>
      <c r="H64" s="21">
        <f t="shared" si="32"/>
        <v>0</v>
      </c>
      <c r="I64" s="42">
        <f t="shared" si="34"/>
        <v>0</v>
      </c>
      <c r="J64" s="42">
        <f t="shared" si="34"/>
        <v>0</v>
      </c>
      <c r="K64" s="42">
        <f t="shared" si="34"/>
        <v>0</v>
      </c>
      <c r="L64" s="42">
        <f t="shared" si="34"/>
        <v>0</v>
      </c>
      <c r="M64" s="42">
        <f t="shared" si="34"/>
        <v>0</v>
      </c>
      <c r="N64" s="42">
        <f t="shared" si="34"/>
        <v>0</v>
      </c>
      <c r="O64" s="42">
        <f t="shared" si="34"/>
        <v>0</v>
      </c>
      <c r="P64" s="42">
        <f t="shared" si="34"/>
        <v>0</v>
      </c>
      <c r="Q64" s="85"/>
      <c r="R64" s="23"/>
      <c r="AA64" s="59"/>
      <c r="AB64" s="59"/>
      <c r="AC64" s="59"/>
      <c r="AD64" s="59"/>
      <c r="AE64" s="59"/>
      <c r="AF64" s="59"/>
      <c r="AH64" s="59"/>
      <c r="AI64" s="59"/>
      <c r="AJ64" s="59"/>
      <c r="AK64" s="59"/>
    </row>
    <row r="65" spans="1:37" s="24" customFormat="1" ht="15.75" customHeight="1">
      <c r="A65" s="97"/>
      <c r="B65" s="100" t="s">
        <v>103</v>
      </c>
      <c r="C65" s="131"/>
      <c r="D65" s="96">
        <v>2</v>
      </c>
      <c r="E65" s="99" t="s">
        <v>142</v>
      </c>
      <c r="F65" s="25" t="s">
        <v>9</v>
      </c>
      <c r="G65" s="21">
        <f>SUM(G66:G76)</f>
        <v>913.4</v>
      </c>
      <c r="H65" s="21">
        <f>SUM(H66:H76)</f>
        <v>913.4</v>
      </c>
      <c r="I65" s="21">
        <f>SUM(I66:I76)</f>
        <v>913.4</v>
      </c>
      <c r="J65" s="21">
        <f>SUM(J66:J76)</f>
        <v>913.4</v>
      </c>
      <c r="K65" s="21">
        <f aca="true" t="shared" si="35" ref="K65:P65">SUM(K66:K76)</f>
        <v>0</v>
      </c>
      <c r="L65" s="21">
        <f t="shared" si="35"/>
        <v>0</v>
      </c>
      <c r="M65" s="21">
        <f t="shared" si="35"/>
        <v>0</v>
      </c>
      <c r="N65" s="21">
        <f t="shared" si="35"/>
        <v>0</v>
      </c>
      <c r="O65" s="21">
        <f t="shared" si="35"/>
        <v>0</v>
      </c>
      <c r="P65" s="21">
        <f t="shared" si="35"/>
        <v>0</v>
      </c>
      <c r="Q65" s="85" t="s">
        <v>57</v>
      </c>
      <c r="R65" s="29"/>
      <c r="AA65" s="60"/>
      <c r="AB65" s="60"/>
      <c r="AC65" s="60"/>
      <c r="AD65" s="60"/>
      <c r="AE65" s="60"/>
      <c r="AF65" s="60"/>
      <c r="AH65" s="60"/>
      <c r="AI65" s="60"/>
      <c r="AJ65" s="60"/>
      <c r="AK65" s="60"/>
    </row>
    <row r="66" spans="1:37" s="30" customFormat="1" ht="15.75">
      <c r="A66" s="97"/>
      <c r="B66" s="101"/>
      <c r="C66" s="132"/>
      <c r="D66" s="97"/>
      <c r="E66" s="99"/>
      <c r="F66" s="20" t="s">
        <v>10</v>
      </c>
      <c r="G66" s="22">
        <f aca="true" t="shared" si="36" ref="G66:H70">I66+K66+M66+O66</f>
        <v>0</v>
      </c>
      <c r="H66" s="22">
        <f t="shared" si="36"/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85"/>
      <c r="R66" s="29"/>
      <c r="AA66" s="61"/>
      <c r="AB66" s="61"/>
      <c r="AC66" s="61"/>
      <c r="AD66" s="61"/>
      <c r="AE66" s="61"/>
      <c r="AF66" s="61"/>
      <c r="AH66" s="61"/>
      <c r="AI66" s="61"/>
      <c r="AJ66" s="61"/>
      <c r="AK66" s="61"/>
    </row>
    <row r="67" spans="1:37" s="30" customFormat="1" ht="26.25" customHeight="1">
      <c r="A67" s="97"/>
      <c r="B67" s="101"/>
      <c r="C67" s="7" t="s">
        <v>28</v>
      </c>
      <c r="D67" s="97"/>
      <c r="E67" s="99"/>
      <c r="F67" s="20" t="s">
        <v>11</v>
      </c>
      <c r="G67" s="22">
        <f t="shared" si="36"/>
        <v>913.4</v>
      </c>
      <c r="H67" s="22">
        <f t="shared" si="36"/>
        <v>913.4</v>
      </c>
      <c r="I67" s="22">
        <v>913.4</v>
      </c>
      <c r="J67" s="22">
        <v>913.4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85"/>
      <c r="R67" s="29"/>
      <c r="AA67" s="61"/>
      <c r="AB67" s="61"/>
      <c r="AC67" s="61"/>
      <c r="AD67" s="61"/>
      <c r="AE67" s="61"/>
      <c r="AF67" s="61"/>
      <c r="AH67" s="61"/>
      <c r="AI67" s="61"/>
      <c r="AJ67" s="61"/>
      <c r="AK67" s="61"/>
    </row>
    <row r="68" spans="1:37" s="30" customFormat="1" ht="15.75">
      <c r="A68" s="97"/>
      <c r="B68" s="101"/>
      <c r="C68" s="96"/>
      <c r="D68" s="97"/>
      <c r="E68" s="99"/>
      <c r="F68" s="20" t="s">
        <v>12</v>
      </c>
      <c r="G68" s="22">
        <f t="shared" si="36"/>
        <v>0</v>
      </c>
      <c r="H68" s="22">
        <f t="shared" si="36"/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85"/>
      <c r="R68" s="29"/>
      <c r="AA68" s="61"/>
      <c r="AB68" s="61"/>
      <c r="AC68" s="61"/>
      <c r="AD68" s="61"/>
      <c r="AE68" s="61"/>
      <c r="AF68" s="61"/>
      <c r="AH68" s="61"/>
      <c r="AI68" s="61"/>
      <c r="AJ68" s="61"/>
      <c r="AK68" s="61"/>
    </row>
    <row r="69" spans="1:37" s="30" customFormat="1" ht="15.75">
      <c r="A69" s="97"/>
      <c r="B69" s="101"/>
      <c r="C69" s="97"/>
      <c r="D69" s="97"/>
      <c r="E69" s="99"/>
      <c r="F69" s="20" t="s">
        <v>13</v>
      </c>
      <c r="G69" s="22">
        <f t="shared" si="36"/>
        <v>0</v>
      </c>
      <c r="H69" s="22">
        <f t="shared" si="36"/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85"/>
      <c r="R69" s="29"/>
      <c r="AA69" s="61"/>
      <c r="AB69" s="61"/>
      <c r="AC69" s="61"/>
      <c r="AD69" s="61"/>
      <c r="AE69" s="61"/>
      <c r="AF69" s="61"/>
      <c r="AH69" s="61"/>
      <c r="AI69" s="61"/>
      <c r="AJ69" s="61"/>
      <c r="AK69" s="61"/>
    </row>
    <row r="70" spans="1:37" s="30" customFormat="1" ht="36.75" customHeight="1">
      <c r="A70" s="97"/>
      <c r="B70" s="101"/>
      <c r="C70" s="97"/>
      <c r="D70" s="97">
        <v>2</v>
      </c>
      <c r="E70" s="99"/>
      <c r="F70" s="20" t="s">
        <v>14</v>
      </c>
      <c r="G70" s="22">
        <f t="shared" si="36"/>
        <v>0</v>
      </c>
      <c r="H70" s="22">
        <f t="shared" si="36"/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85"/>
      <c r="R70" s="29"/>
      <c r="AA70" s="61"/>
      <c r="AB70" s="61"/>
      <c r="AC70" s="61"/>
      <c r="AD70" s="61"/>
      <c r="AE70" s="61"/>
      <c r="AF70" s="61"/>
      <c r="AH70" s="61"/>
      <c r="AI70" s="61"/>
      <c r="AJ70" s="61"/>
      <c r="AK70" s="61"/>
    </row>
    <row r="71" spans="1:37" s="30" customFormat="1" ht="15.75">
      <c r="A71" s="97"/>
      <c r="B71" s="101"/>
      <c r="C71" s="97"/>
      <c r="D71" s="97"/>
      <c r="E71" s="99"/>
      <c r="F71" s="20" t="s">
        <v>15</v>
      </c>
      <c r="G71" s="22">
        <f aca="true" t="shared" si="37" ref="G71:G76">I71+K71+M71+O71</f>
        <v>0</v>
      </c>
      <c r="H71" s="22">
        <f aca="true" t="shared" si="38" ref="H71:H76">J71+L71+N71+P71</f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85"/>
      <c r="R71" s="29"/>
      <c r="AA71" s="61"/>
      <c r="AB71" s="61"/>
      <c r="AC71" s="61"/>
      <c r="AD71" s="61"/>
      <c r="AE71" s="61"/>
      <c r="AF71" s="61"/>
      <c r="AH71" s="61"/>
      <c r="AI71" s="61"/>
      <c r="AJ71" s="61"/>
      <c r="AK71" s="61"/>
    </row>
    <row r="72" spans="1:37" s="30" customFormat="1" ht="15.75">
      <c r="A72" s="97"/>
      <c r="B72" s="101"/>
      <c r="C72" s="97"/>
      <c r="D72" s="97"/>
      <c r="E72" s="99"/>
      <c r="F72" s="20" t="s">
        <v>59</v>
      </c>
      <c r="G72" s="22">
        <f t="shared" si="37"/>
        <v>0</v>
      </c>
      <c r="H72" s="22">
        <f t="shared" si="38"/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85"/>
      <c r="R72" s="29"/>
      <c r="AA72" s="61"/>
      <c r="AB72" s="61"/>
      <c r="AC72" s="61"/>
      <c r="AD72" s="61"/>
      <c r="AE72" s="61"/>
      <c r="AF72" s="61"/>
      <c r="AH72" s="61"/>
      <c r="AI72" s="61"/>
      <c r="AJ72" s="61"/>
      <c r="AK72" s="61"/>
    </row>
    <row r="73" spans="1:37" s="30" customFormat="1" ht="15.75">
      <c r="A73" s="97"/>
      <c r="B73" s="101"/>
      <c r="C73" s="97"/>
      <c r="D73" s="97"/>
      <c r="E73" s="99"/>
      <c r="F73" s="20" t="s">
        <v>60</v>
      </c>
      <c r="G73" s="22">
        <f t="shared" si="37"/>
        <v>0</v>
      </c>
      <c r="H73" s="22">
        <f>J73+L73+N73+P73</f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85"/>
      <c r="R73" s="29"/>
      <c r="AA73" s="61"/>
      <c r="AB73" s="61"/>
      <c r="AC73" s="61"/>
      <c r="AD73" s="61"/>
      <c r="AE73" s="61"/>
      <c r="AF73" s="61"/>
      <c r="AH73" s="61"/>
      <c r="AI73" s="61"/>
      <c r="AJ73" s="61"/>
      <c r="AK73" s="61"/>
    </row>
    <row r="74" spans="1:37" s="30" customFormat="1" ht="15.75">
      <c r="A74" s="97"/>
      <c r="B74" s="101"/>
      <c r="C74" s="97"/>
      <c r="D74" s="97"/>
      <c r="E74" s="99"/>
      <c r="F74" s="20" t="s">
        <v>61</v>
      </c>
      <c r="G74" s="22">
        <f t="shared" si="37"/>
        <v>0</v>
      </c>
      <c r="H74" s="22">
        <f t="shared" si="38"/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85"/>
      <c r="R74" s="29"/>
      <c r="AA74" s="61"/>
      <c r="AB74" s="61"/>
      <c r="AC74" s="61"/>
      <c r="AD74" s="61"/>
      <c r="AE74" s="61"/>
      <c r="AF74" s="61"/>
      <c r="AH74" s="61"/>
      <c r="AI74" s="61"/>
      <c r="AJ74" s="61"/>
      <c r="AK74" s="61"/>
    </row>
    <row r="75" spans="1:37" s="30" customFormat="1" ht="15.75">
      <c r="A75" s="97"/>
      <c r="B75" s="101"/>
      <c r="C75" s="97"/>
      <c r="D75" s="97"/>
      <c r="E75" s="99"/>
      <c r="F75" s="20" t="s">
        <v>62</v>
      </c>
      <c r="G75" s="22">
        <f t="shared" si="37"/>
        <v>0</v>
      </c>
      <c r="H75" s="22">
        <f t="shared" si="38"/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85"/>
      <c r="R75" s="29"/>
      <c r="AA75" s="61"/>
      <c r="AB75" s="61"/>
      <c r="AC75" s="61"/>
      <c r="AD75" s="61"/>
      <c r="AE75" s="61"/>
      <c r="AF75" s="61"/>
      <c r="AH75" s="61"/>
      <c r="AI75" s="61"/>
      <c r="AJ75" s="61"/>
      <c r="AK75" s="61"/>
    </row>
    <row r="76" spans="1:37" s="30" customFormat="1" ht="15.75">
      <c r="A76" s="97"/>
      <c r="B76" s="102"/>
      <c r="C76" s="98"/>
      <c r="D76" s="97"/>
      <c r="E76" s="99"/>
      <c r="F76" s="20" t="s">
        <v>63</v>
      </c>
      <c r="G76" s="22">
        <f t="shared" si="37"/>
        <v>0</v>
      </c>
      <c r="H76" s="22">
        <f t="shared" si="38"/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85"/>
      <c r="R76" s="29"/>
      <c r="AA76" s="61"/>
      <c r="AB76" s="61"/>
      <c r="AC76" s="61"/>
      <c r="AD76" s="61"/>
      <c r="AE76" s="61"/>
      <c r="AF76" s="61"/>
      <c r="AH76" s="61"/>
      <c r="AI76" s="61"/>
      <c r="AJ76" s="61"/>
      <c r="AK76" s="61"/>
    </row>
    <row r="77" spans="1:37" s="26" customFormat="1" ht="15.75" customHeight="1">
      <c r="A77" s="97"/>
      <c r="B77" s="100" t="s">
        <v>104</v>
      </c>
      <c r="C77" s="131"/>
      <c r="D77" s="96">
        <v>2</v>
      </c>
      <c r="E77" s="99" t="s">
        <v>142</v>
      </c>
      <c r="F77" s="25" t="s">
        <v>9</v>
      </c>
      <c r="G77" s="21">
        <f>SUM(G78:G88)</f>
        <v>5008</v>
      </c>
      <c r="H77" s="21">
        <f>SUM(H78:H88)</f>
        <v>5008</v>
      </c>
      <c r="I77" s="21">
        <f>SUM(I78:I88)</f>
        <v>5008</v>
      </c>
      <c r="J77" s="21">
        <f>SUM(J78:J88)</f>
        <v>5008</v>
      </c>
      <c r="K77" s="21">
        <f aca="true" t="shared" si="39" ref="K77:P77">SUM(K78:K88)</f>
        <v>0</v>
      </c>
      <c r="L77" s="21">
        <f t="shared" si="39"/>
        <v>0</v>
      </c>
      <c r="M77" s="21">
        <f t="shared" si="39"/>
        <v>0</v>
      </c>
      <c r="N77" s="21">
        <f t="shared" si="39"/>
        <v>0</v>
      </c>
      <c r="O77" s="21">
        <f t="shared" si="39"/>
        <v>0</v>
      </c>
      <c r="P77" s="21">
        <f t="shared" si="39"/>
        <v>0</v>
      </c>
      <c r="Q77" s="85" t="s">
        <v>57</v>
      </c>
      <c r="R77" s="23"/>
      <c r="AA77" s="58"/>
      <c r="AB77" s="58"/>
      <c r="AC77" s="58"/>
      <c r="AD77" s="58"/>
      <c r="AE77" s="58"/>
      <c r="AF77" s="58"/>
      <c r="AH77" s="58"/>
      <c r="AI77" s="58"/>
      <c r="AJ77" s="58"/>
      <c r="AK77" s="58"/>
    </row>
    <row r="78" spans="1:37" s="30" customFormat="1" ht="15.75">
      <c r="A78" s="97"/>
      <c r="B78" s="101"/>
      <c r="C78" s="133"/>
      <c r="D78" s="97"/>
      <c r="E78" s="99"/>
      <c r="F78" s="20" t="s">
        <v>10</v>
      </c>
      <c r="G78" s="22">
        <f aca="true" t="shared" si="40" ref="G78:H82">I78+K78+M78+O78</f>
        <v>0</v>
      </c>
      <c r="H78" s="22">
        <f t="shared" si="40"/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85"/>
      <c r="R78" s="29"/>
      <c r="AA78" s="61"/>
      <c r="AB78" s="61"/>
      <c r="AC78" s="61"/>
      <c r="AD78" s="61"/>
      <c r="AE78" s="61"/>
      <c r="AF78" s="61"/>
      <c r="AH78" s="61"/>
      <c r="AI78" s="61"/>
      <c r="AJ78" s="61"/>
      <c r="AK78" s="61"/>
    </row>
    <row r="79" spans="1:37" s="30" customFormat="1" ht="15.75">
      <c r="A79" s="97"/>
      <c r="B79" s="101"/>
      <c r="C79" s="132"/>
      <c r="D79" s="97"/>
      <c r="E79" s="99"/>
      <c r="F79" s="20" t="s">
        <v>11</v>
      </c>
      <c r="G79" s="22">
        <f t="shared" si="40"/>
        <v>0</v>
      </c>
      <c r="H79" s="22">
        <f t="shared" si="40"/>
        <v>0</v>
      </c>
      <c r="I79" s="22"/>
      <c r="J79" s="22"/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85"/>
      <c r="R79" s="29"/>
      <c r="AA79" s="61"/>
      <c r="AB79" s="61"/>
      <c r="AC79" s="61"/>
      <c r="AD79" s="61"/>
      <c r="AE79" s="61"/>
      <c r="AF79" s="61"/>
      <c r="AH79" s="61"/>
      <c r="AI79" s="61"/>
      <c r="AJ79" s="61"/>
      <c r="AK79" s="61"/>
    </row>
    <row r="80" spans="1:37" s="30" customFormat="1" ht="26.25" customHeight="1">
      <c r="A80" s="97"/>
      <c r="B80" s="101"/>
      <c r="C80" s="7" t="s">
        <v>28</v>
      </c>
      <c r="D80" s="97"/>
      <c r="E80" s="99"/>
      <c r="F80" s="20" t="s">
        <v>12</v>
      </c>
      <c r="G80" s="22">
        <f t="shared" si="40"/>
        <v>5008</v>
      </c>
      <c r="H80" s="22">
        <f t="shared" si="40"/>
        <v>5008</v>
      </c>
      <c r="I80" s="22">
        <f>J80</f>
        <v>5008</v>
      </c>
      <c r="J80" s="22">
        <f>5302.3-294.3</f>
        <v>5008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85"/>
      <c r="R80" s="29"/>
      <c r="AA80" s="61"/>
      <c r="AB80" s="61"/>
      <c r="AC80" s="61"/>
      <c r="AD80" s="61"/>
      <c r="AE80" s="61"/>
      <c r="AF80" s="61"/>
      <c r="AH80" s="61"/>
      <c r="AI80" s="61"/>
      <c r="AJ80" s="61"/>
      <c r="AK80" s="61"/>
    </row>
    <row r="81" spans="1:37" s="30" customFormat="1" ht="15.75">
      <c r="A81" s="97"/>
      <c r="B81" s="101"/>
      <c r="C81" s="34"/>
      <c r="D81" s="97"/>
      <c r="E81" s="99"/>
      <c r="F81" s="20" t="s">
        <v>13</v>
      </c>
      <c r="G81" s="22">
        <f t="shared" si="40"/>
        <v>0</v>
      </c>
      <c r="H81" s="22">
        <f t="shared" si="40"/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85"/>
      <c r="R81" s="29"/>
      <c r="AA81" s="61"/>
      <c r="AB81" s="61"/>
      <c r="AC81" s="61"/>
      <c r="AD81" s="61"/>
      <c r="AE81" s="61"/>
      <c r="AF81" s="61"/>
      <c r="AH81" s="61"/>
      <c r="AI81" s="61"/>
      <c r="AJ81" s="61"/>
      <c r="AK81" s="61"/>
    </row>
    <row r="82" spans="1:37" s="30" customFormat="1" ht="15.75">
      <c r="A82" s="97"/>
      <c r="B82" s="101"/>
      <c r="C82" s="34"/>
      <c r="D82" s="97">
        <v>2</v>
      </c>
      <c r="E82" s="99"/>
      <c r="F82" s="20" t="s">
        <v>14</v>
      </c>
      <c r="G82" s="22">
        <f t="shared" si="40"/>
        <v>0</v>
      </c>
      <c r="H82" s="22">
        <f t="shared" si="40"/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85"/>
      <c r="R82" s="29"/>
      <c r="AA82" s="61"/>
      <c r="AB82" s="61"/>
      <c r="AC82" s="61"/>
      <c r="AD82" s="61"/>
      <c r="AE82" s="61"/>
      <c r="AF82" s="61"/>
      <c r="AH82" s="61"/>
      <c r="AI82" s="61"/>
      <c r="AJ82" s="61"/>
      <c r="AK82" s="61"/>
    </row>
    <row r="83" spans="1:37" s="30" customFormat="1" ht="15.75">
      <c r="A83" s="97"/>
      <c r="B83" s="101"/>
      <c r="C83" s="34"/>
      <c r="D83" s="97"/>
      <c r="E83" s="99"/>
      <c r="F83" s="20" t="s">
        <v>15</v>
      </c>
      <c r="G83" s="22">
        <f aca="true" t="shared" si="41" ref="G83:G88">I83+K83+M83+O83</f>
        <v>0</v>
      </c>
      <c r="H83" s="22">
        <f aca="true" t="shared" si="42" ref="H83:H88">J83+L83+N83+P83</f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85"/>
      <c r="R83" s="29"/>
      <c r="AA83" s="61"/>
      <c r="AB83" s="61"/>
      <c r="AC83" s="61"/>
      <c r="AD83" s="61"/>
      <c r="AE83" s="61"/>
      <c r="AF83" s="61"/>
      <c r="AH83" s="61"/>
      <c r="AI83" s="61"/>
      <c r="AJ83" s="61"/>
      <c r="AK83" s="61"/>
    </row>
    <row r="84" spans="1:37" s="30" customFormat="1" ht="15.75">
      <c r="A84" s="97"/>
      <c r="B84" s="101"/>
      <c r="C84" s="34"/>
      <c r="D84" s="97"/>
      <c r="E84" s="99"/>
      <c r="F84" s="20" t="s">
        <v>59</v>
      </c>
      <c r="G84" s="22">
        <f>I84+K84+M84+O84</f>
        <v>0</v>
      </c>
      <c r="H84" s="22">
        <f t="shared" si="42"/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85"/>
      <c r="R84" s="29"/>
      <c r="AA84" s="61"/>
      <c r="AB84" s="61"/>
      <c r="AC84" s="61"/>
      <c r="AD84" s="61"/>
      <c r="AE84" s="61"/>
      <c r="AF84" s="61"/>
      <c r="AH84" s="61"/>
      <c r="AI84" s="61"/>
      <c r="AJ84" s="61"/>
      <c r="AK84" s="61"/>
    </row>
    <row r="85" spans="1:37" s="30" customFormat="1" ht="15.75">
      <c r="A85" s="97"/>
      <c r="B85" s="101"/>
      <c r="C85" s="34"/>
      <c r="D85" s="97"/>
      <c r="E85" s="99"/>
      <c r="F85" s="20" t="s">
        <v>60</v>
      </c>
      <c r="G85" s="22">
        <f t="shared" si="41"/>
        <v>0</v>
      </c>
      <c r="H85" s="22">
        <f t="shared" si="42"/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85"/>
      <c r="R85" s="29"/>
      <c r="AA85" s="61"/>
      <c r="AB85" s="61"/>
      <c r="AC85" s="61"/>
      <c r="AD85" s="61"/>
      <c r="AE85" s="61"/>
      <c r="AF85" s="61"/>
      <c r="AH85" s="61"/>
      <c r="AI85" s="61"/>
      <c r="AJ85" s="61"/>
      <c r="AK85" s="61"/>
    </row>
    <row r="86" spans="1:37" s="30" customFormat="1" ht="15.75">
      <c r="A86" s="97"/>
      <c r="B86" s="101"/>
      <c r="C86" s="34"/>
      <c r="D86" s="97"/>
      <c r="E86" s="99"/>
      <c r="F86" s="20" t="s">
        <v>61</v>
      </c>
      <c r="G86" s="22">
        <f t="shared" si="41"/>
        <v>0</v>
      </c>
      <c r="H86" s="22">
        <f t="shared" si="42"/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85"/>
      <c r="R86" s="29"/>
      <c r="AA86" s="61"/>
      <c r="AB86" s="61"/>
      <c r="AC86" s="61"/>
      <c r="AD86" s="61"/>
      <c r="AE86" s="61"/>
      <c r="AF86" s="61"/>
      <c r="AH86" s="61"/>
      <c r="AI86" s="61"/>
      <c r="AJ86" s="61"/>
      <c r="AK86" s="61"/>
    </row>
    <row r="87" spans="1:37" s="30" customFormat="1" ht="15.75">
      <c r="A87" s="97"/>
      <c r="B87" s="101"/>
      <c r="C87" s="34"/>
      <c r="D87" s="97"/>
      <c r="E87" s="99"/>
      <c r="F87" s="20" t="s">
        <v>62</v>
      </c>
      <c r="G87" s="22">
        <f t="shared" si="41"/>
        <v>0</v>
      </c>
      <c r="H87" s="22">
        <f t="shared" si="42"/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85"/>
      <c r="R87" s="29"/>
      <c r="AA87" s="61"/>
      <c r="AB87" s="61"/>
      <c r="AC87" s="61"/>
      <c r="AD87" s="61"/>
      <c r="AE87" s="61"/>
      <c r="AF87" s="61"/>
      <c r="AH87" s="61"/>
      <c r="AI87" s="61"/>
      <c r="AJ87" s="61"/>
      <c r="AK87" s="61"/>
    </row>
    <row r="88" spans="1:37" s="30" customFormat="1" ht="15.75">
      <c r="A88" s="97"/>
      <c r="B88" s="102"/>
      <c r="C88" s="36"/>
      <c r="D88" s="97"/>
      <c r="E88" s="99"/>
      <c r="F88" s="20" t="s">
        <v>63</v>
      </c>
      <c r="G88" s="22">
        <f t="shared" si="41"/>
        <v>0</v>
      </c>
      <c r="H88" s="22">
        <f t="shared" si="42"/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85"/>
      <c r="R88" s="29"/>
      <c r="AA88" s="61"/>
      <c r="AB88" s="61"/>
      <c r="AC88" s="61"/>
      <c r="AD88" s="61"/>
      <c r="AE88" s="61"/>
      <c r="AF88" s="61"/>
      <c r="AH88" s="61"/>
      <c r="AI88" s="61"/>
      <c r="AJ88" s="61"/>
      <c r="AK88" s="61"/>
    </row>
    <row r="89" spans="1:37" s="26" customFormat="1" ht="15.75" customHeight="1">
      <c r="A89" s="97"/>
      <c r="B89" s="100" t="s">
        <v>105</v>
      </c>
      <c r="C89" s="131"/>
      <c r="D89" s="96">
        <v>2</v>
      </c>
      <c r="E89" s="99" t="s">
        <v>142</v>
      </c>
      <c r="F89" s="25" t="s">
        <v>9</v>
      </c>
      <c r="G89" s="21">
        <f>SUM(G90:G100)</f>
        <v>1149.9</v>
      </c>
      <c r="H89" s="21">
        <f>SUM(H90:H100)</f>
        <v>1149.9</v>
      </c>
      <c r="I89" s="21">
        <f>SUM(I90:I100)</f>
        <v>1149.9</v>
      </c>
      <c r="J89" s="21">
        <f>SUM(J90:J100)</f>
        <v>1149.9</v>
      </c>
      <c r="K89" s="21">
        <f aca="true" t="shared" si="43" ref="K89:P89">SUM(K90:K100)</f>
        <v>0</v>
      </c>
      <c r="L89" s="21">
        <f t="shared" si="43"/>
        <v>0</v>
      </c>
      <c r="M89" s="21">
        <f t="shared" si="43"/>
        <v>0</v>
      </c>
      <c r="N89" s="21">
        <f t="shared" si="43"/>
        <v>0</v>
      </c>
      <c r="O89" s="21">
        <f t="shared" si="43"/>
        <v>0</v>
      </c>
      <c r="P89" s="21">
        <f t="shared" si="43"/>
        <v>0</v>
      </c>
      <c r="Q89" s="85" t="s">
        <v>57</v>
      </c>
      <c r="R89" s="23"/>
      <c r="U89" s="26" t="s">
        <v>71</v>
      </c>
      <c r="AA89" s="58"/>
      <c r="AB89" s="58"/>
      <c r="AC89" s="58"/>
      <c r="AD89" s="58"/>
      <c r="AE89" s="58"/>
      <c r="AF89" s="58"/>
      <c r="AH89" s="58"/>
      <c r="AI89" s="58"/>
      <c r="AJ89" s="58"/>
      <c r="AK89" s="58"/>
    </row>
    <row r="90" spans="1:37" s="30" customFormat="1" ht="15.75">
      <c r="A90" s="97"/>
      <c r="B90" s="101"/>
      <c r="C90" s="133"/>
      <c r="D90" s="97"/>
      <c r="E90" s="99"/>
      <c r="F90" s="20" t="s">
        <v>10</v>
      </c>
      <c r="G90" s="22">
        <f aca="true" t="shared" si="44" ref="G90:H94">I90+K90+M90+O90</f>
        <v>0</v>
      </c>
      <c r="H90" s="22">
        <f t="shared" si="44"/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85"/>
      <c r="R90" s="29"/>
      <c r="AA90" s="61"/>
      <c r="AB90" s="61"/>
      <c r="AC90" s="61"/>
      <c r="AD90" s="61"/>
      <c r="AE90" s="61"/>
      <c r="AF90" s="61"/>
      <c r="AH90" s="61"/>
      <c r="AI90" s="61"/>
      <c r="AJ90" s="61"/>
      <c r="AK90" s="61"/>
    </row>
    <row r="91" spans="1:37" s="30" customFormat="1" ht="15.75">
      <c r="A91" s="97"/>
      <c r="B91" s="101"/>
      <c r="C91" s="133"/>
      <c r="D91" s="97"/>
      <c r="E91" s="99"/>
      <c r="F91" s="20" t="s">
        <v>11</v>
      </c>
      <c r="G91" s="22">
        <f t="shared" si="44"/>
        <v>0</v>
      </c>
      <c r="H91" s="22">
        <f t="shared" si="44"/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85"/>
      <c r="R91" s="29"/>
      <c r="AA91" s="61"/>
      <c r="AB91" s="61"/>
      <c r="AC91" s="61"/>
      <c r="AD91" s="61"/>
      <c r="AE91" s="61"/>
      <c r="AF91" s="61"/>
      <c r="AH91" s="61"/>
      <c r="AI91" s="61"/>
      <c r="AJ91" s="61"/>
      <c r="AK91" s="61"/>
    </row>
    <row r="92" spans="1:37" s="30" customFormat="1" ht="15.75">
      <c r="A92" s="97"/>
      <c r="B92" s="101"/>
      <c r="C92" s="132"/>
      <c r="D92" s="97"/>
      <c r="E92" s="99"/>
      <c r="F92" s="20" t="s">
        <v>12</v>
      </c>
      <c r="G92" s="22">
        <f t="shared" si="44"/>
        <v>0</v>
      </c>
      <c r="H92" s="22">
        <f t="shared" si="44"/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85"/>
      <c r="R92" s="29"/>
      <c r="AA92" s="61"/>
      <c r="AB92" s="61"/>
      <c r="AC92" s="61"/>
      <c r="AD92" s="61"/>
      <c r="AE92" s="61"/>
      <c r="AF92" s="61"/>
      <c r="AH92" s="61"/>
      <c r="AI92" s="61"/>
      <c r="AJ92" s="61"/>
      <c r="AK92" s="61"/>
    </row>
    <row r="93" spans="1:37" s="30" customFormat="1" ht="45" customHeight="1">
      <c r="A93" s="97"/>
      <c r="B93" s="101"/>
      <c r="C93" s="7"/>
      <c r="D93" s="97"/>
      <c r="E93" s="99"/>
      <c r="F93" s="20" t="s">
        <v>13</v>
      </c>
      <c r="G93" s="22">
        <f>I93+K93+M93+O93</f>
        <v>0</v>
      </c>
      <c r="H93" s="22">
        <f t="shared" si="44"/>
        <v>0</v>
      </c>
      <c r="I93" s="22">
        <f>J93</f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85"/>
      <c r="R93" s="29"/>
      <c r="U93" s="24" t="s">
        <v>71</v>
      </c>
      <c r="AA93" s="61"/>
      <c r="AB93" s="61"/>
      <c r="AC93" s="61"/>
      <c r="AD93" s="61"/>
      <c r="AE93" s="61"/>
      <c r="AF93" s="61"/>
      <c r="AH93" s="61"/>
      <c r="AI93" s="61"/>
      <c r="AJ93" s="61"/>
      <c r="AK93" s="61"/>
    </row>
    <row r="94" spans="1:37" s="30" customFormat="1" ht="38.25">
      <c r="A94" s="97"/>
      <c r="B94" s="101"/>
      <c r="C94" s="7" t="s">
        <v>28</v>
      </c>
      <c r="D94" s="97">
        <v>2</v>
      </c>
      <c r="E94" s="99"/>
      <c r="F94" s="20" t="s">
        <v>14</v>
      </c>
      <c r="G94" s="22">
        <f t="shared" si="44"/>
        <v>1149.9</v>
      </c>
      <c r="H94" s="22">
        <f t="shared" si="44"/>
        <v>1149.9</v>
      </c>
      <c r="I94" s="22">
        <f>J94</f>
        <v>1149.9</v>
      </c>
      <c r="J94" s="22">
        <v>1149.9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85"/>
      <c r="R94" s="29"/>
      <c r="S94" s="43">
        <f>I94</f>
        <v>1149.9</v>
      </c>
      <c r="U94" s="50">
        <f>J94</f>
        <v>1149.9</v>
      </c>
      <c r="AA94" s="61"/>
      <c r="AB94" s="61"/>
      <c r="AC94" s="61"/>
      <c r="AD94" s="61"/>
      <c r="AE94" s="61"/>
      <c r="AF94" s="61"/>
      <c r="AH94" s="61"/>
      <c r="AI94" s="61"/>
      <c r="AJ94" s="61"/>
      <c r="AK94" s="61"/>
    </row>
    <row r="95" spans="1:37" s="30" customFormat="1" ht="15.75">
      <c r="A95" s="97"/>
      <c r="B95" s="101"/>
      <c r="C95" s="34"/>
      <c r="D95" s="97"/>
      <c r="E95" s="99"/>
      <c r="F95" s="20" t="s">
        <v>15</v>
      </c>
      <c r="G95" s="22">
        <f aca="true" t="shared" si="45" ref="G95:G100">I95+K95+M95+O95</f>
        <v>0</v>
      </c>
      <c r="H95" s="22">
        <f aca="true" t="shared" si="46" ref="H95:H100">J95+L95+N95+P95</f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85"/>
      <c r="R95" s="29"/>
      <c r="AA95" s="61"/>
      <c r="AB95" s="61"/>
      <c r="AC95" s="61"/>
      <c r="AD95" s="61"/>
      <c r="AE95" s="61"/>
      <c r="AF95" s="61"/>
      <c r="AH95" s="61"/>
      <c r="AI95" s="61"/>
      <c r="AJ95" s="61"/>
      <c r="AK95" s="61"/>
    </row>
    <row r="96" spans="1:37" s="30" customFormat="1" ht="15.75">
      <c r="A96" s="97"/>
      <c r="B96" s="101"/>
      <c r="C96" s="34"/>
      <c r="D96" s="97"/>
      <c r="E96" s="99"/>
      <c r="F96" s="20" t="s">
        <v>59</v>
      </c>
      <c r="G96" s="22">
        <f t="shared" si="45"/>
        <v>0</v>
      </c>
      <c r="H96" s="22">
        <f t="shared" si="46"/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85"/>
      <c r="R96" s="29"/>
      <c r="AA96" s="61"/>
      <c r="AB96" s="61"/>
      <c r="AC96" s="61"/>
      <c r="AD96" s="61"/>
      <c r="AE96" s="61"/>
      <c r="AF96" s="61"/>
      <c r="AH96" s="61"/>
      <c r="AI96" s="61"/>
      <c r="AJ96" s="61"/>
      <c r="AK96" s="61"/>
    </row>
    <row r="97" spans="1:37" s="30" customFormat="1" ht="15.75">
      <c r="A97" s="97"/>
      <c r="B97" s="101"/>
      <c r="C97" s="34"/>
      <c r="D97" s="97"/>
      <c r="E97" s="99"/>
      <c r="F97" s="20" t="s">
        <v>60</v>
      </c>
      <c r="G97" s="22">
        <f t="shared" si="45"/>
        <v>0</v>
      </c>
      <c r="H97" s="22">
        <f t="shared" si="46"/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85"/>
      <c r="R97" s="29"/>
      <c r="AA97" s="61"/>
      <c r="AB97" s="61"/>
      <c r="AC97" s="61"/>
      <c r="AD97" s="61"/>
      <c r="AE97" s="61"/>
      <c r="AF97" s="61"/>
      <c r="AH97" s="61"/>
      <c r="AI97" s="61"/>
      <c r="AJ97" s="61"/>
      <c r="AK97" s="61"/>
    </row>
    <row r="98" spans="1:37" s="30" customFormat="1" ht="15.75">
      <c r="A98" s="97"/>
      <c r="B98" s="101"/>
      <c r="C98" s="34"/>
      <c r="D98" s="97"/>
      <c r="E98" s="99"/>
      <c r="F98" s="20" t="s">
        <v>61</v>
      </c>
      <c r="G98" s="22">
        <f t="shared" si="45"/>
        <v>0</v>
      </c>
      <c r="H98" s="22">
        <f t="shared" si="46"/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85"/>
      <c r="R98" s="29"/>
      <c r="AA98" s="61"/>
      <c r="AB98" s="61"/>
      <c r="AC98" s="61"/>
      <c r="AD98" s="61"/>
      <c r="AE98" s="61"/>
      <c r="AF98" s="61"/>
      <c r="AH98" s="61"/>
      <c r="AI98" s="61"/>
      <c r="AJ98" s="61"/>
      <c r="AK98" s="61"/>
    </row>
    <row r="99" spans="1:37" s="30" customFormat="1" ht="15.75">
      <c r="A99" s="97"/>
      <c r="B99" s="101"/>
      <c r="C99" s="34"/>
      <c r="D99" s="97"/>
      <c r="E99" s="99"/>
      <c r="F99" s="20" t="s">
        <v>62</v>
      </c>
      <c r="G99" s="22">
        <f t="shared" si="45"/>
        <v>0</v>
      </c>
      <c r="H99" s="22">
        <f t="shared" si="46"/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85"/>
      <c r="R99" s="29"/>
      <c r="AA99" s="61"/>
      <c r="AB99" s="61"/>
      <c r="AC99" s="61"/>
      <c r="AD99" s="61"/>
      <c r="AE99" s="61"/>
      <c r="AF99" s="61"/>
      <c r="AH99" s="61"/>
      <c r="AI99" s="61"/>
      <c r="AJ99" s="61"/>
      <c r="AK99" s="61"/>
    </row>
    <row r="100" spans="1:37" s="30" customFormat="1" ht="15.75">
      <c r="A100" s="97"/>
      <c r="B100" s="102"/>
      <c r="C100" s="36"/>
      <c r="D100" s="97"/>
      <c r="E100" s="99"/>
      <c r="F100" s="20" t="s">
        <v>63</v>
      </c>
      <c r="G100" s="22">
        <f t="shared" si="45"/>
        <v>0</v>
      </c>
      <c r="H100" s="22">
        <f t="shared" si="46"/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85"/>
      <c r="R100" s="29"/>
      <c r="AA100" s="61"/>
      <c r="AB100" s="61"/>
      <c r="AC100" s="61"/>
      <c r="AD100" s="61"/>
      <c r="AE100" s="61"/>
      <c r="AF100" s="61"/>
      <c r="AH100" s="61"/>
      <c r="AI100" s="61"/>
      <c r="AJ100" s="61"/>
      <c r="AK100" s="61"/>
    </row>
    <row r="101" spans="1:37" s="3" customFormat="1" ht="15.75" customHeight="1">
      <c r="A101" s="97"/>
      <c r="B101" s="109" t="s">
        <v>41</v>
      </c>
      <c r="C101" s="35"/>
      <c r="D101" s="96">
        <v>2</v>
      </c>
      <c r="E101" s="99" t="s">
        <v>142</v>
      </c>
      <c r="F101" s="11" t="s">
        <v>9</v>
      </c>
      <c r="G101" s="4">
        <f aca="true" t="shared" si="47" ref="G101:P101">SUM(G102:G112)</f>
        <v>285.3</v>
      </c>
      <c r="H101" s="4">
        <f t="shared" si="47"/>
        <v>285.3</v>
      </c>
      <c r="I101" s="4">
        <f t="shared" si="47"/>
        <v>285.3</v>
      </c>
      <c r="J101" s="4">
        <f t="shared" si="47"/>
        <v>285.3</v>
      </c>
      <c r="K101" s="4">
        <f t="shared" si="47"/>
        <v>0</v>
      </c>
      <c r="L101" s="4">
        <f t="shared" si="47"/>
        <v>0</v>
      </c>
      <c r="M101" s="4">
        <f t="shared" si="47"/>
        <v>0</v>
      </c>
      <c r="N101" s="4">
        <f t="shared" si="47"/>
        <v>0</v>
      </c>
      <c r="O101" s="4">
        <f t="shared" si="47"/>
        <v>0</v>
      </c>
      <c r="P101" s="4">
        <f t="shared" si="47"/>
        <v>0</v>
      </c>
      <c r="Q101" s="85" t="s">
        <v>57</v>
      </c>
      <c r="R101" s="8"/>
      <c r="AA101" s="12"/>
      <c r="AB101" s="12"/>
      <c r="AC101" s="12"/>
      <c r="AD101" s="12"/>
      <c r="AE101" s="12"/>
      <c r="AF101" s="12"/>
      <c r="AH101" s="12"/>
      <c r="AI101" s="12"/>
      <c r="AJ101" s="12"/>
      <c r="AK101" s="12"/>
    </row>
    <row r="102" spans="1:18" ht="25.5">
      <c r="A102" s="97"/>
      <c r="B102" s="109"/>
      <c r="C102" s="7" t="s">
        <v>50</v>
      </c>
      <c r="D102" s="97"/>
      <c r="E102" s="99"/>
      <c r="F102" s="7" t="s">
        <v>10</v>
      </c>
      <c r="G102" s="4">
        <f aca="true" t="shared" si="48" ref="G102:H106">I102+K102+M102+O102</f>
        <v>285.3</v>
      </c>
      <c r="H102" s="4">
        <f t="shared" si="48"/>
        <v>285.3</v>
      </c>
      <c r="I102" s="6">
        <v>285.3</v>
      </c>
      <c r="J102" s="6">
        <v>285.3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85"/>
      <c r="R102" s="8"/>
    </row>
    <row r="103" spans="1:18" ht="15.75">
      <c r="A103" s="97"/>
      <c r="B103" s="109"/>
      <c r="C103" s="34"/>
      <c r="D103" s="97"/>
      <c r="E103" s="99"/>
      <c r="F103" s="7" t="s">
        <v>11</v>
      </c>
      <c r="G103" s="4">
        <f t="shared" si="48"/>
        <v>0</v>
      </c>
      <c r="H103" s="4">
        <f t="shared" si="48"/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85"/>
      <c r="R103" s="8"/>
    </row>
    <row r="104" spans="1:18" ht="15.75">
      <c r="A104" s="97"/>
      <c r="B104" s="109"/>
      <c r="C104" s="34"/>
      <c r="D104" s="97"/>
      <c r="E104" s="99"/>
      <c r="F104" s="7" t="s">
        <v>12</v>
      </c>
      <c r="G104" s="4">
        <f>I104+K104+M104+O104</f>
        <v>0</v>
      </c>
      <c r="H104" s="4">
        <f t="shared" si="48"/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85"/>
      <c r="R104" s="8"/>
    </row>
    <row r="105" spans="1:18" ht="30" customHeight="1">
      <c r="A105" s="97"/>
      <c r="B105" s="109"/>
      <c r="C105" s="34"/>
      <c r="D105" s="97"/>
      <c r="E105" s="99"/>
      <c r="F105" s="7" t="s">
        <v>13</v>
      </c>
      <c r="G105" s="4">
        <f>I105+K105+M105+O105</f>
        <v>0</v>
      </c>
      <c r="H105" s="4">
        <f t="shared" si="48"/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85"/>
      <c r="R105" s="8"/>
    </row>
    <row r="106" spans="1:18" ht="15.75">
      <c r="A106" s="97"/>
      <c r="B106" s="109"/>
      <c r="C106" s="34"/>
      <c r="D106" s="97">
        <v>2</v>
      </c>
      <c r="E106" s="99"/>
      <c r="F106" s="7" t="s">
        <v>14</v>
      </c>
      <c r="G106" s="4">
        <f>I106+K106+M106+O106</f>
        <v>0</v>
      </c>
      <c r="H106" s="4">
        <f t="shared" si="48"/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85"/>
      <c r="R106" s="8"/>
    </row>
    <row r="107" spans="1:18" ht="15.75">
      <c r="A107" s="97"/>
      <c r="B107" s="109"/>
      <c r="C107" s="34"/>
      <c r="D107" s="97"/>
      <c r="E107" s="99"/>
      <c r="F107" s="7" t="s">
        <v>15</v>
      </c>
      <c r="G107" s="4">
        <f aca="true" t="shared" si="49" ref="G107:G112">I107+K107+M107+O107</f>
        <v>0</v>
      </c>
      <c r="H107" s="4">
        <f aca="true" t="shared" si="50" ref="H107:H112">J107+L107+N107+P107</f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85"/>
      <c r="R107" s="8"/>
    </row>
    <row r="108" spans="1:18" ht="15.75">
      <c r="A108" s="97"/>
      <c r="B108" s="109"/>
      <c r="C108" s="34"/>
      <c r="D108" s="97"/>
      <c r="E108" s="99"/>
      <c r="F108" s="7" t="s">
        <v>59</v>
      </c>
      <c r="G108" s="4">
        <f t="shared" si="49"/>
        <v>0</v>
      </c>
      <c r="H108" s="4">
        <f t="shared" si="50"/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85"/>
      <c r="R108" s="8"/>
    </row>
    <row r="109" spans="1:18" ht="15.75">
      <c r="A109" s="97"/>
      <c r="B109" s="109"/>
      <c r="C109" s="34"/>
      <c r="D109" s="97"/>
      <c r="E109" s="99"/>
      <c r="F109" s="7" t="s">
        <v>60</v>
      </c>
      <c r="G109" s="4">
        <f t="shared" si="49"/>
        <v>0</v>
      </c>
      <c r="H109" s="4">
        <f t="shared" si="50"/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85"/>
      <c r="R109" s="8"/>
    </row>
    <row r="110" spans="1:18" ht="15.75">
      <c r="A110" s="97"/>
      <c r="B110" s="109"/>
      <c r="C110" s="34"/>
      <c r="D110" s="97"/>
      <c r="E110" s="99"/>
      <c r="F110" s="7" t="s">
        <v>61</v>
      </c>
      <c r="G110" s="4">
        <f t="shared" si="49"/>
        <v>0</v>
      </c>
      <c r="H110" s="4">
        <f t="shared" si="50"/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85"/>
      <c r="R110" s="8"/>
    </row>
    <row r="111" spans="1:18" ht="15.75">
      <c r="A111" s="97"/>
      <c r="B111" s="109"/>
      <c r="C111" s="34"/>
      <c r="D111" s="97"/>
      <c r="E111" s="99"/>
      <c r="F111" s="7" t="s">
        <v>62</v>
      </c>
      <c r="G111" s="4">
        <f t="shared" si="49"/>
        <v>0</v>
      </c>
      <c r="H111" s="4">
        <f t="shared" si="50"/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85"/>
      <c r="R111" s="8"/>
    </row>
    <row r="112" spans="1:18" ht="15.75">
      <c r="A112" s="97"/>
      <c r="B112" s="109"/>
      <c r="C112" s="36"/>
      <c r="D112" s="97"/>
      <c r="E112" s="99"/>
      <c r="F112" s="7" t="s">
        <v>63</v>
      </c>
      <c r="G112" s="4">
        <f t="shared" si="49"/>
        <v>0</v>
      </c>
      <c r="H112" s="4">
        <f t="shared" si="50"/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85"/>
      <c r="R112" s="8"/>
    </row>
    <row r="113" spans="1:37" s="1" customFormat="1" ht="15.75" customHeight="1">
      <c r="A113" s="97"/>
      <c r="B113" s="109" t="s">
        <v>45</v>
      </c>
      <c r="C113" s="35"/>
      <c r="D113" s="96">
        <v>2</v>
      </c>
      <c r="E113" s="99" t="s">
        <v>142</v>
      </c>
      <c r="F113" s="11" t="s">
        <v>9</v>
      </c>
      <c r="G113" s="4">
        <f aca="true" t="shared" si="51" ref="G113:P113">SUM(G114:G124)</f>
        <v>9154.7</v>
      </c>
      <c r="H113" s="4">
        <f t="shared" si="51"/>
        <v>9154.7</v>
      </c>
      <c r="I113" s="4">
        <f t="shared" si="51"/>
        <v>9154.7</v>
      </c>
      <c r="J113" s="4">
        <f t="shared" si="51"/>
        <v>9154.7</v>
      </c>
      <c r="K113" s="6">
        <f t="shared" si="51"/>
        <v>0</v>
      </c>
      <c r="L113" s="6">
        <f t="shared" si="51"/>
        <v>0</v>
      </c>
      <c r="M113" s="6">
        <f t="shared" si="51"/>
        <v>0</v>
      </c>
      <c r="N113" s="6">
        <f t="shared" si="51"/>
        <v>0</v>
      </c>
      <c r="O113" s="6">
        <f t="shared" si="51"/>
        <v>0</v>
      </c>
      <c r="P113" s="6">
        <f t="shared" si="51"/>
        <v>0</v>
      </c>
      <c r="Q113" s="85" t="s">
        <v>57</v>
      </c>
      <c r="R113" s="8"/>
      <c r="AA113" s="14"/>
      <c r="AB113" s="14"/>
      <c r="AC113" s="14"/>
      <c r="AD113" s="14"/>
      <c r="AE113" s="14"/>
      <c r="AF113" s="14"/>
      <c r="AH113" s="14"/>
      <c r="AI113" s="14"/>
      <c r="AJ113" s="14"/>
      <c r="AK113" s="14"/>
    </row>
    <row r="114" spans="1:18" ht="15.75">
      <c r="A114" s="97"/>
      <c r="B114" s="109"/>
      <c r="C114" s="34"/>
      <c r="D114" s="97"/>
      <c r="E114" s="99"/>
      <c r="F114" s="7" t="s">
        <v>10</v>
      </c>
      <c r="G114" s="4">
        <f aca="true" t="shared" si="52" ref="G114:H118">I114+K114+M114+O114</f>
        <v>0</v>
      </c>
      <c r="H114" s="4">
        <f t="shared" si="52"/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85"/>
      <c r="R114" s="8"/>
    </row>
    <row r="115" spans="1:18" ht="15.75">
      <c r="A115" s="97"/>
      <c r="B115" s="109"/>
      <c r="C115" s="34"/>
      <c r="D115" s="97"/>
      <c r="E115" s="99"/>
      <c r="F115" s="7" t="s">
        <v>11</v>
      </c>
      <c r="G115" s="4">
        <f t="shared" si="52"/>
        <v>0</v>
      </c>
      <c r="H115" s="4">
        <f t="shared" si="52"/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85"/>
      <c r="R115" s="8"/>
    </row>
    <row r="116" spans="1:18" ht="15.75">
      <c r="A116" s="97"/>
      <c r="B116" s="109"/>
      <c r="C116" s="34"/>
      <c r="D116" s="97"/>
      <c r="E116" s="99"/>
      <c r="F116" s="7" t="s">
        <v>12</v>
      </c>
      <c r="G116" s="4">
        <f t="shared" si="52"/>
        <v>0</v>
      </c>
      <c r="H116" s="4">
        <f t="shared" si="52"/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85"/>
      <c r="R116" s="8"/>
    </row>
    <row r="117" spans="1:18" ht="38.25">
      <c r="A117" s="97"/>
      <c r="B117" s="109"/>
      <c r="C117" s="7" t="s">
        <v>55</v>
      </c>
      <c r="D117" s="97"/>
      <c r="E117" s="99"/>
      <c r="F117" s="7" t="s">
        <v>13</v>
      </c>
      <c r="G117" s="4">
        <f t="shared" si="52"/>
        <v>9154.7</v>
      </c>
      <c r="H117" s="4">
        <f t="shared" si="52"/>
        <v>9154.7</v>
      </c>
      <c r="I117" s="6">
        <f>J117</f>
        <v>9154.7</v>
      </c>
      <c r="J117" s="6">
        <v>9154.7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85"/>
      <c r="R117" s="8"/>
    </row>
    <row r="118" spans="1:18" ht="15.75">
      <c r="A118" s="97"/>
      <c r="B118" s="109"/>
      <c r="C118" s="34"/>
      <c r="D118" s="97">
        <v>2</v>
      </c>
      <c r="E118" s="99"/>
      <c r="F118" s="7" t="s">
        <v>14</v>
      </c>
      <c r="G118" s="4">
        <f t="shared" si="52"/>
        <v>0</v>
      </c>
      <c r="H118" s="4">
        <f t="shared" si="52"/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85"/>
      <c r="R118" s="8"/>
    </row>
    <row r="119" spans="1:18" ht="15.75">
      <c r="A119" s="97"/>
      <c r="B119" s="109"/>
      <c r="C119" s="34"/>
      <c r="D119" s="97"/>
      <c r="E119" s="99"/>
      <c r="F119" s="7" t="s">
        <v>15</v>
      </c>
      <c r="G119" s="4">
        <f aca="true" t="shared" si="53" ref="G119:G124">I119+K119+M119+O119</f>
        <v>0</v>
      </c>
      <c r="H119" s="4">
        <f aca="true" t="shared" si="54" ref="H119:H124">J119+L119+N119+P119</f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85"/>
      <c r="R119" s="8"/>
    </row>
    <row r="120" spans="1:18" ht="15.75">
      <c r="A120" s="97"/>
      <c r="B120" s="109"/>
      <c r="C120" s="34"/>
      <c r="D120" s="97"/>
      <c r="E120" s="99"/>
      <c r="F120" s="7" t="s">
        <v>59</v>
      </c>
      <c r="G120" s="4">
        <f t="shared" si="53"/>
        <v>0</v>
      </c>
      <c r="H120" s="4">
        <f t="shared" si="54"/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85"/>
      <c r="R120" s="8"/>
    </row>
    <row r="121" spans="1:18" ht="15.75">
      <c r="A121" s="97"/>
      <c r="B121" s="109"/>
      <c r="C121" s="34"/>
      <c r="D121" s="97"/>
      <c r="E121" s="99"/>
      <c r="F121" s="7" t="s">
        <v>60</v>
      </c>
      <c r="G121" s="4">
        <f t="shared" si="53"/>
        <v>0</v>
      </c>
      <c r="H121" s="4">
        <f t="shared" si="54"/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85"/>
      <c r="R121" s="8"/>
    </row>
    <row r="122" spans="1:18" ht="15.75">
      <c r="A122" s="97"/>
      <c r="B122" s="109"/>
      <c r="C122" s="34"/>
      <c r="D122" s="97"/>
      <c r="E122" s="99"/>
      <c r="F122" s="7" t="s">
        <v>61</v>
      </c>
      <c r="G122" s="4">
        <f t="shared" si="53"/>
        <v>0</v>
      </c>
      <c r="H122" s="4">
        <f t="shared" si="54"/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85"/>
      <c r="R122" s="8"/>
    </row>
    <row r="123" spans="1:18" ht="15.75">
      <c r="A123" s="97"/>
      <c r="B123" s="109"/>
      <c r="C123" s="34"/>
      <c r="D123" s="97"/>
      <c r="E123" s="99"/>
      <c r="F123" s="7" t="s">
        <v>62</v>
      </c>
      <c r="G123" s="4">
        <f t="shared" si="53"/>
        <v>0</v>
      </c>
      <c r="H123" s="4">
        <f t="shared" si="54"/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85"/>
      <c r="R123" s="8"/>
    </row>
    <row r="124" spans="1:38" ht="15.75">
      <c r="A124" s="97"/>
      <c r="B124" s="109"/>
      <c r="C124" s="36"/>
      <c r="D124" s="97"/>
      <c r="E124" s="99"/>
      <c r="F124" s="7" t="s">
        <v>63</v>
      </c>
      <c r="G124" s="4">
        <f t="shared" si="53"/>
        <v>0</v>
      </c>
      <c r="H124" s="4">
        <f t="shared" si="54"/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85"/>
      <c r="R124" s="8"/>
      <c r="AA124" s="49" t="s">
        <v>84</v>
      </c>
      <c r="AB124" s="49" t="s">
        <v>85</v>
      </c>
      <c r="AC124" s="49" t="s">
        <v>86</v>
      </c>
      <c r="AD124" s="49" t="s">
        <v>87</v>
      </c>
      <c r="AE124" s="49" t="s">
        <v>88</v>
      </c>
      <c r="AF124" s="49" t="s">
        <v>89</v>
      </c>
      <c r="AG124" s="49" t="s">
        <v>90</v>
      </c>
      <c r="AH124" s="49" t="s">
        <v>91</v>
      </c>
      <c r="AI124" s="49" t="s">
        <v>92</v>
      </c>
      <c r="AJ124" s="49" t="s">
        <v>93</v>
      </c>
      <c r="AK124" s="49" t="s">
        <v>94</v>
      </c>
      <c r="AL124" s="49" t="s">
        <v>95</v>
      </c>
    </row>
    <row r="125" spans="1:38" s="1" customFormat="1" ht="15.75" customHeight="1">
      <c r="A125" s="97"/>
      <c r="B125" s="110" t="s">
        <v>106</v>
      </c>
      <c r="C125" s="96"/>
      <c r="D125" s="96">
        <v>2</v>
      </c>
      <c r="E125" s="99" t="s">
        <v>143</v>
      </c>
      <c r="F125" s="11" t="s">
        <v>9</v>
      </c>
      <c r="G125" s="4">
        <f aca="true" t="shared" si="55" ref="G125:P125">SUM(G126:G136)</f>
        <v>10653</v>
      </c>
      <c r="H125" s="4">
        <f t="shared" si="55"/>
        <v>0</v>
      </c>
      <c r="I125" s="4">
        <f t="shared" si="55"/>
        <v>10653</v>
      </c>
      <c r="J125" s="4">
        <f t="shared" si="55"/>
        <v>0</v>
      </c>
      <c r="K125" s="6">
        <f t="shared" si="55"/>
        <v>0</v>
      </c>
      <c r="L125" s="6">
        <f t="shared" si="55"/>
        <v>0</v>
      </c>
      <c r="M125" s="6">
        <f t="shared" si="55"/>
        <v>0</v>
      </c>
      <c r="N125" s="6">
        <f t="shared" si="55"/>
        <v>0</v>
      </c>
      <c r="O125" s="6">
        <f t="shared" si="55"/>
        <v>0</v>
      </c>
      <c r="P125" s="6">
        <f t="shared" si="55"/>
        <v>0</v>
      </c>
      <c r="Q125" s="85" t="s">
        <v>57</v>
      </c>
      <c r="R125" s="8"/>
      <c r="V125" s="1" t="s">
        <v>73</v>
      </c>
      <c r="AA125" s="68"/>
      <c r="AB125" s="68"/>
      <c r="AC125" s="68"/>
      <c r="AD125" s="68"/>
      <c r="AE125" s="68"/>
      <c r="AF125" s="68"/>
      <c r="AG125" s="13"/>
      <c r="AH125" s="68"/>
      <c r="AI125" s="68"/>
      <c r="AJ125" s="68"/>
      <c r="AK125" s="68"/>
      <c r="AL125" s="13"/>
    </row>
    <row r="126" spans="1:38" ht="15.75">
      <c r="A126" s="97"/>
      <c r="B126" s="110"/>
      <c r="C126" s="97"/>
      <c r="D126" s="97"/>
      <c r="E126" s="99"/>
      <c r="F126" s="7" t="s">
        <v>10</v>
      </c>
      <c r="G126" s="4">
        <f aca="true" t="shared" si="56" ref="G126:G136">I126+K126+M126+O126</f>
        <v>0</v>
      </c>
      <c r="H126" s="4">
        <f aca="true" t="shared" si="57" ref="H126:H136">J126+L126+N126+P126</f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85"/>
      <c r="R126" s="8"/>
      <c r="AA126" s="49"/>
      <c r="AB126" s="49"/>
      <c r="AC126" s="49"/>
      <c r="AD126" s="49"/>
      <c r="AE126" s="49"/>
      <c r="AF126" s="49"/>
      <c r="AG126" s="5"/>
      <c r="AH126" s="49"/>
      <c r="AI126" s="49"/>
      <c r="AJ126" s="49"/>
      <c r="AK126" s="49"/>
      <c r="AL126" s="5"/>
    </row>
    <row r="127" spans="1:38" ht="15.75">
      <c r="A127" s="97"/>
      <c r="B127" s="110"/>
      <c r="C127" s="97"/>
      <c r="D127" s="97"/>
      <c r="E127" s="99"/>
      <c r="F127" s="7" t="s">
        <v>11</v>
      </c>
      <c r="G127" s="4">
        <f t="shared" si="56"/>
        <v>0</v>
      </c>
      <c r="H127" s="4">
        <f t="shared" si="57"/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85"/>
      <c r="R127" s="8"/>
      <c r="AA127" s="49"/>
      <c r="AB127" s="49"/>
      <c r="AC127" s="49"/>
      <c r="AD127" s="49"/>
      <c r="AE127" s="49"/>
      <c r="AF127" s="49"/>
      <c r="AG127" s="5"/>
      <c r="AH127" s="49"/>
      <c r="AI127" s="49"/>
      <c r="AJ127" s="49"/>
      <c r="AK127" s="49"/>
      <c r="AL127" s="5"/>
    </row>
    <row r="128" spans="1:38" ht="15.75">
      <c r="A128" s="97"/>
      <c r="B128" s="110"/>
      <c r="C128" s="97"/>
      <c r="D128" s="97"/>
      <c r="E128" s="99"/>
      <c r="F128" s="7" t="s">
        <v>12</v>
      </c>
      <c r="G128" s="4">
        <f t="shared" si="56"/>
        <v>0</v>
      </c>
      <c r="H128" s="4">
        <f t="shared" si="57"/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85"/>
      <c r="R128" s="8"/>
      <c r="AA128" s="49"/>
      <c r="AB128" s="49"/>
      <c r="AC128" s="49"/>
      <c r="AD128" s="49"/>
      <c r="AE128" s="49"/>
      <c r="AF128" s="49"/>
      <c r="AG128" s="5"/>
      <c r="AH128" s="49"/>
      <c r="AI128" s="49"/>
      <c r="AJ128" s="49"/>
      <c r="AK128" s="49"/>
      <c r="AL128" s="5"/>
    </row>
    <row r="129" spans="1:38" ht="15.75">
      <c r="A129" s="97"/>
      <c r="B129" s="110"/>
      <c r="C129" s="97"/>
      <c r="D129" s="97"/>
      <c r="E129" s="99"/>
      <c r="F129" s="7" t="s">
        <v>13</v>
      </c>
      <c r="G129" s="4">
        <f t="shared" si="56"/>
        <v>0</v>
      </c>
      <c r="H129" s="4">
        <f t="shared" si="57"/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85"/>
      <c r="R129" s="8"/>
      <c r="AA129" s="49"/>
      <c r="AB129" s="49"/>
      <c r="AC129" s="49"/>
      <c r="AD129" s="49"/>
      <c r="AE129" s="49"/>
      <c r="AF129" s="49"/>
      <c r="AG129" s="5"/>
      <c r="AH129" s="49"/>
      <c r="AI129" s="49"/>
      <c r="AJ129" s="49"/>
      <c r="AK129" s="49"/>
      <c r="AL129" s="5"/>
    </row>
    <row r="130" spans="1:38" ht="15.75">
      <c r="A130" s="97"/>
      <c r="B130" s="110"/>
      <c r="C130" s="97"/>
      <c r="D130" s="97"/>
      <c r="E130" s="99"/>
      <c r="F130" s="7" t="s">
        <v>14</v>
      </c>
      <c r="G130" s="4">
        <f t="shared" si="56"/>
        <v>0</v>
      </c>
      <c r="H130" s="4">
        <f t="shared" si="57"/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85"/>
      <c r="R130" s="8"/>
      <c r="AA130" s="49"/>
      <c r="AB130" s="49"/>
      <c r="AC130" s="49"/>
      <c r="AD130" s="49"/>
      <c r="AE130" s="49"/>
      <c r="AF130" s="49"/>
      <c r="AG130" s="5"/>
      <c r="AH130" s="49"/>
      <c r="AI130" s="49"/>
      <c r="AJ130" s="49"/>
      <c r="AK130" s="49"/>
      <c r="AL130" s="5"/>
    </row>
    <row r="131" spans="1:38" ht="15.75">
      <c r="A131" s="97"/>
      <c r="B131" s="110"/>
      <c r="C131" s="97"/>
      <c r="D131" s="97"/>
      <c r="E131" s="99"/>
      <c r="F131" s="7" t="s">
        <v>15</v>
      </c>
      <c r="G131" s="4">
        <f t="shared" si="56"/>
        <v>0</v>
      </c>
      <c r="H131" s="4">
        <f t="shared" si="57"/>
        <v>0</v>
      </c>
      <c r="I131" s="6"/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85"/>
      <c r="R131" s="8"/>
      <c r="T131" s="44">
        <f>I131</f>
        <v>0</v>
      </c>
      <c r="V131" s="44">
        <f>I131</f>
        <v>0</v>
      </c>
      <c r="X131" t="s">
        <v>71</v>
      </c>
      <c r="AA131" s="49"/>
      <c r="AB131" s="49"/>
      <c r="AC131" s="49"/>
      <c r="AD131" s="49"/>
      <c r="AE131" s="49"/>
      <c r="AF131" s="49"/>
      <c r="AG131" s="5"/>
      <c r="AH131" s="49"/>
      <c r="AI131" s="49"/>
      <c r="AJ131" s="49"/>
      <c r="AK131" s="49"/>
      <c r="AL131" s="5"/>
    </row>
    <row r="132" spans="1:38" ht="15.75">
      <c r="A132" s="97"/>
      <c r="B132" s="110"/>
      <c r="C132" s="97"/>
      <c r="D132" s="97"/>
      <c r="E132" s="99"/>
      <c r="F132" s="7" t="s">
        <v>59</v>
      </c>
      <c r="G132" s="4">
        <f t="shared" si="56"/>
        <v>10653</v>
      </c>
      <c r="H132" s="4">
        <f t="shared" si="57"/>
        <v>0</v>
      </c>
      <c r="I132" s="6">
        <v>10653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85"/>
      <c r="R132" s="8"/>
      <c r="X132" s="44">
        <f>I132</f>
        <v>10653</v>
      </c>
      <c r="AA132" s="49"/>
      <c r="AB132" s="49"/>
      <c r="AC132" s="49">
        <v>1</v>
      </c>
      <c r="AD132" s="49">
        <v>1</v>
      </c>
      <c r="AE132" s="49"/>
      <c r="AF132" s="49"/>
      <c r="AG132" s="5"/>
      <c r="AH132" s="49"/>
      <c r="AI132" s="49"/>
      <c r="AJ132" s="49"/>
      <c r="AK132" s="49"/>
      <c r="AL132" s="5"/>
    </row>
    <row r="133" spans="1:38" ht="15.75">
      <c r="A133" s="97"/>
      <c r="B133" s="110"/>
      <c r="C133" s="97"/>
      <c r="D133" s="97"/>
      <c r="E133" s="99"/>
      <c r="F133" s="7" t="s">
        <v>60</v>
      </c>
      <c r="G133" s="4">
        <f t="shared" si="56"/>
        <v>0</v>
      </c>
      <c r="H133" s="4">
        <f t="shared" si="57"/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85"/>
      <c r="R133" s="8"/>
      <c r="AA133" s="49"/>
      <c r="AB133" s="49"/>
      <c r="AC133" s="49"/>
      <c r="AD133" s="49"/>
      <c r="AE133" s="49"/>
      <c r="AF133" s="49"/>
      <c r="AG133" s="5"/>
      <c r="AH133" s="49"/>
      <c r="AI133" s="49"/>
      <c r="AJ133" s="49"/>
      <c r="AK133" s="49"/>
      <c r="AL133" s="5"/>
    </row>
    <row r="134" spans="1:38" ht="15.75">
      <c r="A134" s="97"/>
      <c r="B134" s="110"/>
      <c r="C134" s="97"/>
      <c r="D134" s="97"/>
      <c r="E134" s="99"/>
      <c r="F134" s="7" t="s">
        <v>61</v>
      </c>
      <c r="G134" s="4">
        <f t="shared" si="56"/>
        <v>0</v>
      </c>
      <c r="H134" s="4">
        <f t="shared" si="57"/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85"/>
      <c r="R134" s="8"/>
      <c r="AA134" s="49"/>
      <c r="AB134" s="49"/>
      <c r="AC134" s="49"/>
      <c r="AD134" s="49"/>
      <c r="AE134" s="49"/>
      <c r="AF134" s="49"/>
      <c r="AG134" s="5"/>
      <c r="AH134" s="49"/>
      <c r="AI134" s="49"/>
      <c r="AJ134" s="49"/>
      <c r="AK134" s="49"/>
      <c r="AL134" s="5"/>
    </row>
    <row r="135" spans="1:38" ht="15.75">
      <c r="A135" s="97"/>
      <c r="B135" s="110"/>
      <c r="C135" s="97"/>
      <c r="D135" s="97"/>
      <c r="E135" s="99"/>
      <c r="F135" s="7" t="s">
        <v>62</v>
      </c>
      <c r="G135" s="4">
        <f t="shared" si="56"/>
        <v>0</v>
      </c>
      <c r="H135" s="4">
        <f t="shared" si="57"/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85"/>
      <c r="R135" s="8"/>
      <c r="AA135" s="49"/>
      <c r="AB135" s="49"/>
      <c r="AC135" s="49"/>
      <c r="AD135" s="49"/>
      <c r="AE135" s="49"/>
      <c r="AF135" s="49"/>
      <c r="AG135" s="5"/>
      <c r="AH135" s="49"/>
      <c r="AI135" s="49"/>
      <c r="AJ135" s="49"/>
      <c r="AK135" s="49"/>
      <c r="AL135" s="5"/>
    </row>
    <row r="136" spans="1:38" ht="19.5" customHeight="1">
      <c r="A136" s="97"/>
      <c r="B136" s="110"/>
      <c r="C136" s="98"/>
      <c r="D136" s="98"/>
      <c r="E136" s="99"/>
      <c r="F136" s="7" t="s">
        <v>63</v>
      </c>
      <c r="G136" s="4">
        <f t="shared" si="56"/>
        <v>0</v>
      </c>
      <c r="H136" s="4">
        <f t="shared" si="57"/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85"/>
      <c r="R136" s="8"/>
      <c r="AA136" s="49"/>
      <c r="AB136" s="49"/>
      <c r="AC136" s="49"/>
      <c r="AD136" s="49"/>
      <c r="AE136" s="49"/>
      <c r="AF136" s="49"/>
      <c r="AG136" s="5"/>
      <c r="AH136" s="49"/>
      <c r="AI136" s="49"/>
      <c r="AJ136" s="49"/>
      <c r="AK136" s="49"/>
      <c r="AL136" s="5"/>
    </row>
    <row r="137" spans="1:38" s="51" customFormat="1" ht="15.75" customHeight="1">
      <c r="A137" s="97"/>
      <c r="B137" s="109" t="s">
        <v>107</v>
      </c>
      <c r="C137" s="96"/>
      <c r="D137" s="96">
        <v>2</v>
      </c>
      <c r="E137" s="99" t="s">
        <v>142</v>
      </c>
      <c r="F137" s="11" t="s">
        <v>9</v>
      </c>
      <c r="G137" s="4">
        <f aca="true" t="shared" si="58" ref="G137:P137">SUM(G138:G148)</f>
        <v>27222.8</v>
      </c>
      <c r="H137" s="4">
        <f t="shared" si="58"/>
        <v>0</v>
      </c>
      <c r="I137" s="4">
        <f>SUM(I138:I148)</f>
        <v>27222.8</v>
      </c>
      <c r="J137" s="4">
        <f t="shared" si="58"/>
        <v>0</v>
      </c>
      <c r="K137" s="6">
        <f t="shared" si="58"/>
        <v>0</v>
      </c>
      <c r="L137" s="6">
        <f t="shared" si="58"/>
        <v>0</v>
      </c>
      <c r="M137" s="6">
        <f t="shared" si="58"/>
        <v>0</v>
      </c>
      <c r="N137" s="6">
        <f t="shared" si="58"/>
        <v>0</v>
      </c>
      <c r="O137" s="6">
        <f t="shared" si="58"/>
        <v>0</v>
      </c>
      <c r="P137" s="6">
        <f t="shared" si="58"/>
        <v>0</v>
      </c>
      <c r="Q137" s="85" t="s">
        <v>57</v>
      </c>
      <c r="R137" s="8"/>
      <c r="V137" s="51" t="s">
        <v>73</v>
      </c>
      <c r="AA137" s="66"/>
      <c r="AB137" s="66"/>
      <c r="AC137" s="66"/>
      <c r="AD137" s="66"/>
      <c r="AE137" s="66"/>
      <c r="AF137" s="66"/>
      <c r="AG137" s="69"/>
      <c r="AH137" s="66"/>
      <c r="AI137" s="66"/>
      <c r="AJ137" s="66"/>
      <c r="AK137" s="66"/>
      <c r="AL137" s="69"/>
    </row>
    <row r="138" spans="1:38" s="16" customFormat="1" ht="15.75">
      <c r="A138" s="97"/>
      <c r="B138" s="109"/>
      <c r="C138" s="97"/>
      <c r="D138" s="97"/>
      <c r="E138" s="99"/>
      <c r="F138" s="7" t="s">
        <v>10</v>
      </c>
      <c r="G138" s="4">
        <f aca="true" t="shared" si="59" ref="G138:H148">I138+K138+M138+O138</f>
        <v>0</v>
      </c>
      <c r="H138" s="4">
        <f t="shared" si="59"/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85"/>
      <c r="R138" s="8"/>
      <c r="AA138" s="70"/>
      <c r="AB138" s="70"/>
      <c r="AC138" s="70"/>
      <c r="AD138" s="70"/>
      <c r="AE138" s="70"/>
      <c r="AF138" s="70"/>
      <c r="AG138" s="71"/>
      <c r="AH138" s="70"/>
      <c r="AI138" s="70"/>
      <c r="AJ138" s="70"/>
      <c r="AK138" s="70"/>
      <c r="AL138" s="71"/>
    </row>
    <row r="139" spans="1:38" s="16" customFormat="1" ht="15.75">
      <c r="A139" s="97"/>
      <c r="B139" s="109"/>
      <c r="C139" s="97"/>
      <c r="D139" s="97"/>
      <c r="E139" s="99"/>
      <c r="F139" s="7" t="s">
        <v>11</v>
      </c>
      <c r="G139" s="4">
        <f t="shared" si="59"/>
        <v>0</v>
      </c>
      <c r="H139" s="4">
        <f t="shared" si="59"/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85"/>
      <c r="R139" s="8"/>
      <c r="AA139" s="70"/>
      <c r="AB139" s="70"/>
      <c r="AC139" s="70"/>
      <c r="AD139" s="70"/>
      <c r="AE139" s="70"/>
      <c r="AF139" s="70"/>
      <c r="AG139" s="71"/>
      <c r="AH139" s="70"/>
      <c r="AI139" s="70"/>
      <c r="AJ139" s="70"/>
      <c r="AK139" s="70"/>
      <c r="AL139" s="71"/>
    </row>
    <row r="140" spans="1:38" s="16" customFormat="1" ht="15.75">
      <c r="A140" s="97"/>
      <c r="B140" s="109"/>
      <c r="C140" s="97"/>
      <c r="D140" s="97"/>
      <c r="E140" s="99"/>
      <c r="F140" s="7" t="s">
        <v>12</v>
      </c>
      <c r="G140" s="4">
        <f t="shared" si="59"/>
        <v>0</v>
      </c>
      <c r="H140" s="4">
        <f t="shared" si="59"/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85"/>
      <c r="R140" s="8"/>
      <c r="AA140" s="70"/>
      <c r="AB140" s="70"/>
      <c r="AC140" s="70"/>
      <c r="AD140" s="70"/>
      <c r="AE140" s="70"/>
      <c r="AF140" s="70"/>
      <c r="AG140" s="71"/>
      <c r="AH140" s="70"/>
      <c r="AI140" s="70"/>
      <c r="AJ140" s="70"/>
      <c r="AK140" s="70"/>
      <c r="AL140" s="71"/>
    </row>
    <row r="141" spans="1:38" s="16" customFormat="1" ht="15.75">
      <c r="A141" s="97"/>
      <c r="B141" s="109"/>
      <c r="C141" s="97"/>
      <c r="D141" s="97"/>
      <c r="E141" s="99"/>
      <c r="F141" s="7" t="s">
        <v>13</v>
      </c>
      <c r="G141" s="21">
        <f t="shared" si="59"/>
        <v>0</v>
      </c>
      <c r="H141" s="21">
        <f t="shared" si="59"/>
        <v>0</v>
      </c>
      <c r="I141" s="22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85"/>
      <c r="R141" s="8"/>
      <c r="AA141" s="70"/>
      <c r="AB141" s="70"/>
      <c r="AC141" s="70"/>
      <c r="AD141" s="70"/>
      <c r="AE141" s="70"/>
      <c r="AF141" s="70"/>
      <c r="AG141" s="71"/>
      <c r="AH141" s="70"/>
      <c r="AI141" s="70"/>
      <c r="AJ141" s="70"/>
      <c r="AK141" s="70"/>
      <c r="AL141" s="71"/>
    </row>
    <row r="142" spans="1:38" s="16" customFormat="1" ht="15.75">
      <c r="A142" s="97"/>
      <c r="B142" s="109"/>
      <c r="C142" s="97"/>
      <c r="D142" s="97"/>
      <c r="E142" s="99"/>
      <c r="F142" s="7" t="s">
        <v>14</v>
      </c>
      <c r="G142" s="21">
        <f t="shared" si="59"/>
        <v>0</v>
      </c>
      <c r="H142" s="21">
        <f t="shared" si="59"/>
        <v>0</v>
      </c>
      <c r="I142" s="22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85"/>
      <c r="R142" s="8"/>
      <c r="V142" s="16" t="s">
        <v>81</v>
      </c>
      <c r="AA142" s="70"/>
      <c r="AB142" s="70"/>
      <c r="AC142" s="70"/>
      <c r="AD142" s="70"/>
      <c r="AE142" s="70"/>
      <c r="AF142" s="70"/>
      <c r="AG142" s="71"/>
      <c r="AH142" s="70"/>
      <c r="AI142" s="70"/>
      <c r="AJ142" s="70"/>
      <c r="AK142" s="70"/>
      <c r="AL142" s="71"/>
    </row>
    <row r="143" spans="1:38" s="16" customFormat="1" ht="15.75">
      <c r="A143" s="97"/>
      <c r="B143" s="109"/>
      <c r="C143" s="97"/>
      <c r="D143" s="97"/>
      <c r="E143" s="99"/>
      <c r="F143" s="7" t="s">
        <v>15</v>
      </c>
      <c r="G143" s="21">
        <f t="shared" si="59"/>
        <v>0</v>
      </c>
      <c r="H143" s="21">
        <f t="shared" si="59"/>
        <v>0</v>
      </c>
      <c r="I143" s="22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85"/>
      <c r="R143" s="8"/>
      <c r="T143" s="52">
        <f>I143</f>
        <v>0</v>
      </c>
      <c r="V143" s="52">
        <f>I143</f>
        <v>0</v>
      </c>
      <c r="X143" s="16" t="s">
        <v>71</v>
      </c>
      <c r="AA143" s="70"/>
      <c r="AB143" s="70"/>
      <c r="AC143" s="70"/>
      <c r="AD143" s="70"/>
      <c r="AE143" s="70"/>
      <c r="AF143" s="70"/>
      <c r="AG143" s="71"/>
      <c r="AH143" s="70"/>
      <c r="AI143" s="70"/>
      <c r="AJ143" s="70"/>
      <c r="AK143" s="70"/>
      <c r="AL143" s="71"/>
    </row>
    <row r="144" spans="1:38" s="16" customFormat="1" ht="15.75">
      <c r="A144" s="97"/>
      <c r="B144" s="109"/>
      <c r="C144" s="97"/>
      <c r="D144" s="97"/>
      <c r="E144" s="99"/>
      <c r="F144" s="7" t="s">
        <v>59</v>
      </c>
      <c r="G144" s="21">
        <f>I144+K144+M144+O144</f>
        <v>1252.2</v>
      </c>
      <c r="H144" s="21">
        <f t="shared" si="59"/>
        <v>0</v>
      </c>
      <c r="I144" s="22">
        <v>1252.2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85"/>
      <c r="R144" s="8"/>
      <c r="X144" s="52">
        <f>I144</f>
        <v>1252.2</v>
      </c>
      <c r="AA144" s="70"/>
      <c r="AB144" s="70"/>
      <c r="AC144" s="70">
        <v>1</v>
      </c>
      <c r="AD144" s="70"/>
      <c r="AE144" s="70"/>
      <c r="AF144" s="70"/>
      <c r="AG144" s="71"/>
      <c r="AH144" s="70"/>
      <c r="AI144" s="70"/>
      <c r="AJ144" s="70"/>
      <c r="AK144" s="70"/>
      <c r="AL144" s="71"/>
    </row>
    <row r="145" spans="1:38" s="16" customFormat="1" ht="15.75">
      <c r="A145" s="97"/>
      <c r="B145" s="109"/>
      <c r="C145" s="97"/>
      <c r="D145" s="97"/>
      <c r="E145" s="99"/>
      <c r="F145" s="7" t="s">
        <v>60</v>
      </c>
      <c r="G145" s="21">
        <f t="shared" si="59"/>
        <v>25970.6</v>
      </c>
      <c r="H145" s="21">
        <f t="shared" si="59"/>
        <v>0</v>
      </c>
      <c r="I145" s="22">
        <v>25970.6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85"/>
      <c r="R145" s="8"/>
      <c r="AA145" s="70"/>
      <c r="AB145" s="70"/>
      <c r="AC145" s="70"/>
      <c r="AD145" s="70"/>
      <c r="AE145" s="70"/>
      <c r="AF145" s="70">
        <v>1</v>
      </c>
      <c r="AG145" s="71"/>
      <c r="AH145" s="70"/>
      <c r="AI145" s="70"/>
      <c r="AJ145" s="70"/>
      <c r="AK145" s="70"/>
      <c r="AL145" s="71"/>
    </row>
    <row r="146" spans="1:38" s="16" customFormat="1" ht="15.75">
      <c r="A146" s="97"/>
      <c r="B146" s="109"/>
      <c r="C146" s="97"/>
      <c r="D146" s="97"/>
      <c r="E146" s="99"/>
      <c r="F146" s="7" t="s">
        <v>61</v>
      </c>
      <c r="G146" s="21">
        <f t="shared" si="59"/>
        <v>0</v>
      </c>
      <c r="H146" s="21">
        <f t="shared" si="59"/>
        <v>0</v>
      </c>
      <c r="I146" s="22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85"/>
      <c r="R146" s="8"/>
      <c r="AA146" s="70"/>
      <c r="AB146" s="70"/>
      <c r="AC146" s="70"/>
      <c r="AD146" s="70"/>
      <c r="AE146" s="70"/>
      <c r="AF146" s="70"/>
      <c r="AG146" s="71"/>
      <c r="AH146" s="70"/>
      <c r="AI146" s="70"/>
      <c r="AJ146" s="70"/>
      <c r="AK146" s="70"/>
      <c r="AL146" s="71"/>
    </row>
    <row r="147" spans="1:38" s="16" customFormat="1" ht="15.75">
      <c r="A147" s="97"/>
      <c r="B147" s="109"/>
      <c r="C147" s="97"/>
      <c r="D147" s="97"/>
      <c r="E147" s="99"/>
      <c r="F147" s="7" t="s">
        <v>62</v>
      </c>
      <c r="G147" s="21">
        <f t="shared" si="59"/>
        <v>0</v>
      </c>
      <c r="H147" s="21">
        <f t="shared" si="59"/>
        <v>0</v>
      </c>
      <c r="I147" s="22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85"/>
      <c r="R147" s="8"/>
      <c r="AA147" s="70"/>
      <c r="AB147" s="70"/>
      <c r="AC147" s="70"/>
      <c r="AD147" s="70"/>
      <c r="AE147" s="70"/>
      <c r="AF147" s="70"/>
      <c r="AG147" s="71"/>
      <c r="AH147" s="70"/>
      <c r="AI147" s="70"/>
      <c r="AJ147" s="70"/>
      <c r="AK147" s="70"/>
      <c r="AL147" s="71"/>
    </row>
    <row r="148" spans="1:38" s="16" customFormat="1" ht="19.5" customHeight="1">
      <c r="A148" s="97"/>
      <c r="B148" s="109"/>
      <c r="C148" s="98"/>
      <c r="D148" s="98"/>
      <c r="E148" s="99"/>
      <c r="F148" s="7" t="s">
        <v>63</v>
      </c>
      <c r="G148" s="21">
        <f t="shared" si="59"/>
        <v>0</v>
      </c>
      <c r="H148" s="21">
        <f t="shared" si="59"/>
        <v>0</v>
      </c>
      <c r="I148" s="22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85"/>
      <c r="R148" s="8"/>
      <c r="AA148" s="70"/>
      <c r="AB148" s="70"/>
      <c r="AC148" s="70"/>
      <c r="AD148" s="70"/>
      <c r="AE148" s="70"/>
      <c r="AF148" s="70"/>
      <c r="AG148" s="71"/>
      <c r="AH148" s="70"/>
      <c r="AI148" s="70"/>
      <c r="AJ148" s="70"/>
      <c r="AK148" s="70"/>
      <c r="AL148" s="71"/>
    </row>
    <row r="149" spans="1:38" s="1" customFormat="1" ht="15.75" customHeight="1">
      <c r="A149" s="97"/>
      <c r="B149" s="109" t="s">
        <v>108</v>
      </c>
      <c r="C149" s="96"/>
      <c r="D149" s="96">
        <v>3</v>
      </c>
      <c r="E149" s="99" t="s">
        <v>144</v>
      </c>
      <c r="F149" s="11" t="s">
        <v>9</v>
      </c>
      <c r="G149" s="21">
        <f aca="true" t="shared" si="60" ref="G149:P149">SUM(G150:G160)</f>
        <v>44799.5</v>
      </c>
      <c r="H149" s="21">
        <f t="shared" si="60"/>
        <v>0</v>
      </c>
      <c r="I149" s="21">
        <f t="shared" si="60"/>
        <v>44799.5</v>
      </c>
      <c r="J149" s="4">
        <f t="shared" si="60"/>
        <v>0</v>
      </c>
      <c r="K149" s="6">
        <f t="shared" si="60"/>
        <v>0</v>
      </c>
      <c r="L149" s="6">
        <f t="shared" si="60"/>
        <v>0</v>
      </c>
      <c r="M149" s="6">
        <f t="shared" si="60"/>
        <v>0</v>
      </c>
      <c r="N149" s="6">
        <f t="shared" si="60"/>
        <v>0</v>
      </c>
      <c r="O149" s="6">
        <f t="shared" si="60"/>
        <v>0</v>
      </c>
      <c r="P149" s="6">
        <f t="shared" si="60"/>
        <v>0</v>
      </c>
      <c r="Q149" s="85" t="s">
        <v>57</v>
      </c>
      <c r="R149" s="8"/>
      <c r="X149" s="1" t="s">
        <v>69</v>
      </c>
      <c r="AA149" s="68"/>
      <c r="AB149" s="68"/>
      <c r="AC149" s="68"/>
      <c r="AD149" s="68"/>
      <c r="AE149" s="68"/>
      <c r="AF149" s="68"/>
      <c r="AG149" s="13"/>
      <c r="AH149" s="68"/>
      <c r="AI149" s="68"/>
      <c r="AJ149" s="68"/>
      <c r="AK149" s="68"/>
      <c r="AL149" s="13"/>
    </row>
    <row r="150" spans="1:38" ht="15.75">
      <c r="A150" s="97"/>
      <c r="B150" s="109"/>
      <c r="C150" s="97"/>
      <c r="D150" s="97"/>
      <c r="E150" s="99"/>
      <c r="F150" s="7" t="s">
        <v>10</v>
      </c>
      <c r="G150" s="21">
        <f aca="true" t="shared" si="61" ref="G150:G160">I150+K150+M150+O150</f>
        <v>0</v>
      </c>
      <c r="H150" s="21">
        <f aca="true" t="shared" si="62" ref="H150:H160">J150+L150+N150+P150</f>
        <v>0</v>
      </c>
      <c r="I150" s="22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85"/>
      <c r="R150" s="8"/>
      <c r="AA150" s="49"/>
      <c r="AB150" s="49"/>
      <c r="AC150" s="49"/>
      <c r="AD150" s="49"/>
      <c r="AE150" s="49"/>
      <c r="AF150" s="49"/>
      <c r="AG150" s="5"/>
      <c r="AH150" s="49"/>
      <c r="AI150" s="49"/>
      <c r="AJ150" s="49"/>
      <c r="AK150" s="49"/>
      <c r="AL150" s="5"/>
    </row>
    <row r="151" spans="1:38" ht="15.75">
      <c r="A151" s="97"/>
      <c r="B151" s="109"/>
      <c r="C151" s="97"/>
      <c r="D151" s="97"/>
      <c r="E151" s="99"/>
      <c r="F151" s="7" t="s">
        <v>11</v>
      </c>
      <c r="G151" s="21">
        <f t="shared" si="61"/>
        <v>0</v>
      </c>
      <c r="H151" s="21">
        <f t="shared" si="62"/>
        <v>0</v>
      </c>
      <c r="I151" s="22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85"/>
      <c r="R151" s="8"/>
      <c r="AA151" s="49"/>
      <c r="AB151" s="49"/>
      <c r="AC151" s="49"/>
      <c r="AD151" s="49"/>
      <c r="AE151" s="49"/>
      <c r="AF151" s="49"/>
      <c r="AG151" s="5"/>
      <c r="AH151" s="49"/>
      <c r="AI151" s="49"/>
      <c r="AJ151" s="49"/>
      <c r="AK151" s="49"/>
      <c r="AL151" s="5"/>
    </row>
    <row r="152" spans="1:38" ht="15.75">
      <c r="A152" s="97"/>
      <c r="B152" s="109"/>
      <c r="C152" s="97"/>
      <c r="D152" s="97"/>
      <c r="E152" s="99"/>
      <c r="F152" s="7" t="s">
        <v>12</v>
      </c>
      <c r="G152" s="21">
        <f t="shared" si="61"/>
        <v>0</v>
      </c>
      <c r="H152" s="21">
        <f t="shared" si="62"/>
        <v>0</v>
      </c>
      <c r="I152" s="22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85"/>
      <c r="R152" s="8"/>
      <c r="AA152" s="49"/>
      <c r="AB152" s="49"/>
      <c r="AC152" s="49"/>
      <c r="AD152" s="49"/>
      <c r="AE152" s="49"/>
      <c r="AF152" s="49"/>
      <c r="AG152" s="5"/>
      <c r="AH152" s="49"/>
      <c r="AI152" s="49"/>
      <c r="AJ152" s="49"/>
      <c r="AK152" s="49"/>
      <c r="AL152" s="5"/>
    </row>
    <row r="153" spans="1:38" ht="15.75">
      <c r="A153" s="97"/>
      <c r="B153" s="109"/>
      <c r="C153" s="97"/>
      <c r="D153" s="97"/>
      <c r="E153" s="99"/>
      <c r="F153" s="7" t="s">
        <v>13</v>
      </c>
      <c r="G153" s="21">
        <f t="shared" si="61"/>
        <v>0</v>
      </c>
      <c r="H153" s="21">
        <f t="shared" si="62"/>
        <v>0</v>
      </c>
      <c r="I153" s="22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85"/>
      <c r="R153" s="8"/>
      <c r="AA153" s="49"/>
      <c r="AB153" s="49"/>
      <c r="AC153" s="49"/>
      <c r="AD153" s="49"/>
      <c r="AE153" s="49"/>
      <c r="AF153" s="49"/>
      <c r="AG153" s="5"/>
      <c r="AH153" s="49"/>
      <c r="AI153" s="49"/>
      <c r="AJ153" s="49"/>
      <c r="AK153" s="49"/>
      <c r="AL153" s="5"/>
    </row>
    <row r="154" spans="1:38" ht="15.75">
      <c r="A154" s="97"/>
      <c r="B154" s="109"/>
      <c r="C154" s="97"/>
      <c r="D154" s="97"/>
      <c r="E154" s="99"/>
      <c r="F154" s="7" t="s">
        <v>14</v>
      </c>
      <c r="G154" s="21">
        <f t="shared" si="61"/>
        <v>0</v>
      </c>
      <c r="H154" s="21">
        <f t="shared" si="62"/>
        <v>0</v>
      </c>
      <c r="I154" s="22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85"/>
      <c r="R154" s="8"/>
      <c r="AA154" s="49"/>
      <c r="AB154" s="49"/>
      <c r="AC154" s="49"/>
      <c r="AD154" s="49"/>
      <c r="AE154" s="49"/>
      <c r="AF154" s="49"/>
      <c r="AG154" s="5"/>
      <c r="AH154" s="49"/>
      <c r="AI154" s="49"/>
      <c r="AJ154" s="49"/>
      <c r="AK154" s="49"/>
      <c r="AL154" s="5"/>
    </row>
    <row r="155" spans="1:38" ht="15.75">
      <c r="A155" s="97"/>
      <c r="B155" s="109"/>
      <c r="C155" s="97"/>
      <c r="D155" s="97"/>
      <c r="E155" s="99"/>
      <c r="F155" s="7" t="s">
        <v>15</v>
      </c>
      <c r="G155" s="21">
        <f t="shared" si="61"/>
        <v>0</v>
      </c>
      <c r="H155" s="21">
        <f t="shared" si="62"/>
        <v>0</v>
      </c>
      <c r="I155" s="22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85"/>
      <c r="R155" s="8"/>
      <c r="AA155" s="49"/>
      <c r="AB155" s="49"/>
      <c r="AC155" s="49"/>
      <c r="AD155" s="49"/>
      <c r="AE155" s="49"/>
      <c r="AF155" s="49"/>
      <c r="AG155" s="5"/>
      <c r="AH155" s="49"/>
      <c r="AI155" s="49"/>
      <c r="AJ155" s="49"/>
      <c r="AK155" s="49"/>
      <c r="AL155" s="5"/>
    </row>
    <row r="156" spans="1:38" ht="15.75">
      <c r="A156" s="97"/>
      <c r="B156" s="109"/>
      <c r="C156" s="97"/>
      <c r="D156" s="97"/>
      <c r="E156" s="99"/>
      <c r="F156" s="7" t="s">
        <v>59</v>
      </c>
      <c r="G156" s="21">
        <f t="shared" si="61"/>
        <v>0</v>
      </c>
      <c r="H156" s="21">
        <f t="shared" si="62"/>
        <v>0</v>
      </c>
      <c r="I156" s="22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85"/>
      <c r="R156" s="8"/>
      <c r="X156" s="44">
        <f>I156</f>
        <v>0</v>
      </c>
      <c r="Y156" t="s">
        <v>71</v>
      </c>
      <c r="AA156" s="49"/>
      <c r="AB156" s="49"/>
      <c r="AC156" s="49"/>
      <c r="AD156" s="49"/>
      <c r="AE156" s="49"/>
      <c r="AF156" s="49"/>
      <c r="AG156" s="5"/>
      <c r="AH156" s="49"/>
      <c r="AI156" s="49"/>
      <c r="AJ156" s="49"/>
      <c r="AK156" s="49"/>
      <c r="AL156" s="5"/>
    </row>
    <row r="157" spans="1:38" ht="15.75">
      <c r="A157" s="97"/>
      <c r="B157" s="109"/>
      <c r="C157" s="97"/>
      <c r="D157" s="97"/>
      <c r="E157" s="99"/>
      <c r="F157" s="7" t="s">
        <v>60</v>
      </c>
      <c r="G157" s="21">
        <f t="shared" si="61"/>
        <v>2058.8</v>
      </c>
      <c r="H157" s="21">
        <f t="shared" si="62"/>
        <v>0</v>
      </c>
      <c r="I157" s="22">
        <v>2058.8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85"/>
      <c r="R157" s="8"/>
      <c r="Y157" s="44">
        <f>I157</f>
        <v>2058.8</v>
      </c>
      <c r="AA157" s="49"/>
      <c r="AB157" s="49"/>
      <c r="AC157" s="49"/>
      <c r="AD157" s="49"/>
      <c r="AE157" s="49">
        <v>1</v>
      </c>
      <c r="AF157" s="49"/>
      <c r="AG157" s="5"/>
      <c r="AH157" s="49"/>
      <c r="AI157" s="49"/>
      <c r="AJ157" s="49"/>
      <c r="AK157" s="49"/>
      <c r="AL157" s="5"/>
    </row>
    <row r="158" spans="1:38" ht="15.75">
      <c r="A158" s="97"/>
      <c r="B158" s="109"/>
      <c r="C158" s="97"/>
      <c r="D158" s="97"/>
      <c r="E158" s="99"/>
      <c r="F158" s="7" t="s">
        <v>61</v>
      </c>
      <c r="G158" s="21">
        <f t="shared" si="61"/>
        <v>42740.7</v>
      </c>
      <c r="H158" s="21">
        <f t="shared" si="62"/>
        <v>0</v>
      </c>
      <c r="I158" s="22">
        <v>42740.7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85"/>
      <c r="R158" s="8"/>
      <c r="AA158" s="49"/>
      <c r="AB158" s="49"/>
      <c r="AC158" s="49"/>
      <c r="AD158" s="49"/>
      <c r="AE158" s="49"/>
      <c r="AF158" s="49"/>
      <c r="AG158" s="5"/>
      <c r="AH158" s="49">
        <v>1</v>
      </c>
      <c r="AI158" s="49"/>
      <c r="AJ158" s="49"/>
      <c r="AK158" s="49"/>
      <c r="AL158" s="5"/>
    </row>
    <row r="159" spans="1:38" ht="15.75">
      <c r="A159" s="97"/>
      <c r="B159" s="109"/>
      <c r="C159" s="97"/>
      <c r="D159" s="97"/>
      <c r="E159" s="99"/>
      <c r="F159" s="7" t="s">
        <v>62</v>
      </c>
      <c r="G159" s="21">
        <f t="shared" si="61"/>
        <v>0</v>
      </c>
      <c r="H159" s="21">
        <f t="shared" si="62"/>
        <v>0</v>
      </c>
      <c r="I159" s="22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85"/>
      <c r="R159" s="8"/>
      <c r="AA159" s="49"/>
      <c r="AB159" s="49"/>
      <c r="AC159" s="49"/>
      <c r="AD159" s="49"/>
      <c r="AE159" s="49"/>
      <c r="AF159" s="49"/>
      <c r="AG159" s="5"/>
      <c r="AH159" s="49"/>
      <c r="AI159" s="49"/>
      <c r="AJ159" s="49"/>
      <c r="AK159" s="49"/>
      <c r="AL159" s="5"/>
    </row>
    <row r="160" spans="1:38" ht="15.75">
      <c r="A160" s="97"/>
      <c r="B160" s="109"/>
      <c r="C160" s="98"/>
      <c r="D160" s="98"/>
      <c r="E160" s="99"/>
      <c r="F160" s="7" t="s">
        <v>63</v>
      </c>
      <c r="G160" s="21">
        <f t="shared" si="61"/>
        <v>0</v>
      </c>
      <c r="H160" s="21">
        <f t="shared" si="62"/>
        <v>0</v>
      </c>
      <c r="I160" s="22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85"/>
      <c r="R160" s="8"/>
      <c r="AA160" s="49"/>
      <c r="AB160" s="49"/>
      <c r="AC160" s="49"/>
      <c r="AD160" s="49"/>
      <c r="AE160" s="49"/>
      <c r="AF160" s="49"/>
      <c r="AG160" s="5"/>
      <c r="AH160" s="49"/>
      <c r="AI160" s="49"/>
      <c r="AJ160" s="49"/>
      <c r="AK160" s="49"/>
      <c r="AL160" s="5"/>
    </row>
    <row r="161" spans="1:38" s="1" customFormat="1" ht="15.75" customHeight="1">
      <c r="A161" s="97"/>
      <c r="B161" s="109" t="s">
        <v>109</v>
      </c>
      <c r="C161" s="96"/>
      <c r="D161" s="96">
        <v>2</v>
      </c>
      <c r="E161" s="99" t="s">
        <v>142</v>
      </c>
      <c r="F161" s="11" t="s">
        <v>9</v>
      </c>
      <c r="G161" s="21">
        <f aca="true" t="shared" si="63" ref="G161:P161">SUM(G162:G172)</f>
        <v>0</v>
      </c>
      <c r="H161" s="21">
        <f t="shared" si="63"/>
        <v>0</v>
      </c>
      <c r="I161" s="21">
        <f>SUM(I162:I172)</f>
        <v>0</v>
      </c>
      <c r="J161" s="4">
        <f t="shared" si="63"/>
        <v>0</v>
      </c>
      <c r="K161" s="6">
        <f t="shared" si="63"/>
        <v>0</v>
      </c>
      <c r="L161" s="6">
        <f t="shared" si="63"/>
        <v>0</v>
      </c>
      <c r="M161" s="6">
        <f t="shared" si="63"/>
        <v>0</v>
      </c>
      <c r="N161" s="6">
        <f t="shared" si="63"/>
        <v>0</v>
      </c>
      <c r="O161" s="6">
        <f t="shared" si="63"/>
        <v>0</v>
      </c>
      <c r="P161" s="6">
        <f t="shared" si="63"/>
        <v>0</v>
      </c>
      <c r="Q161" s="85" t="s">
        <v>57</v>
      </c>
      <c r="R161" s="8"/>
      <c r="AA161" s="68"/>
      <c r="AB161" s="68"/>
      <c r="AC161" s="68"/>
      <c r="AD161" s="68"/>
      <c r="AE161" s="68"/>
      <c r="AF161" s="68"/>
      <c r="AG161" s="13"/>
      <c r="AH161" s="68"/>
      <c r="AI161" s="68"/>
      <c r="AJ161" s="68"/>
      <c r="AK161" s="68"/>
      <c r="AL161" s="13"/>
    </row>
    <row r="162" spans="1:38" ht="15.75">
      <c r="A162" s="97"/>
      <c r="B162" s="109"/>
      <c r="C162" s="97"/>
      <c r="D162" s="97"/>
      <c r="E162" s="99"/>
      <c r="F162" s="7" t="s">
        <v>10</v>
      </c>
      <c r="G162" s="21">
        <f aca="true" t="shared" si="64" ref="G162:G172">I162+K162+M162+O162</f>
        <v>0</v>
      </c>
      <c r="H162" s="21">
        <f aca="true" t="shared" si="65" ref="H162:H172">J162+L162+N162+P162</f>
        <v>0</v>
      </c>
      <c r="I162" s="22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85"/>
      <c r="R162" s="8"/>
      <c r="AA162" s="49"/>
      <c r="AB162" s="49"/>
      <c r="AC162" s="49"/>
      <c r="AD162" s="49"/>
      <c r="AE162" s="49"/>
      <c r="AF162" s="49"/>
      <c r="AG162" s="5"/>
      <c r="AH162" s="49"/>
      <c r="AI162" s="49"/>
      <c r="AJ162" s="49"/>
      <c r="AK162" s="49"/>
      <c r="AL162" s="5"/>
    </row>
    <row r="163" spans="1:38" ht="15.75">
      <c r="A163" s="97"/>
      <c r="B163" s="109"/>
      <c r="C163" s="97"/>
      <c r="D163" s="97"/>
      <c r="E163" s="99"/>
      <c r="F163" s="7" t="s">
        <v>11</v>
      </c>
      <c r="G163" s="21">
        <f t="shared" si="64"/>
        <v>0</v>
      </c>
      <c r="H163" s="21">
        <f t="shared" si="65"/>
        <v>0</v>
      </c>
      <c r="I163" s="22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85"/>
      <c r="R163" s="8"/>
      <c r="AA163" s="49"/>
      <c r="AB163" s="49"/>
      <c r="AC163" s="49"/>
      <c r="AD163" s="49"/>
      <c r="AE163" s="49"/>
      <c r="AF163" s="49"/>
      <c r="AG163" s="5"/>
      <c r="AH163" s="49"/>
      <c r="AI163" s="49"/>
      <c r="AJ163" s="49"/>
      <c r="AK163" s="49"/>
      <c r="AL163" s="5"/>
    </row>
    <row r="164" spans="1:38" ht="15.75">
      <c r="A164" s="97"/>
      <c r="B164" s="109"/>
      <c r="C164" s="97"/>
      <c r="D164" s="97"/>
      <c r="E164" s="99"/>
      <c r="F164" s="7" t="s">
        <v>12</v>
      </c>
      <c r="G164" s="21">
        <f t="shared" si="64"/>
        <v>0</v>
      </c>
      <c r="H164" s="21">
        <f t="shared" si="65"/>
        <v>0</v>
      </c>
      <c r="I164" s="22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85"/>
      <c r="R164" s="8"/>
      <c r="AA164" s="49"/>
      <c r="AB164" s="49"/>
      <c r="AC164" s="49"/>
      <c r="AD164" s="49"/>
      <c r="AE164" s="49"/>
      <c r="AF164" s="49"/>
      <c r="AG164" s="5"/>
      <c r="AH164" s="49"/>
      <c r="AI164" s="49"/>
      <c r="AJ164" s="49"/>
      <c r="AK164" s="49"/>
      <c r="AL164" s="5"/>
    </row>
    <row r="165" spans="1:38" ht="15.75">
      <c r="A165" s="97"/>
      <c r="B165" s="109"/>
      <c r="C165" s="97"/>
      <c r="D165" s="97"/>
      <c r="E165" s="99"/>
      <c r="F165" s="7" t="s">
        <v>13</v>
      </c>
      <c r="G165" s="21">
        <f t="shared" si="64"/>
        <v>0</v>
      </c>
      <c r="H165" s="21">
        <f t="shared" si="65"/>
        <v>0</v>
      </c>
      <c r="I165" s="22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85"/>
      <c r="R165" s="8"/>
      <c r="AA165" s="49"/>
      <c r="AB165" s="49"/>
      <c r="AC165" s="49"/>
      <c r="AD165" s="49"/>
      <c r="AE165" s="49"/>
      <c r="AF165" s="49"/>
      <c r="AG165" s="5"/>
      <c r="AH165" s="49"/>
      <c r="AI165" s="49"/>
      <c r="AJ165" s="49"/>
      <c r="AK165" s="49"/>
      <c r="AL165" s="5"/>
    </row>
    <row r="166" spans="1:38" ht="15.75">
      <c r="A166" s="97"/>
      <c r="B166" s="109"/>
      <c r="C166" s="97"/>
      <c r="D166" s="97">
        <v>2</v>
      </c>
      <c r="E166" s="99"/>
      <c r="F166" s="7" t="s">
        <v>14</v>
      </c>
      <c r="G166" s="21">
        <f t="shared" si="64"/>
        <v>0</v>
      </c>
      <c r="H166" s="21">
        <f t="shared" si="65"/>
        <v>0</v>
      </c>
      <c r="I166" s="22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85"/>
      <c r="R166" s="8"/>
      <c r="AA166" s="49"/>
      <c r="AB166" s="49"/>
      <c r="AC166" s="49"/>
      <c r="AD166" s="49"/>
      <c r="AE166" s="49"/>
      <c r="AF166" s="49"/>
      <c r="AG166" s="5"/>
      <c r="AH166" s="49"/>
      <c r="AI166" s="49"/>
      <c r="AJ166" s="49"/>
      <c r="AK166" s="49"/>
      <c r="AL166" s="5"/>
    </row>
    <row r="167" spans="1:38" ht="15.75">
      <c r="A167" s="97"/>
      <c r="B167" s="109"/>
      <c r="C167" s="97"/>
      <c r="D167" s="97"/>
      <c r="E167" s="99"/>
      <c r="F167" s="7" t="s">
        <v>15</v>
      </c>
      <c r="G167" s="21">
        <f t="shared" si="64"/>
        <v>0</v>
      </c>
      <c r="H167" s="21">
        <f t="shared" si="65"/>
        <v>0</v>
      </c>
      <c r="I167" s="22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85"/>
      <c r="R167" s="8"/>
      <c r="AA167" s="49"/>
      <c r="AB167" s="49"/>
      <c r="AC167" s="49"/>
      <c r="AD167" s="49"/>
      <c r="AE167" s="49"/>
      <c r="AF167" s="49"/>
      <c r="AG167" s="5"/>
      <c r="AH167" s="49"/>
      <c r="AI167" s="49"/>
      <c r="AJ167" s="49"/>
      <c r="AK167" s="49"/>
      <c r="AL167" s="5"/>
    </row>
    <row r="168" spans="1:38" ht="15.75">
      <c r="A168" s="97"/>
      <c r="B168" s="109"/>
      <c r="C168" s="97"/>
      <c r="D168" s="97"/>
      <c r="E168" s="99"/>
      <c r="F168" s="7" t="s">
        <v>59</v>
      </c>
      <c r="G168" s="21">
        <f t="shared" si="64"/>
        <v>0</v>
      </c>
      <c r="H168" s="21">
        <f t="shared" si="65"/>
        <v>0</v>
      </c>
      <c r="I168" s="22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85"/>
      <c r="R168" s="8"/>
      <c r="AA168" s="49"/>
      <c r="AB168" s="49"/>
      <c r="AC168" s="49"/>
      <c r="AD168" s="49"/>
      <c r="AE168" s="49"/>
      <c r="AF168" s="49"/>
      <c r="AG168" s="5"/>
      <c r="AH168" s="49"/>
      <c r="AI168" s="49"/>
      <c r="AJ168" s="49"/>
      <c r="AK168" s="49"/>
      <c r="AL168" s="5"/>
    </row>
    <row r="169" spans="1:38" ht="15.75">
      <c r="A169" s="97"/>
      <c r="B169" s="109"/>
      <c r="C169" s="97"/>
      <c r="D169" s="97"/>
      <c r="E169" s="99"/>
      <c r="F169" s="7" t="s">
        <v>60</v>
      </c>
      <c r="G169" s="21">
        <f t="shared" si="64"/>
        <v>0</v>
      </c>
      <c r="H169" s="21">
        <f t="shared" si="65"/>
        <v>0</v>
      </c>
      <c r="I169" s="22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85"/>
      <c r="R169" s="8"/>
      <c r="AA169" s="49"/>
      <c r="AB169" s="49"/>
      <c r="AC169" s="49"/>
      <c r="AD169" s="49"/>
      <c r="AE169" s="49"/>
      <c r="AF169" s="49"/>
      <c r="AG169" s="5"/>
      <c r="AH169" s="49"/>
      <c r="AI169" s="49"/>
      <c r="AJ169" s="49"/>
      <c r="AK169" s="49"/>
      <c r="AL169" s="5"/>
    </row>
    <row r="170" spans="1:38" ht="15.75">
      <c r="A170" s="97"/>
      <c r="B170" s="109"/>
      <c r="C170" s="97"/>
      <c r="D170" s="97"/>
      <c r="E170" s="99"/>
      <c r="F170" s="7" t="s">
        <v>61</v>
      </c>
      <c r="G170" s="21">
        <f t="shared" si="64"/>
        <v>0</v>
      </c>
      <c r="H170" s="21">
        <f t="shared" si="65"/>
        <v>0</v>
      </c>
      <c r="I170" s="22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85"/>
      <c r="R170" s="8"/>
      <c r="AA170" s="49"/>
      <c r="AB170" s="49"/>
      <c r="AC170" s="49"/>
      <c r="AD170" s="49"/>
      <c r="AE170" s="49"/>
      <c r="AF170" s="49"/>
      <c r="AG170" s="5"/>
      <c r="AH170" s="49"/>
      <c r="AI170" s="49"/>
      <c r="AJ170" s="49"/>
      <c r="AK170" s="49"/>
      <c r="AL170" s="5"/>
    </row>
    <row r="171" spans="1:38" ht="15.75">
      <c r="A171" s="97"/>
      <c r="B171" s="109"/>
      <c r="C171" s="97"/>
      <c r="D171" s="97"/>
      <c r="E171" s="99"/>
      <c r="F171" s="7" t="s">
        <v>62</v>
      </c>
      <c r="G171" s="21">
        <f t="shared" si="64"/>
        <v>0</v>
      </c>
      <c r="H171" s="21">
        <f t="shared" si="65"/>
        <v>0</v>
      </c>
      <c r="I171" s="22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85"/>
      <c r="R171" s="8"/>
      <c r="AA171" s="49"/>
      <c r="AB171" s="49"/>
      <c r="AC171" s="49"/>
      <c r="AD171" s="49"/>
      <c r="AE171" s="49"/>
      <c r="AF171" s="49"/>
      <c r="AG171" s="5"/>
      <c r="AH171" s="49"/>
      <c r="AI171" s="49"/>
      <c r="AJ171" s="49"/>
      <c r="AK171" s="49"/>
      <c r="AL171" s="5"/>
    </row>
    <row r="172" spans="1:38" ht="15.75">
      <c r="A172" s="97"/>
      <c r="B172" s="109"/>
      <c r="C172" s="98"/>
      <c r="D172" s="97"/>
      <c r="E172" s="99"/>
      <c r="F172" s="7" t="s">
        <v>63</v>
      </c>
      <c r="G172" s="21">
        <f t="shared" si="64"/>
        <v>0</v>
      </c>
      <c r="H172" s="21">
        <f t="shared" si="65"/>
        <v>0</v>
      </c>
      <c r="I172" s="22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85"/>
      <c r="R172" s="8"/>
      <c r="AA172" s="49"/>
      <c r="AB172" s="49"/>
      <c r="AC172" s="49"/>
      <c r="AD172" s="49"/>
      <c r="AE172" s="49"/>
      <c r="AF172" s="49"/>
      <c r="AG172" s="5"/>
      <c r="AH172" s="49"/>
      <c r="AI172" s="49"/>
      <c r="AJ172" s="49"/>
      <c r="AK172" s="49"/>
      <c r="AL172" s="5"/>
    </row>
    <row r="173" spans="1:38" s="1" customFormat="1" ht="15.75" customHeight="1">
      <c r="A173" s="97"/>
      <c r="B173" s="109" t="s">
        <v>110</v>
      </c>
      <c r="C173" s="96"/>
      <c r="D173" s="96">
        <v>3</v>
      </c>
      <c r="E173" s="99" t="s">
        <v>144</v>
      </c>
      <c r="F173" s="11" t="s">
        <v>9</v>
      </c>
      <c r="G173" s="21">
        <f>SUM(G174:G184)</f>
        <v>12712.2</v>
      </c>
      <c r="H173" s="21">
        <f>SUM(H174:H184)</f>
        <v>0</v>
      </c>
      <c r="I173" s="21">
        <f>SUM(I174:I184)</f>
        <v>12712.2</v>
      </c>
      <c r="J173" s="4">
        <f aca="true" t="shared" si="66" ref="J173:P173">SUM(J174:J184)</f>
        <v>0</v>
      </c>
      <c r="K173" s="6">
        <f t="shared" si="66"/>
        <v>0</v>
      </c>
      <c r="L173" s="6">
        <f t="shared" si="66"/>
        <v>0</v>
      </c>
      <c r="M173" s="6">
        <f t="shared" si="66"/>
        <v>0</v>
      </c>
      <c r="N173" s="6">
        <f t="shared" si="66"/>
        <v>0</v>
      </c>
      <c r="O173" s="6">
        <f t="shared" si="66"/>
        <v>0</v>
      </c>
      <c r="P173" s="6">
        <f t="shared" si="66"/>
        <v>0</v>
      </c>
      <c r="Q173" s="85" t="s">
        <v>57</v>
      </c>
      <c r="R173" s="8"/>
      <c r="X173" s="1" t="s">
        <v>69</v>
      </c>
      <c r="AA173" s="68"/>
      <c r="AB173" s="68"/>
      <c r="AC173" s="68"/>
      <c r="AD173" s="68"/>
      <c r="AE173" s="68"/>
      <c r="AF173" s="68"/>
      <c r="AG173" s="13"/>
      <c r="AH173" s="68"/>
      <c r="AI173" s="68"/>
      <c r="AJ173" s="68"/>
      <c r="AK173" s="68"/>
      <c r="AL173" s="13"/>
    </row>
    <row r="174" spans="1:38" ht="15.75">
      <c r="A174" s="97"/>
      <c r="B174" s="109"/>
      <c r="C174" s="97"/>
      <c r="D174" s="97"/>
      <c r="E174" s="99"/>
      <c r="F174" s="7" t="s">
        <v>10</v>
      </c>
      <c r="G174" s="21">
        <f aca="true" t="shared" si="67" ref="G174:G184">I174+K174+M174+O174</f>
        <v>0</v>
      </c>
      <c r="H174" s="21">
        <f aca="true" t="shared" si="68" ref="H174:H184">J174+L174+N174+P174</f>
        <v>0</v>
      </c>
      <c r="I174" s="22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85"/>
      <c r="R174" s="8"/>
      <c r="AA174" s="49"/>
      <c r="AB174" s="49"/>
      <c r="AC174" s="49"/>
      <c r="AD174" s="49"/>
      <c r="AE174" s="49"/>
      <c r="AF174" s="49"/>
      <c r="AG174" s="5"/>
      <c r="AH174" s="49"/>
      <c r="AI174" s="49"/>
      <c r="AJ174" s="49"/>
      <c r="AK174" s="49"/>
      <c r="AL174" s="5"/>
    </row>
    <row r="175" spans="1:38" ht="15.75">
      <c r="A175" s="97"/>
      <c r="B175" s="109"/>
      <c r="C175" s="97"/>
      <c r="D175" s="97"/>
      <c r="E175" s="99"/>
      <c r="F175" s="7" t="s">
        <v>11</v>
      </c>
      <c r="G175" s="21">
        <f t="shared" si="67"/>
        <v>0</v>
      </c>
      <c r="H175" s="21">
        <f t="shared" si="68"/>
        <v>0</v>
      </c>
      <c r="I175" s="22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85"/>
      <c r="R175" s="8"/>
      <c r="AA175" s="49"/>
      <c r="AB175" s="49"/>
      <c r="AC175" s="49"/>
      <c r="AD175" s="49"/>
      <c r="AE175" s="49"/>
      <c r="AF175" s="49"/>
      <c r="AG175" s="5"/>
      <c r="AH175" s="49"/>
      <c r="AI175" s="49"/>
      <c r="AJ175" s="49"/>
      <c r="AK175" s="49"/>
      <c r="AL175" s="5"/>
    </row>
    <row r="176" spans="1:38" ht="15.75">
      <c r="A176" s="97"/>
      <c r="B176" s="109"/>
      <c r="C176" s="97"/>
      <c r="D176" s="97"/>
      <c r="E176" s="99"/>
      <c r="F176" s="7" t="s">
        <v>12</v>
      </c>
      <c r="G176" s="21">
        <f t="shared" si="67"/>
        <v>0</v>
      </c>
      <c r="H176" s="21">
        <f t="shared" si="68"/>
        <v>0</v>
      </c>
      <c r="I176" s="22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85"/>
      <c r="R176" s="8"/>
      <c r="AA176" s="49"/>
      <c r="AB176" s="49"/>
      <c r="AC176" s="49"/>
      <c r="AD176" s="49"/>
      <c r="AE176" s="49"/>
      <c r="AF176" s="49"/>
      <c r="AG176" s="5"/>
      <c r="AH176" s="49"/>
      <c r="AI176" s="49"/>
      <c r="AJ176" s="49"/>
      <c r="AK176" s="49"/>
      <c r="AL176" s="5"/>
    </row>
    <row r="177" spans="1:38" ht="15.75">
      <c r="A177" s="97"/>
      <c r="B177" s="109"/>
      <c r="C177" s="97"/>
      <c r="D177" s="97"/>
      <c r="E177" s="99"/>
      <c r="F177" s="7" t="s">
        <v>13</v>
      </c>
      <c r="G177" s="21">
        <f t="shared" si="67"/>
        <v>0</v>
      </c>
      <c r="H177" s="21">
        <f t="shared" si="68"/>
        <v>0</v>
      </c>
      <c r="I177" s="22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85"/>
      <c r="R177" s="8"/>
      <c r="AA177" s="49"/>
      <c r="AB177" s="49"/>
      <c r="AC177" s="49"/>
      <c r="AD177" s="49"/>
      <c r="AE177" s="49"/>
      <c r="AF177" s="49"/>
      <c r="AG177" s="5"/>
      <c r="AH177" s="49"/>
      <c r="AI177" s="49"/>
      <c r="AJ177" s="49"/>
      <c r="AK177" s="49"/>
      <c r="AL177" s="5"/>
    </row>
    <row r="178" spans="1:38" ht="15.75">
      <c r="A178" s="97"/>
      <c r="B178" s="109"/>
      <c r="C178" s="97"/>
      <c r="D178" s="97"/>
      <c r="E178" s="99"/>
      <c r="F178" s="7" t="s">
        <v>14</v>
      </c>
      <c r="G178" s="21">
        <f t="shared" si="67"/>
        <v>0</v>
      </c>
      <c r="H178" s="21">
        <f t="shared" si="68"/>
        <v>0</v>
      </c>
      <c r="I178" s="22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85"/>
      <c r="R178" s="8"/>
      <c r="AA178" s="49"/>
      <c r="AB178" s="49"/>
      <c r="AC178" s="49"/>
      <c r="AD178" s="49"/>
      <c r="AE178" s="49"/>
      <c r="AF178" s="49"/>
      <c r="AG178" s="5"/>
      <c r="AH178" s="49"/>
      <c r="AI178" s="49"/>
      <c r="AJ178" s="49"/>
      <c r="AK178" s="49"/>
      <c r="AL178" s="5"/>
    </row>
    <row r="179" spans="1:38" ht="15.75">
      <c r="A179" s="97"/>
      <c r="B179" s="109"/>
      <c r="C179" s="97"/>
      <c r="D179" s="97">
        <v>3</v>
      </c>
      <c r="E179" s="99"/>
      <c r="F179" s="7" t="s">
        <v>15</v>
      </c>
      <c r="G179" s="21">
        <f t="shared" si="67"/>
        <v>0</v>
      </c>
      <c r="H179" s="21">
        <f t="shared" si="68"/>
        <v>0</v>
      </c>
      <c r="I179" s="22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85"/>
      <c r="R179" s="8"/>
      <c r="AA179" s="49"/>
      <c r="AB179" s="49"/>
      <c r="AC179" s="49"/>
      <c r="AD179" s="49"/>
      <c r="AE179" s="49"/>
      <c r="AF179" s="49"/>
      <c r="AG179" s="5"/>
      <c r="AH179" s="49"/>
      <c r="AI179" s="49"/>
      <c r="AJ179" s="49"/>
      <c r="AK179" s="49"/>
      <c r="AL179" s="5"/>
    </row>
    <row r="180" spans="1:38" ht="15.75">
      <c r="A180" s="97"/>
      <c r="B180" s="109"/>
      <c r="C180" s="97"/>
      <c r="D180" s="97"/>
      <c r="E180" s="99"/>
      <c r="F180" s="7" t="s">
        <v>59</v>
      </c>
      <c r="G180" s="21">
        <f t="shared" si="67"/>
        <v>0</v>
      </c>
      <c r="H180" s="21">
        <f t="shared" si="68"/>
        <v>0</v>
      </c>
      <c r="I180" s="22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85"/>
      <c r="R180" s="8"/>
      <c r="X180" s="44">
        <f>I180</f>
        <v>0</v>
      </c>
      <c r="Y180" t="s">
        <v>71</v>
      </c>
      <c r="AA180" s="49"/>
      <c r="AB180" s="49"/>
      <c r="AC180" s="49"/>
      <c r="AD180" s="49"/>
      <c r="AE180" s="49"/>
      <c r="AF180" s="49"/>
      <c r="AG180" s="5"/>
      <c r="AH180" s="49"/>
      <c r="AI180" s="49"/>
      <c r="AJ180" s="49"/>
      <c r="AK180" s="49"/>
      <c r="AL180" s="5"/>
    </row>
    <row r="181" spans="1:38" ht="15.75">
      <c r="A181" s="97"/>
      <c r="B181" s="109"/>
      <c r="C181" s="97"/>
      <c r="D181" s="97"/>
      <c r="E181" s="99"/>
      <c r="F181" s="7" t="s">
        <v>60</v>
      </c>
      <c r="G181" s="21">
        <f t="shared" si="67"/>
        <v>584.2</v>
      </c>
      <c r="H181" s="21">
        <f t="shared" si="68"/>
        <v>0</v>
      </c>
      <c r="I181" s="22">
        <v>584.2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85"/>
      <c r="R181" s="8"/>
      <c r="Y181" s="44">
        <f>I181</f>
        <v>584.2</v>
      </c>
      <c r="AA181" s="49"/>
      <c r="AB181" s="49"/>
      <c r="AC181" s="49"/>
      <c r="AD181" s="49"/>
      <c r="AE181" s="49">
        <v>1</v>
      </c>
      <c r="AF181" s="49"/>
      <c r="AG181" s="5"/>
      <c r="AH181" s="49"/>
      <c r="AI181" s="49"/>
      <c r="AJ181" s="49"/>
      <c r="AK181" s="49"/>
      <c r="AL181" s="5"/>
    </row>
    <row r="182" spans="1:38" ht="15.75">
      <c r="A182" s="97"/>
      <c r="B182" s="109"/>
      <c r="C182" s="97"/>
      <c r="D182" s="97"/>
      <c r="E182" s="99"/>
      <c r="F182" s="7" t="s">
        <v>61</v>
      </c>
      <c r="G182" s="21">
        <f t="shared" si="67"/>
        <v>12128</v>
      </c>
      <c r="H182" s="21">
        <f t="shared" si="68"/>
        <v>0</v>
      </c>
      <c r="I182" s="22">
        <v>12128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85"/>
      <c r="R182" s="8"/>
      <c r="AA182" s="49"/>
      <c r="AB182" s="49"/>
      <c r="AC182" s="49"/>
      <c r="AD182" s="49"/>
      <c r="AE182" s="49"/>
      <c r="AF182" s="49"/>
      <c r="AG182" s="5"/>
      <c r="AH182" s="49">
        <v>1</v>
      </c>
      <c r="AI182" s="49"/>
      <c r="AJ182" s="49"/>
      <c r="AK182" s="49"/>
      <c r="AL182" s="5"/>
    </row>
    <row r="183" spans="1:38" ht="15.75">
      <c r="A183" s="97"/>
      <c r="B183" s="109"/>
      <c r="C183" s="97"/>
      <c r="D183" s="97"/>
      <c r="E183" s="99"/>
      <c r="F183" s="7" t="s">
        <v>62</v>
      </c>
      <c r="G183" s="21">
        <f t="shared" si="67"/>
        <v>0</v>
      </c>
      <c r="H183" s="21">
        <f t="shared" si="68"/>
        <v>0</v>
      </c>
      <c r="I183" s="22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85"/>
      <c r="R183" s="8"/>
      <c r="AA183" s="49"/>
      <c r="AB183" s="49"/>
      <c r="AC183" s="49"/>
      <c r="AD183" s="49"/>
      <c r="AE183" s="49"/>
      <c r="AF183" s="49"/>
      <c r="AG183" s="5"/>
      <c r="AH183" s="49"/>
      <c r="AI183" s="49"/>
      <c r="AJ183" s="49"/>
      <c r="AK183" s="49"/>
      <c r="AL183" s="5"/>
    </row>
    <row r="184" spans="1:38" ht="15.75">
      <c r="A184" s="97"/>
      <c r="B184" s="109"/>
      <c r="C184" s="98"/>
      <c r="D184" s="97"/>
      <c r="E184" s="99"/>
      <c r="F184" s="7" t="s">
        <v>63</v>
      </c>
      <c r="G184" s="21">
        <f t="shared" si="67"/>
        <v>0</v>
      </c>
      <c r="H184" s="21">
        <f t="shared" si="68"/>
        <v>0</v>
      </c>
      <c r="I184" s="22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85"/>
      <c r="R184" s="8"/>
      <c r="AA184" s="49"/>
      <c r="AB184" s="49"/>
      <c r="AC184" s="49"/>
      <c r="AD184" s="49"/>
      <c r="AE184" s="49"/>
      <c r="AF184" s="49"/>
      <c r="AG184" s="5"/>
      <c r="AH184" s="49"/>
      <c r="AI184" s="49"/>
      <c r="AJ184" s="49"/>
      <c r="AK184" s="49"/>
      <c r="AL184" s="5"/>
    </row>
    <row r="185" spans="1:38" s="1" customFormat="1" ht="15.75" customHeight="1">
      <c r="A185" s="97"/>
      <c r="B185" s="109" t="s">
        <v>111</v>
      </c>
      <c r="C185" s="96"/>
      <c r="D185" s="96">
        <v>3</v>
      </c>
      <c r="E185" s="99" t="s">
        <v>144</v>
      </c>
      <c r="F185" s="11" t="s">
        <v>9</v>
      </c>
      <c r="G185" s="21">
        <f>SUM(G186:G196)</f>
        <v>9747.7</v>
      </c>
      <c r="H185" s="21">
        <f>SUM(H186:H196)</f>
        <v>0</v>
      </c>
      <c r="I185" s="21">
        <f>SUM(I186:I196)</f>
        <v>9747.7</v>
      </c>
      <c r="J185" s="4">
        <f aca="true" t="shared" si="69" ref="J185:P185">SUM(J186:J196)</f>
        <v>0</v>
      </c>
      <c r="K185" s="6">
        <f t="shared" si="69"/>
        <v>0</v>
      </c>
      <c r="L185" s="6">
        <f t="shared" si="69"/>
        <v>0</v>
      </c>
      <c r="M185" s="6">
        <f t="shared" si="69"/>
        <v>0</v>
      </c>
      <c r="N185" s="6">
        <f t="shared" si="69"/>
        <v>0</v>
      </c>
      <c r="O185" s="6">
        <f t="shared" si="69"/>
        <v>0</v>
      </c>
      <c r="P185" s="6">
        <f t="shared" si="69"/>
        <v>0</v>
      </c>
      <c r="Q185" s="85" t="s">
        <v>57</v>
      </c>
      <c r="R185" s="8"/>
      <c r="Y185" s="1" t="s">
        <v>71</v>
      </c>
      <c r="AA185" s="68"/>
      <c r="AB185" s="68"/>
      <c r="AC185" s="68"/>
      <c r="AD185" s="68"/>
      <c r="AE185" s="68"/>
      <c r="AF185" s="68"/>
      <c r="AG185" s="13"/>
      <c r="AH185" s="68"/>
      <c r="AI185" s="68"/>
      <c r="AJ185" s="68"/>
      <c r="AK185" s="68"/>
      <c r="AL185" s="13"/>
    </row>
    <row r="186" spans="1:38" ht="15.75">
      <c r="A186" s="97"/>
      <c r="B186" s="109"/>
      <c r="C186" s="97"/>
      <c r="D186" s="97"/>
      <c r="E186" s="99"/>
      <c r="F186" s="7" t="s">
        <v>10</v>
      </c>
      <c r="G186" s="21">
        <f aca="true" t="shared" si="70" ref="G186:G196">I186+K186+M186+O186</f>
        <v>0</v>
      </c>
      <c r="H186" s="21">
        <f aca="true" t="shared" si="71" ref="H186:H196">J186+L186+N186+P186</f>
        <v>0</v>
      </c>
      <c r="I186" s="22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85"/>
      <c r="R186" s="8"/>
      <c r="AA186" s="49"/>
      <c r="AB186" s="49"/>
      <c r="AC186" s="49"/>
      <c r="AD186" s="49"/>
      <c r="AE186" s="49"/>
      <c r="AF186" s="49"/>
      <c r="AG186" s="5"/>
      <c r="AH186" s="49"/>
      <c r="AI186" s="49"/>
      <c r="AJ186" s="49"/>
      <c r="AK186" s="49"/>
      <c r="AL186" s="5"/>
    </row>
    <row r="187" spans="1:38" ht="15.75">
      <c r="A187" s="97"/>
      <c r="B187" s="109"/>
      <c r="C187" s="97"/>
      <c r="D187" s="97"/>
      <c r="E187" s="99"/>
      <c r="F187" s="7" t="s">
        <v>11</v>
      </c>
      <c r="G187" s="21">
        <f t="shared" si="70"/>
        <v>0</v>
      </c>
      <c r="H187" s="21">
        <f t="shared" si="71"/>
        <v>0</v>
      </c>
      <c r="I187" s="22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85"/>
      <c r="R187" s="8"/>
      <c r="AA187" s="49"/>
      <c r="AB187" s="49"/>
      <c r="AC187" s="49"/>
      <c r="AD187" s="49"/>
      <c r="AE187" s="49"/>
      <c r="AF187" s="49"/>
      <c r="AG187" s="5"/>
      <c r="AH187" s="49"/>
      <c r="AI187" s="49"/>
      <c r="AJ187" s="49"/>
      <c r="AK187" s="49"/>
      <c r="AL187" s="5"/>
    </row>
    <row r="188" spans="1:38" ht="15.75">
      <c r="A188" s="97"/>
      <c r="B188" s="109"/>
      <c r="C188" s="97"/>
      <c r="D188" s="97"/>
      <c r="E188" s="99"/>
      <c r="F188" s="7" t="s">
        <v>12</v>
      </c>
      <c r="G188" s="21">
        <f t="shared" si="70"/>
        <v>0</v>
      </c>
      <c r="H188" s="21">
        <f t="shared" si="71"/>
        <v>0</v>
      </c>
      <c r="I188" s="22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85"/>
      <c r="R188" s="8"/>
      <c r="AA188" s="49"/>
      <c r="AB188" s="49"/>
      <c r="AC188" s="49"/>
      <c r="AD188" s="49"/>
      <c r="AE188" s="49"/>
      <c r="AF188" s="49"/>
      <c r="AG188" s="5"/>
      <c r="AH188" s="49"/>
      <c r="AI188" s="49"/>
      <c r="AJ188" s="49"/>
      <c r="AK188" s="49"/>
      <c r="AL188" s="5"/>
    </row>
    <row r="189" spans="1:38" ht="15.75">
      <c r="A189" s="97"/>
      <c r="B189" s="109"/>
      <c r="C189" s="97"/>
      <c r="D189" s="97"/>
      <c r="E189" s="99"/>
      <c r="F189" s="7" t="s">
        <v>13</v>
      </c>
      <c r="G189" s="21">
        <f t="shared" si="70"/>
        <v>0</v>
      </c>
      <c r="H189" s="21">
        <f t="shared" si="71"/>
        <v>0</v>
      </c>
      <c r="I189" s="22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85"/>
      <c r="R189" s="8"/>
      <c r="AA189" s="49"/>
      <c r="AB189" s="49"/>
      <c r="AC189" s="49"/>
      <c r="AD189" s="49"/>
      <c r="AE189" s="49"/>
      <c r="AF189" s="49"/>
      <c r="AG189" s="5"/>
      <c r="AH189" s="49"/>
      <c r="AI189" s="49"/>
      <c r="AJ189" s="49"/>
      <c r="AK189" s="49"/>
      <c r="AL189" s="5"/>
    </row>
    <row r="190" spans="1:38" ht="15.75">
      <c r="A190" s="97"/>
      <c r="B190" s="109"/>
      <c r="C190" s="97"/>
      <c r="D190" s="97"/>
      <c r="E190" s="99"/>
      <c r="F190" s="7" t="s">
        <v>14</v>
      </c>
      <c r="G190" s="21">
        <f t="shared" si="70"/>
        <v>0</v>
      </c>
      <c r="H190" s="21">
        <f t="shared" si="71"/>
        <v>0</v>
      </c>
      <c r="I190" s="22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85"/>
      <c r="R190" s="8"/>
      <c r="AA190" s="49"/>
      <c r="AB190" s="49"/>
      <c r="AC190" s="49"/>
      <c r="AD190" s="49"/>
      <c r="AE190" s="49"/>
      <c r="AF190" s="49"/>
      <c r="AG190" s="5"/>
      <c r="AH190" s="49"/>
      <c r="AI190" s="49"/>
      <c r="AJ190" s="49"/>
      <c r="AK190" s="49"/>
      <c r="AL190" s="5"/>
    </row>
    <row r="191" spans="1:38" ht="15.75">
      <c r="A191" s="97"/>
      <c r="B191" s="109"/>
      <c r="C191" s="97"/>
      <c r="D191" s="97"/>
      <c r="E191" s="99"/>
      <c r="F191" s="7" t="s">
        <v>15</v>
      </c>
      <c r="G191" s="21">
        <f t="shared" si="70"/>
        <v>0</v>
      </c>
      <c r="H191" s="21">
        <f t="shared" si="71"/>
        <v>0</v>
      </c>
      <c r="I191" s="22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85"/>
      <c r="R191" s="8"/>
      <c r="AA191" s="49"/>
      <c r="AB191" s="49"/>
      <c r="AC191" s="49"/>
      <c r="AD191" s="49"/>
      <c r="AE191" s="49"/>
      <c r="AF191" s="49"/>
      <c r="AG191" s="5"/>
      <c r="AH191" s="49"/>
      <c r="AI191" s="49"/>
      <c r="AJ191" s="49"/>
      <c r="AK191" s="49"/>
      <c r="AL191" s="5"/>
    </row>
    <row r="192" spans="1:38" ht="15.75">
      <c r="A192" s="97"/>
      <c r="B192" s="109"/>
      <c r="C192" s="97"/>
      <c r="D192" s="97"/>
      <c r="E192" s="99"/>
      <c r="F192" s="7" t="s">
        <v>59</v>
      </c>
      <c r="G192" s="21">
        <f t="shared" si="70"/>
        <v>0</v>
      </c>
      <c r="H192" s="21">
        <f t="shared" si="71"/>
        <v>0</v>
      </c>
      <c r="I192" s="22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85"/>
      <c r="R192" s="8"/>
      <c r="AA192" s="49"/>
      <c r="AB192" s="49"/>
      <c r="AC192" s="49"/>
      <c r="AD192" s="49"/>
      <c r="AE192" s="49"/>
      <c r="AF192" s="49"/>
      <c r="AG192" s="5"/>
      <c r="AH192" s="49"/>
      <c r="AI192" s="49"/>
      <c r="AJ192" s="49"/>
      <c r="AK192" s="49"/>
      <c r="AL192" s="5"/>
    </row>
    <row r="193" spans="1:38" ht="15.75">
      <c r="A193" s="97"/>
      <c r="B193" s="109"/>
      <c r="C193" s="97"/>
      <c r="D193" s="97"/>
      <c r="E193" s="99"/>
      <c r="F193" s="7" t="s">
        <v>60</v>
      </c>
      <c r="G193" s="21">
        <f t="shared" si="70"/>
        <v>0</v>
      </c>
      <c r="H193" s="21">
        <f t="shared" si="71"/>
        <v>0</v>
      </c>
      <c r="I193" s="22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85"/>
      <c r="R193" s="8"/>
      <c r="Y193" s="44">
        <f>I193</f>
        <v>0</v>
      </c>
      <c r="AA193" s="49"/>
      <c r="AB193" s="49"/>
      <c r="AC193" s="49"/>
      <c r="AD193" s="49"/>
      <c r="AE193" s="49"/>
      <c r="AF193" s="49"/>
      <c r="AG193" s="5"/>
      <c r="AH193" s="49"/>
      <c r="AI193" s="49"/>
      <c r="AJ193" s="49"/>
      <c r="AK193" s="49"/>
      <c r="AL193" s="5"/>
    </row>
    <row r="194" spans="1:38" ht="15.75">
      <c r="A194" s="97"/>
      <c r="B194" s="109"/>
      <c r="C194" s="97"/>
      <c r="D194" s="97"/>
      <c r="E194" s="99"/>
      <c r="F194" s="7" t="s">
        <v>61</v>
      </c>
      <c r="G194" s="21">
        <f t="shared" si="70"/>
        <v>0</v>
      </c>
      <c r="H194" s="21">
        <f t="shared" si="71"/>
        <v>0</v>
      </c>
      <c r="I194" s="22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85"/>
      <c r="R194" s="8"/>
      <c r="AA194" s="49"/>
      <c r="AB194" s="49"/>
      <c r="AC194" s="49"/>
      <c r="AD194" s="49"/>
      <c r="AE194" s="49"/>
      <c r="AF194" s="49"/>
      <c r="AG194" s="5"/>
      <c r="AH194" s="49"/>
      <c r="AI194" s="49"/>
      <c r="AJ194" s="49"/>
      <c r="AK194" s="49"/>
      <c r="AL194" s="5"/>
    </row>
    <row r="195" spans="1:38" ht="15.75">
      <c r="A195" s="97"/>
      <c r="B195" s="109"/>
      <c r="C195" s="97"/>
      <c r="D195" s="97"/>
      <c r="E195" s="99"/>
      <c r="F195" s="7" t="s">
        <v>62</v>
      </c>
      <c r="G195" s="21">
        <f t="shared" si="70"/>
        <v>9747.7</v>
      </c>
      <c r="H195" s="21">
        <f t="shared" si="71"/>
        <v>0</v>
      </c>
      <c r="I195" s="22">
        <v>9747.7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85"/>
      <c r="R195" s="8"/>
      <c r="AA195" s="49"/>
      <c r="AB195" s="49"/>
      <c r="AC195" s="49"/>
      <c r="AD195" s="49"/>
      <c r="AE195" s="49"/>
      <c r="AF195" s="49"/>
      <c r="AG195" s="5"/>
      <c r="AH195" s="49"/>
      <c r="AI195" s="49"/>
      <c r="AJ195" s="49">
        <v>1</v>
      </c>
      <c r="AK195" s="49"/>
      <c r="AL195" s="5"/>
    </row>
    <row r="196" spans="1:38" ht="15.75">
      <c r="A196" s="97"/>
      <c r="B196" s="109"/>
      <c r="C196" s="98"/>
      <c r="D196" s="98"/>
      <c r="E196" s="99"/>
      <c r="F196" s="7" t="s">
        <v>63</v>
      </c>
      <c r="G196" s="21">
        <f t="shared" si="70"/>
        <v>0</v>
      </c>
      <c r="H196" s="21">
        <f t="shared" si="71"/>
        <v>0</v>
      </c>
      <c r="I196" s="22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85"/>
      <c r="R196" s="8"/>
      <c r="AA196" s="49"/>
      <c r="AB196" s="49"/>
      <c r="AC196" s="49"/>
      <c r="AD196" s="49"/>
      <c r="AE196" s="49"/>
      <c r="AF196" s="49"/>
      <c r="AG196" s="5"/>
      <c r="AH196" s="49"/>
      <c r="AI196" s="49"/>
      <c r="AJ196" s="49"/>
      <c r="AK196" s="49"/>
      <c r="AL196" s="5"/>
    </row>
    <row r="197" spans="1:38" s="1" customFormat="1" ht="15.75" customHeight="1">
      <c r="A197" s="97"/>
      <c r="B197" s="110" t="s">
        <v>82</v>
      </c>
      <c r="C197" s="96"/>
      <c r="D197" s="96">
        <v>3</v>
      </c>
      <c r="E197" s="99" t="s">
        <v>144</v>
      </c>
      <c r="F197" s="11" t="s">
        <v>9</v>
      </c>
      <c r="G197" s="21">
        <f aca="true" t="shared" si="72" ref="G197:P197">SUM(G198:G208)</f>
        <v>35678.1</v>
      </c>
      <c r="H197" s="21">
        <f t="shared" si="72"/>
        <v>0</v>
      </c>
      <c r="I197" s="21">
        <f t="shared" si="72"/>
        <v>35678.1</v>
      </c>
      <c r="J197" s="4">
        <f t="shared" si="72"/>
        <v>0</v>
      </c>
      <c r="K197" s="6">
        <f t="shared" si="72"/>
        <v>0</v>
      </c>
      <c r="L197" s="6">
        <f t="shared" si="72"/>
        <v>0</v>
      </c>
      <c r="M197" s="6">
        <f t="shared" si="72"/>
        <v>0</v>
      </c>
      <c r="N197" s="6">
        <f t="shared" si="72"/>
        <v>0</v>
      </c>
      <c r="O197" s="6">
        <f t="shared" si="72"/>
        <v>0</v>
      </c>
      <c r="P197" s="6">
        <f t="shared" si="72"/>
        <v>0</v>
      </c>
      <c r="Q197" s="85" t="s">
        <v>57</v>
      </c>
      <c r="R197" s="8"/>
      <c r="V197" s="48" t="s">
        <v>74</v>
      </c>
      <c r="AA197" s="68"/>
      <c r="AB197" s="68"/>
      <c r="AC197" s="68"/>
      <c r="AD197" s="68"/>
      <c r="AE197" s="68"/>
      <c r="AF197" s="68"/>
      <c r="AG197" s="13"/>
      <c r="AH197" s="68"/>
      <c r="AI197" s="68"/>
      <c r="AJ197" s="68"/>
      <c r="AK197" s="68"/>
      <c r="AL197" s="13"/>
    </row>
    <row r="198" spans="1:38" ht="15.75">
      <c r="A198" s="97"/>
      <c r="B198" s="110"/>
      <c r="C198" s="97"/>
      <c r="D198" s="97"/>
      <c r="E198" s="99"/>
      <c r="F198" s="7" t="s">
        <v>10</v>
      </c>
      <c r="G198" s="21">
        <f aca="true" t="shared" si="73" ref="G198:H202">I198+K198+M198+O198</f>
        <v>0</v>
      </c>
      <c r="H198" s="21">
        <f t="shared" si="73"/>
        <v>0</v>
      </c>
      <c r="I198" s="22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85"/>
      <c r="R198" s="8"/>
      <c r="AA198" s="49"/>
      <c r="AB198" s="49"/>
      <c r="AC198" s="49"/>
      <c r="AD198" s="49"/>
      <c r="AE198" s="49"/>
      <c r="AF198" s="49"/>
      <c r="AG198" s="5"/>
      <c r="AH198" s="49"/>
      <c r="AI198" s="49"/>
      <c r="AJ198" s="49"/>
      <c r="AK198" s="49"/>
      <c r="AL198" s="5"/>
    </row>
    <row r="199" spans="1:38" ht="15.75">
      <c r="A199" s="97"/>
      <c r="B199" s="110"/>
      <c r="C199" s="97"/>
      <c r="D199" s="97"/>
      <c r="E199" s="99"/>
      <c r="F199" s="7" t="s">
        <v>11</v>
      </c>
      <c r="G199" s="21">
        <f t="shared" si="73"/>
        <v>0</v>
      </c>
      <c r="H199" s="21">
        <f t="shared" si="73"/>
        <v>0</v>
      </c>
      <c r="I199" s="22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85"/>
      <c r="R199" s="8"/>
      <c r="AA199" s="49"/>
      <c r="AB199" s="49"/>
      <c r="AC199" s="49"/>
      <c r="AD199" s="49"/>
      <c r="AE199" s="49"/>
      <c r="AF199" s="49"/>
      <c r="AG199" s="5"/>
      <c r="AH199" s="49"/>
      <c r="AI199" s="49"/>
      <c r="AJ199" s="49"/>
      <c r="AK199" s="49"/>
      <c r="AL199" s="5"/>
    </row>
    <row r="200" spans="1:38" ht="15.75">
      <c r="A200" s="97"/>
      <c r="B200" s="110"/>
      <c r="C200" s="97"/>
      <c r="D200" s="97"/>
      <c r="E200" s="99"/>
      <c r="F200" s="7" t="s">
        <v>12</v>
      </c>
      <c r="G200" s="21">
        <f t="shared" si="73"/>
        <v>0</v>
      </c>
      <c r="H200" s="21">
        <f t="shared" si="73"/>
        <v>0</v>
      </c>
      <c r="I200" s="22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85"/>
      <c r="R200" s="8"/>
      <c r="AA200" s="49"/>
      <c r="AB200" s="49"/>
      <c r="AC200" s="49"/>
      <c r="AD200" s="49"/>
      <c r="AE200" s="49"/>
      <c r="AF200" s="49"/>
      <c r="AG200" s="5"/>
      <c r="AH200" s="49"/>
      <c r="AI200" s="49"/>
      <c r="AJ200" s="49"/>
      <c r="AK200" s="49"/>
      <c r="AL200" s="5"/>
    </row>
    <row r="201" spans="1:38" ht="15.75">
      <c r="A201" s="97"/>
      <c r="B201" s="110"/>
      <c r="C201" s="97"/>
      <c r="D201" s="97"/>
      <c r="E201" s="99"/>
      <c r="F201" s="7" t="s">
        <v>13</v>
      </c>
      <c r="G201" s="21">
        <f t="shared" si="73"/>
        <v>0</v>
      </c>
      <c r="H201" s="21">
        <f t="shared" si="73"/>
        <v>0</v>
      </c>
      <c r="I201" s="22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85"/>
      <c r="R201" s="8"/>
      <c r="AA201" s="49"/>
      <c r="AB201" s="49"/>
      <c r="AC201" s="49"/>
      <c r="AD201" s="49"/>
      <c r="AE201" s="49"/>
      <c r="AF201" s="49"/>
      <c r="AG201" s="5"/>
      <c r="AH201" s="49"/>
      <c r="AI201" s="49"/>
      <c r="AJ201" s="49"/>
      <c r="AK201" s="49"/>
      <c r="AL201" s="5"/>
    </row>
    <row r="202" spans="1:38" ht="15.75">
      <c r="A202" s="97"/>
      <c r="B202" s="110"/>
      <c r="C202" s="97"/>
      <c r="D202" s="97"/>
      <c r="E202" s="99"/>
      <c r="F202" s="7" t="s">
        <v>14</v>
      </c>
      <c r="G202" s="21">
        <f t="shared" si="73"/>
        <v>0</v>
      </c>
      <c r="H202" s="21">
        <f t="shared" si="73"/>
        <v>0</v>
      </c>
      <c r="I202" s="22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85"/>
      <c r="R202" s="8"/>
      <c r="V202" t="s">
        <v>69</v>
      </c>
      <c r="AA202" s="49"/>
      <c r="AB202" s="49"/>
      <c r="AC202" s="49"/>
      <c r="AD202" s="49"/>
      <c r="AE202" s="49"/>
      <c r="AF202" s="49"/>
      <c r="AG202" s="5"/>
      <c r="AH202" s="49"/>
      <c r="AI202" s="49"/>
      <c r="AJ202" s="49"/>
      <c r="AK202" s="49"/>
      <c r="AL202" s="5"/>
    </row>
    <row r="203" spans="1:38" ht="15.75">
      <c r="A203" s="97"/>
      <c r="B203" s="110"/>
      <c r="C203" s="97"/>
      <c r="D203" s="97"/>
      <c r="E203" s="99"/>
      <c r="F203" s="7" t="s">
        <v>15</v>
      </c>
      <c r="G203" s="21">
        <f aca="true" t="shared" si="74" ref="G203:G208">I203+K203+M203+O203</f>
        <v>0</v>
      </c>
      <c r="H203" s="21">
        <f aca="true" t="shared" si="75" ref="H203:H208">J203+L203+N203+P203</f>
        <v>0</v>
      </c>
      <c r="I203" s="22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85"/>
      <c r="R203" s="8"/>
      <c r="V203" s="44">
        <f>I203</f>
        <v>0</v>
      </c>
      <c r="X203" t="s">
        <v>71</v>
      </c>
      <c r="AA203" s="49"/>
      <c r="AB203" s="49"/>
      <c r="AC203" s="49"/>
      <c r="AD203" s="49"/>
      <c r="AE203" s="49"/>
      <c r="AF203" s="49"/>
      <c r="AG203" s="5"/>
      <c r="AH203" s="49"/>
      <c r="AI203" s="49"/>
      <c r="AJ203" s="49"/>
      <c r="AK203" s="49"/>
      <c r="AL203" s="5"/>
    </row>
    <row r="204" spans="1:38" ht="15.75">
      <c r="A204" s="97"/>
      <c r="B204" s="110"/>
      <c r="C204" s="97"/>
      <c r="D204" s="97"/>
      <c r="E204" s="99"/>
      <c r="F204" s="7" t="s">
        <v>59</v>
      </c>
      <c r="G204" s="21">
        <f t="shared" si="74"/>
        <v>4289.7</v>
      </c>
      <c r="H204" s="21">
        <f t="shared" si="75"/>
        <v>0</v>
      </c>
      <c r="I204" s="22">
        <v>4289.7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85"/>
      <c r="R204" s="8"/>
      <c r="X204" s="44">
        <f>I204</f>
        <v>4289.7</v>
      </c>
      <c r="AA204" s="49"/>
      <c r="AB204" s="49"/>
      <c r="AC204" s="49">
        <v>1</v>
      </c>
      <c r="AD204" s="49"/>
      <c r="AE204" s="49"/>
      <c r="AF204" s="49"/>
      <c r="AG204" s="5"/>
      <c r="AH204" s="49"/>
      <c r="AI204" s="49"/>
      <c r="AJ204" s="49"/>
      <c r="AK204" s="49"/>
      <c r="AL204" s="5"/>
    </row>
    <row r="205" spans="1:38" ht="15.75">
      <c r="A205" s="97"/>
      <c r="B205" s="110"/>
      <c r="C205" s="97"/>
      <c r="D205" s="97"/>
      <c r="E205" s="99"/>
      <c r="F205" s="7" t="s">
        <v>60</v>
      </c>
      <c r="G205" s="21">
        <f t="shared" si="74"/>
        <v>31388.4</v>
      </c>
      <c r="H205" s="21">
        <f t="shared" si="75"/>
        <v>0</v>
      </c>
      <c r="I205" s="22">
        <v>31388.4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85"/>
      <c r="R205" s="8"/>
      <c r="AA205" s="49"/>
      <c r="AB205" s="49"/>
      <c r="AC205" s="49"/>
      <c r="AD205" s="49"/>
      <c r="AE205" s="49"/>
      <c r="AF205" s="49">
        <v>1</v>
      </c>
      <c r="AG205" s="5"/>
      <c r="AH205" s="49"/>
      <c r="AI205" s="49"/>
      <c r="AJ205" s="49"/>
      <c r="AK205" s="49"/>
      <c r="AL205" s="5"/>
    </row>
    <row r="206" spans="1:38" ht="15.75">
      <c r="A206" s="97"/>
      <c r="B206" s="110"/>
      <c r="C206" s="97"/>
      <c r="D206" s="97"/>
      <c r="E206" s="99"/>
      <c r="F206" s="7" t="s">
        <v>61</v>
      </c>
      <c r="G206" s="21">
        <f t="shared" si="74"/>
        <v>0</v>
      </c>
      <c r="H206" s="21">
        <f t="shared" si="75"/>
        <v>0</v>
      </c>
      <c r="I206" s="22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85"/>
      <c r="R206" s="8"/>
      <c r="AA206" s="49"/>
      <c r="AB206" s="49"/>
      <c r="AC206" s="49"/>
      <c r="AD206" s="49"/>
      <c r="AE206" s="49"/>
      <c r="AF206" s="49"/>
      <c r="AG206" s="5"/>
      <c r="AH206" s="49"/>
      <c r="AI206" s="49"/>
      <c r="AJ206" s="49"/>
      <c r="AK206" s="49"/>
      <c r="AL206" s="5"/>
    </row>
    <row r="207" spans="1:38" ht="15.75">
      <c r="A207" s="97"/>
      <c r="B207" s="110"/>
      <c r="C207" s="97"/>
      <c r="D207" s="97"/>
      <c r="E207" s="99"/>
      <c r="F207" s="7" t="s">
        <v>62</v>
      </c>
      <c r="G207" s="21">
        <f t="shared" si="74"/>
        <v>0</v>
      </c>
      <c r="H207" s="21">
        <f t="shared" si="75"/>
        <v>0</v>
      </c>
      <c r="I207" s="22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85"/>
      <c r="R207" s="8"/>
      <c r="AA207" s="49"/>
      <c r="AB207" s="49"/>
      <c r="AC207" s="49"/>
      <c r="AD207" s="49"/>
      <c r="AE207" s="49"/>
      <c r="AF207" s="49"/>
      <c r="AG207" s="5"/>
      <c r="AH207" s="49"/>
      <c r="AI207" s="49"/>
      <c r="AJ207" s="49"/>
      <c r="AK207" s="49"/>
      <c r="AL207" s="5"/>
    </row>
    <row r="208" spans="1:38" ht="15.75">
      <c r="A208" s="97"/>
      <c r="B208" s="110"/>
      <c r="C208" s="98"/>
      <c r="D208" s="98"/>
      <c r="E208" s="99"/>
      <c r="F208" s="7" t="s">
        <v>63</v>
      </c>
      <c r="G208" s="21">
        <f t="shared" si="74"/>
        <v>0</v>
      </c>
      <c r="H208" s="21">
        <f t="shared" si="75"/>
        <v>0</v>
      </c>
      <c r="I208" s="22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85"/>
      <c r="R208" s="8"/>
      <c r="AA208" s="49"/>
      <c r="AB208" s="49"/>
      <c r="AC208" s="49"/>
      <c r="AD208" s="49"/>
      <c r="AE208" s="49"/>
      <c r="AF208" s="49"/>
      <c r="AG208" s="5"/>
      <c r="AH208" s="49"/>
      <c r="AI208" s="49"/>
      <c r="AJ208" s="49"/>
      <c r="AK208" s="49"/>
      <c r="AL208" s="5"/>
    </row>
    <row r="209" spans="1:38" ht="15.75" customHeight="1">
      <c r="A209" s="97"/>
      <c r="B209" s="109" t="s">
        <v>46</v>
      </c>
      <c r="C209" s="96"/>
      <c r="D209" s="96">
        <v>3</v>
      </c>
      <c r="E209" s="99" t="s">
        <v>144</v>
      </c>
      <c r="F209" s="7" t="s">
        <v>9</v>
      </c>
      <c r="G209" s="21">
        <f>SUM(G210:G220)</f>
        <v>30956</v>
      </c>
      <c r="H209" s="21">
        <f>SUM(H210:H220)</f>
        <v>0</v>
      </c>
      <c r="I209" s="21">
        <f aca="true" t="shared" si="76" ref="I209:N209">SUM(I210:I220)</f>
        <v>30956</v>
      </c>
      <c r="J209" s="4">
        <f t="shared" si="76"/>
        <v>0</v>
      </c>
      <c r="K209" s="4">
        <f t="shared" si="76"/>
        <v>0</v>
      </c>
      <c r="L209" s="4">
        <f t="shared" si="76"/>
        <v>0</v>
      </c>
      <c r="M209" s="4">
        <f t="shared" si="76"/>
        <v>0</v>
      </c>
      <c r="N209" s="4">
        <f t="shared" si="76"/>
        <v>0</v>
      </c>
      <c r="O209" s="4">
        <f>SUM(O210:O220)</f>
        <v>0</v>
      </c>
      <c r="P209" s="4">
        <f>SUM(P210:P220)</f>
        <v>0</v>
      </c>
      <c r="Q209" s="85" t="s">
        <v>57</v>
      </c>
      <c r="R209" s="8"/>
      <c r="X209" t="s">
        <v>69</v>
      </c>
      <c r="AA209" s="49"/>
      <c r="AB209" s="49"/>
      <c r="AC209" s="49"/>
      <c r="AD209" s="49"/>
      <c r="AE209" s="49"/>
      <c r="AF209" s="49"/>
      <c r="AG209" s="5"/>
      <c r="AH209" s="49"/>
      <c r="AI209" s="49"/>
      <c r="AJ209" s="49"/>
      <c r="AK209" s="49"/>
      <c r="AL209" s="5"/>
    </row>
    <row r="210" spans="1:38" ht="15.75">
      <c r="A210" s="97"/>
      <c r="B210" s="109"/>
      <c r="C210" s="97"/>
      <c r="D210" s="97"/>
      <c r="E210" s="99"/>
      <c r="F210" s="7" t="s">
        <v>10</v>
      </c>
      <c r="G210" s="21">
        <f aca="true" t="shared" si="77" ref="G210:H214">I210+K210+M210+O210</f>
        <v>0</v>
      </c>
      <c r="H210" s="21">
        <f t="shared" si="77"/>
        <v>0</v>
      </c>
      <c r="I210" s="22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85"/>
      <c r="R210" s="8"/>
      <c r="AA210" s="49"/>
      <c r="AB210" s="49"/>
      <c r="AC210" s="49"/>
      <c r="AD210" s="49"/>
      <c r="AE210" s="49"/>
      <c r="AF210" s="49"/>
      <c r="AG210" s="5"/>
      <c r="AH210" s="49"/>
      <c r="AI210" s="49"/>
      <c r="AJ210" s="49"/>
      <c r="AK210" s="49"/>
      <c r="AL210" s="5"/>
    </row>
    <row r="211" spans="1:38" ht="15.75">
      <c r="A211" s="97"/>
      <c r="B211" s="109"/>
      <c r="C211" s="97"/>
      <c r="D211" s="97"/>
      <c r="E211" s="99"/>
      <c r="F211" s="7" t="s">
        <v>11</v>
      </c>
      <c r="G211" s="4">
        <f t="shared" si="77"/>
        <v>0</v>
      </c>
      <c r="H211" s="4">
        <f t="shared" si="77"/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85"/>
      <c r="R211" s="8"/>
      <c r="AA211" s="49"/>
      <c r="AB211" s="49"/>
      <c r="AC211" s="49"/>
      <c r="AD211" s="49"/>
      <c r="AE211" s="49"/>
      <c r="AF211" s="49"/>
      <c r="AG211" s="5"/>
      <c r="AH211" s="49"/>
      <c r="AI211" s="49"/>
      <c r="AJ211" s="49"/>
      <c r="AK211" s="49"/>
      <c r="AL211" s="5"/>
    </row>
    <row r="212" spans="1:38" ht="15.75">
      <c r="A212" s="97"/>
      <c r="B212" s="109"/>
      <c r="C212" s="97"/>
      <c r="D212" s="97"/>
      <c r="E212" s="99"/>
      <c r="F212" s="7" t="s">
        <v>12</v>
      </c>
      <c r="G212" s="4">
        <f t="shared" si="77"/>
        <v>0</v>
      </c>
      <c r="H212" s="4">
        <f t="shared" si="77"/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85"/>
      <c r="R212" s="8"/>
      <c r="AA212" s="49"/>
      <c r="AB212" s="49"/>
      <c r="AC212" s="49"/>
      <c r="AD212" s="49"/>
      <c r="AE212" s="49"/>
      <c r="AF212" s="49"/>
      <c r="AG212" s="5"/>
      <c r="AH212" s="49"/>
      <c r="AI212" s="49"/>
      <c r="AJ212" s="49"/>
      <c r="AK212" s="49"/>
      <c r="AL212" s="5"/>
    </row>
    <row r="213" spans="1:38" ht="15.75">
      <c r="A213" s="97"/>
      <c r="B213" s="109"/>
      <c r="C213" s="97"/>
      <c r="D213" s="97"/>
      <c r="E213" s="99"/>
      <c r="F213" s="7" t="s">
        <v>13</v>
      </c>
      <c r="G213" s="4">
        <f t="shared" si="77"/>
        <v>0</v>
      </c>
      <c r="H213" s="4">
        <f t="shared" si="77"/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85"/>
      <c r="R213" s="8"/>
      <c r="AA213" s="49"/>
      <c r="AB213" s="49"/>
      <c r="AC213" s="49"/>
      <c r="AD213" s="49"/>
      <c r="AE213" s="49"/>
      <c r="AF213" s="49"/>
      <c r="AG213" s="5"/>
      <c r="AH213" s="49"/>
      <c r="AI213" s="49"/>
      <c r="AJ213" s="49"/>
      <c r="AK213" s="49"/>
      <c r="AL213" s="5"/>
    </row>
    <row r="214" spans="1:38" ht="15.75">
      <c r="A214" s="97"/>
      <c r="B214" s="109"/>
      <c r="C214" s="97"/>
      <c r="D214" s="97"/>
      <c r="E214" s="99"/>
      <c r="F214" s="7" t="s">
        <v>14</v>
      </c>
      <c r="G214" s="4">
        <f t="shared" si="77"/>
        <v>0</v>
      </c>
      <c r="H214" s="4">
        <f t="shared" si="77"/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85"/>
      <c r="R214" s="8"/>
      <c r="AA214" s="49"/>
      <c r="AB214" s="49"/>
      <c r="AC214" s="49"/>
      <c r="AD214" s="49"/>
      <c r="AE214" s="49"/>
      <c r="AF214" s="49"/>
      <c r="AG214" s="5"/>
      <c r="AH214" s="49"/>
      <c r="AI214" s="49"/>
      <c r="AJ214" s="49"/>
      <c r="AK214" s="49"/>
      <c r="AL214" s="5"/>
    </row>
    <row r="215" spans="1:38" ht="15.75">
      <c r="A215" s="97"/>
      <c r="B215" s="109"/>
      <c r="C215" s="97"/>
      <c r="D215" s="97"/>
      <c r="E215" s="99"/>
      <c r="F215" s="7" t="s">
        <v>15</v>
      </c>
      <c r="G215" s="4">
        <f aca="true" t="shared" si="78" ref="G215:G220">I215+K215+M215+O215</f>
        <v>0</v>
      </c>
      <c r="H215" s="4">
        <f aca="true" t="shared" si="79" ref="H215:H220">J215+L215+N215+P215</f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85"/>
      <c r="R215" s="8"/>
      <c r="AA215" s="49"/>
      <c r="AB215" s="49"/>
      <c r="AC215" s="49"/>
      <c r="AD215" s="49"/>
      <c r="AE215" s="49"/>
      <c r="AF215" s="49"/>
      <c r="AG215" s="5"/>
      <c r="AH215" s="49"/>
      <c r="AI215" s="49"/>
      <c r="AJ215" s="49"/>
      <c r="AK215" s="49"/>
      <c r="AL215" s="5"/>
    </row>
    <row r="216" spans="1:38" ht="15.75">
      <c r="A216" s="97"/>
      <c r="B216" s="109"/>
      <c r="C216" s="97"/>
      <c r="D216" s="97"/>
      <c r="E216" s="99"/>
      <c r="F216" s="7" t="s">
        <v>59</v>
      </c>
      <c r="G216" s="4">
        <f t="shared" si="78"/>
        <v>0</v>
      </c>
      <c r="H216" s="4">
        <f t="shared" si="79"/>
        <v>0</v>
      </c>
      <c r="I216" s="6"/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85"/>
      <c r="R216" s="8"/>
      <c r="X216" s="44">
        <f>I216</f>
        <v>0</v>
      </c>
      <c r="Y216" t="s">
        <v>71</v>
      </c>
      <c r="AA216" s="49"/>
      <c r="AB216" s="49"/>
      <c r="AC216" s="49"/>
      <c r="AD216" s="49"/>
      <c r="AE216" s="49"/>
      <c r="AF216" s="49"/>
      <c r="AG216" s="5"/>
      <c r="AH216" s="49"/>
      <c r="AI216" s="49"/>
      <c r="AJ216" s="49"/>
      <c r="AK216" s="49"/>
      <c r="AL216" s="5"/>
    </row>
    <row r="217" spans="1:38" ht="15.75">
      <c r="A217" s="97"/>
      <c r="B217" s="109"/>
      <c r="C217" s="97"/>
      <c r="D217" s="97"/>
      <c r="E217" s="99"/>
      <c r="F217" s="7" t="s">
        <v>60</v>
      </c>
      <c r="G217" s="4">
        <f t="shared" si="78"/>
        <v>2769.9</v>
      </c>
      <c r="H217" s="4">
        <f t="shared" si="79"/>
        <v>0</v>
      </c>
      <c r="I217" s="6">
        <v>2769.9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85"/>
      <c r="R217" s="8"/>
      <c r="Y217" s="44">
        <f>I217</f>
        <v>2769.9</v>
      </c>
      <c r="AA217" s="49"/>
      <c r="AB217" s="49"/>
      <c r="AC217" s="49"/>
      <c r="AD217" s="49"/>
      <c r="AE217" s="49">
        <v>1</v>
      </c>
      <c r="AF217" s="49"/>
      <c r="AG217" s="5"/>
      <c r="AH217" s="49"/>
      <c r="AI217" s="49"/>
      <c r="AJ217" s="49"/>
      <c r="AK217" s="49"/>
      <c r="AL217" s="5"/>
    </row>
    <row r="218" spans="1:38" ht="15.75">
      <c r="A218" s="97"/>
      <c r="B218" s="109"/>
      <c r="C218" s="97"/>
      <c r="D218" s="97"/>
      <c r="E218" s="99"/>
      <c r="F218" s="7" t="s">
        <v>61</v>
      </c>
      <c r="G218" s="4">
        <f t="shared" si="78"/>
        <v>28186.1</v>
      </c>
      <c r="H218" s="4">
        <f t="shared" si="79"/>
        <v>0</v>
      </c>
      <c r="I218" s="6">
        <v>28186.1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85"/>
      <c r="R218" s="8"/>
      <c r="AA218" s="49"/>
      <c r="AB218" s="49"/>
      <c r="AC218" s="49"/>
      <c r="AD218" s="49"/>
      <c r="AE218" s="49"/>
      <c r="AF218" s="49"/>
      <c r="AG218" s="5"/>
      <c r="AH218" s="49">
        <v>1</v>
      </c>
      <c r="AI218" s="49"/>
      <c r="AJ218" s="49"/>
      <c r="AK218" s="49"/>
      <c r="AL218" s="5"/>
    </row>
    <row r="219" spans="1:38" ht="15.75">
      <c r="A219" s="97"/>
      <c r="B219" s="109"/>
      <c r="C219" s="97"/>
      <c r="D219" s="97"/>
      <c r="E219" s="99"/>
      <c r="F219" s="7" t="s">
        <v>62</v>
      </c>
      <c r="G219" s="4">
        <f t="shared" si="78"/>
        <v>0</v>
      </c>
      <c r="H219" s="4">
        <f t="shared" si="79"/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85"/>
      <c r="R219" s="8"/>
      <c r="AA219" s="49"/>
      <c r="AB219" s="49"/>
      <c r="AC219" s="49"/>
      <c r="AD219" s="49"/>
      <c r="AE219" s="49"/>
      <c r="AF219" s="49"/>
      <c r="AG219" s="5"/>
      <c r="AH219" s="49"/>
      <c r="AI219" s="49"/>
      <c r="AJ219" s="49"/>
      <c r="AK219" s="49"/>
      <c r="AL219" s="5"/>
    </row>
    <row r="220" spans="1:38" ht="15.75">
      <c r="A220" s="97"/>
      <c r="B220" s="109"/>
      <c r="C220" s="98"/>
      <c r="D220" s="98"/>
      <c r="E220" s="99"/>
      <c r="F220" s="7" t="s">
        <v>63</v>
      </c>
      <c r="G220" s="4">
        <f t="shared" si="78"/>
        <v>0</v>
      </c>
      <c r="H220" s="4">
        <f t="shared" si="79"/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85"/>
      <c r="R220" s="8"/>
      <c r="AA220" s="49"/>
      <c r="AB220" s="49"/>
      <c r="AC220" s="49"/>
      <c r="AD220" s="49"/>
      <c r="AE220" s="49"/>
      <c r="AF220" s="49"/>
      <c r="AG220" s="5"/>
      <c r="AH220" s="49"/>
      <c r="AI220" s="49"/>
      <c r="AJ220" s="49"/>
      <c r="AK220" s="49"/>
      <c r="AL220" s="5"/>
    </row>
    <row r="221" spans="1:38" s="1" customFormat="1" ht="15.75" customHeight="1">
      <c r="A221" s="97"/>
      <c r="B221" s="109" t="s">
        <v>30</v>
      </c>
      <c r="C221" s="35"/>
      <c r="D221" s="96">
        <v>2</v>
      </c>
      <c r="E221" s="99" t="s">
        <v>142</v>
      </c>
      <c r="F221" s="11" t="s">
        <v>9</v>
      </c>
      <c r="G221" s="4">
        <f>SUM(G222:G232)</f>
        <v>54</v>
      </c>
      <c r="H221" s="4">
        <f>SUM(H222:H232)</f>
        <v>54</v>
      </c>
      <c r="I221" s="4">
        <f>SUM(I222:I232)</f>
        <v>54</v>
      </c>
      <c r="J221" s="4">
        <f>SUM(J222:J232)</f>
        <v>54</v>
      </c>
      <c r="K221" s="6"/>
      <c r="L221" s="6"/>
      <c r="M221" s="6"/>
      <c r="N221" s="6"/>
      <c r="O221" s="6"/>
      <c r="P221" s="6"/>
      <c r="Q221" s="85" t="s">
        <v>57</v>
      </c>
      <c r="R221" s="8"/>
      <c r="AA221" s="68"/>
      <c r="AB221" s="68"/>
      <c r="AC221" s="68"/>
      <c r="AD221" s="68"/>
      <c r="AE221" s="68"/>
      <c r="AF221" s="68"/>
      <c r="AG221" s="13"/>
      <c r="AH221" s="68"/>
      <c r="AI221" s="68"/>
      <c r="AJ221" s="68"/>
      <c r="AK221" s="68"/>
      <c r="AL221" s="13"/>
    </row>
    <row r="222" spans="1:38" ht="25.5">
      <c r="A222" s="97"/>
      <c r="B222" s="109"/>
      <c r="C222" s="7" t="s">
        <v>50</v>
      </c>
      <c r="D222" s="97"/>
      <c r="E222" s="99"/>
      <c r="F222" s="7" t="s">
        <v>10</v>
      </c>
      <c r="G222" s="4">
        <f aca="true" t="shared" si="80" ref="G222:H226">I222+K222+M222+O222</f>
        <v>54</v>
      </c>
      <c r="H222" s="4">
        <f t="shared" si="80"/>
        <v>54</v>
      </c>
      <c r="I222" s="6">
        <v>54</v>
      </c>
      <c r="J222" s="6">
        <v>54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85"/>
      <c r="R222" s="8"/>
      <c r="AA222" s="49"/>
      <c r="AB222" s="49"/>
      <c r="AC222" s="49"/>
      <c r="AD222" s="49"/>
      <c r="AE222" s="49"/>
      <c r="AF222" s="49"/>
      <c r="AG222" s="5"/>
      <c r="AH222" s="49"/>
      <c r="AI222" s="49"/>
      <c r="AJ222" s="49"/>
      <c r="AK222" s="49"/>
      <c r="AL222" s="5"/>
    </row>
    <row r="223" spans="1:38" ht="15.75">
      <c r="A223" s="97"/>
      <c r="B223" s="109"/>
      <c r="C223" s="34"/>
      <c r="D223" s="97"/>
      <c r="E223" s="99"/>
      <c r="F223" s="7" t="s">
        <v>11</v>
      </c>
      <c r="G223" s="4">
        <f t="shared" si="80"/>
        <v>0</v>
      </c>
      <c r="H223" s="4">
        <f t="shared" si="80"/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85"/>
      <c r="R223" s="8"/>
      <c r="AA223" s="49"/>
      <c r="AB223" s="49"/>
      <c r="AC223" s="49"/>
      <c r="AD223" s="49"/>
      <c r="AE223" s="49"/>
      <c r="AF223" s="49"/>
      <c r="AG223" s="5"/>
      <c r="AH223" s="49"/>
      <c r="AI223" s="49"/>
      <c r="AJ223" s="49"/>
      <c r="AK223" s="49"/>
      <c r="AL223" s="5"/>
    </row>
    <row r="224" spans="1:38" ht="15.75">
      <c r="A224" s="97"/>
      <c r="B224" s="109"/>
      <c r="C224" s="34"/>
      <c r="D224" s="97"/>
      <c r="E224" s="99"/>
      <c r="F224" s="7" t="s">
        <v>12</v>
      </c>
      <c r="G224" s="4">
        <f t="shared" si="80"/>
        <v>0</v>
      </c>
      <c r="H224" s="4">
        <f t="shared" si="80"/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85"/>
      <c r="R224" s="8"/>
      <c r="AA224" s="49"/>
      <c r="AB224" s="49"/>
      <c r="AC224" s="49"/>
      <c r="AD224" s="49"/>
      <c r="AE224" s="49"/>
      <c r="AF224" s="49"/>
      <c r="AG224" s="5"/>
      <c r="AH224" s="49"/>
      <c r="AI224" s="49"/>
      <c r="AJ224" s="49"/>
      <c r="AK224" s="49"/>
      <c r="AL224" s="5"/>
    </row>
    <row r="225" spans="1:38" ht="15.75">
      <c r="A225" s="97"/>
      <c r="B225" s="109"/>
      <c r="C225" s="34"/>
      <c r="D225" s="97"/>
      <c r="E225" s="99"/>
      <c r="F225" s="7" t="s">
        <v>13</v>
      </c>
      <c r="G225" s="4">
        <f t="shared" si="80"/>
        <v>0</v>
      </c>
      <c r="H225" s="4">
        <f t="shared" si="80"/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85"/>
      <c r="R225" s="8"/>
      <c r="AA225" s="49"/>
      <c r="AB225" s="49"/>
      <c r="AC225" s="49"/>
      <c r="AD225" s="49"/>
      <c r="AE225" s="49"/>
      <c r="AF225" s="49"/>
      <c r="AG225" s="5"/>
      <c r="AH225" s="49"/>
      <c r="AI225" s="49"/>
      <c r="AJ225" s="49"/>
      <c r="AK225" s="49"/>
      <c r="AL225" s="5"/>
    </row>
    <row r="226" spans="1:38" ht="15.75">
      <c r="A226" s="97"/>
      <c r="B226" s="109"/>
      <c r="C226" s="34"/>
      <c r="D226" s="97">
        <v>2</v>
      </c>
      <c r="E226" s="99"/>
      <c r="F226" s="7" t="s">
        <v>14</v>
      </c>
      <c r="G226" s="4">
        <f t="shared" si="80"/>
        <v>0</v>
      </c>
      <c r="H226" s="4">
        <f t="shared" si="80"/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85"/>
      <c r="R226" s="8"/>
      <c r="AA226" s="49"/>
      <c r="AB226" s="49"/>
      <c r="AC226" s="49"/>
      <c r="AD226" s="49"/>
      <c r="AE226" s="49"/>
      <c r="AF226" s="49"/>
      <c r="AG226" s="5"/>
      <c r="AH226" s="49"/>
      <c r="AI226" s="49"/>
      <c r="AJ226" s="49"/>
      <c r="AK226" s="49"/>
      <c r="AL226" s="5"/>
    </row>
    <row r="227" spans="1:38" ht="15.75">
      <c r="A227" s="97"/>
      <c r="B227" s="109"/>
      <c r="C227" s="34"/>
      <c r="D227" s="97"/>
      <c r="E227" s="99"/>
      <c r="F227" s="7" t="s">
        <v>15</v>
      </c>
      <c r="G227" s="4">
        <f aca="true" t="shared" si="81" ref="G227:G232">I227+K227+M227+O227</f>
        <v>0</v>
      </c>
      <c r="H227" s="4">
        <f aca="true" t="shared" si="82" ref="H227:H232">J227+L227+N227+P227</f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85"/>
      <c r="R227" s="8"/>
      <c r="AA227" s="49"/>
      <c r="AB227" s="49"/>
      <c r="AC227" s="49"/>
      <c r="AD227" s="49"/>
      <c r="AE227" s="49"/>
      <c r="AF227" s="49"/>
      <c r="AG227" s="5"/>
      <c r="AH227" s="49"/>
      <c r="AI227" s="49"/>
      <c r="AJ227" s="49"/>
      <c r="AK227" s="49"/>
      <c r="AL227" s="5"/>
    </row>
    <row r="228" spans="1:38" ht="15.75">
      <c r="A228" s="97"/>
      <c r="B228" s="109"/>
      <c r="C228" s="34"/>
      <c r="D228" s="97"/>
      <c r="E228" s="99"/>
      <c r="F228" s="7" t="s">
        <v>59</v>
      </c>
      <c r="G228" s="4">
        <f t="shared" si="81"/>
        <v>0</v>
      </c>
      <c r="H228" s="4">
        <f t="shared" si="82"/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85"/>
      <c r="R228" s="8"/>
      <c r="AA228" s="49"/>
      <c r="AB228" s="49"/>
      <c r="AC228" s="49"/>
      <c r="AD228" s="49"/>
      <c r="AE228" s="49"/>
      <c r="AF228" s="49"/>
      <c r="AG228" s="5"/>
      <c r="AH228" s="49"/>
      <c r="AI228" s="49"/>
      <c r="AJ228" s="49"/>
      <c r="AK228" s="49"/>
      <c r="AL228" s="5"/>
    </row>
    <row r="229" spans="1:38" ht="15.75">
      <c r="A229" s="97"/>
      <c r="B229" s="109"/>
      <c r="C229" s="34"/>
      <c r="D229" s="97"/>
      <c r="E229" s="99"/>
      <c r="F229" s="7" t="s">
        <v>60</v>
      </c>
      <c r="G229" s="4">
        <f t="shared" si="81"/>
        <v>0</v>
      </c>
      <c r="H229" s="4">
        <f t="shared" si="82"/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85"/>
      <c r="R229" s="8"/>
      <c r="AA229" s="49"/>
      <c r="AB229" s="49"/>
      <c r="AC229" s="49"/>
      <c r="AD229" s="49"/>
      <c r="AE229" s="49"/>
      <c r="AF229" s="49"/>
      <c r="AG229" s="5"/>
      <c r="AH229" s="49"/>
      <c r="AI229" s="49"/>
      <c r="AJ229" s="49"/>
      <c r="AK229" s="49"/>
      <c r="AL229" s="5"/>
    </row>
    <row r="230" spans="1:38" ht="15.75">
      <c r="A230" s="97"/>
      <c r="B230" s="109"/>
      <c r="C230" s="34"/>
      <c r="D230" s="97"/>
      <c r="E230" s="99"/>
      <c r="F230" s="7" t="s">
        <v>61</v>
      </c>
      <c r="G230" s="4">
        <f t="shared" si="81"/>
        <v>0</v>
      </c>
      <c r="H230" s="4">
        <f t="shared" si="82"/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85"/>
      <c r="R230" s="8"/>
      <c r="AA230" s="49"/>
      <c r="AB230" s="49"/>
      <c r="AC230" s="49"/>
      <c r="AD230" s="49"/>
      <c r="AE230" s="49"/>
      <c r="AF230" s="49"/>
      <c r="AG230" s="5"/>
      <c r="AH230" s="49"/>
      <c r="AI230" s="49"/>
      <c r="AJ230" s="49"/>
      <c r="AK230" s="49"/>
      <c r="AL230" s="5"/>
    </row>
    <row r="231" spans="1:38" ht="15.75">
      <c r="A231" s="97"/>
      <c r="B231" s="109"/>
      <c r="C231" s="34"/>
      <c r="D231" s="97"/>
      <c r="E231" s="99"/>
      <c r="F231" s="7" t="s">
        <v>62</v>
      </c>
      <c r="G231" s="4">
        <f t="shared" si="81"/>
        <v>0</v>
      </c>
      <c r="H231" s="4">
        <f t="shared" si="82"/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85"/>
      <c r="R231" s="8"/>
      <c r="AA231" s="49"/>
      <c r="AB231" s="49"/>
      <c r="AC231" s="49"/>
      <c r="AD231" s="49"/>
      <c r="AE231" s="49"/>
      <c r="AF231" s="49"/>
      <c r="AG231" s="5"/>
      <c r="AH231" s="49"/>
      <c r="AI231" s="49"/>
      <c r="AJ231" s="49"/>
      <c r="AK231" s="49"/>
      <c r="AL231" s="5"/>
    </row>
    <row r="232" spans="1:38" ht="15.75">
      <c r="A232" s="97"/>
      <c r="B232" s="109"/>
      <c r="C232" s="36"/>
      <c r="D232" s="97"/>
      <c r="E232" s="99"/>
      <c r="F232" s="7" t="s">
        <v>63</v>
      </c>
      <c r="G232" s="4">
        <f t="shared" si="81"/>
        <v>0</v>
      </c>
      <c r="H232" s="4">
        <f t="shared" si="82"/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85"/>
      <c r="R232" s="8"/>
      <c r="AA232" s="49"/>
      <c r="AB232" s="49"/>
      <c r="AC232" s="49"/>
      <c r="AD232" s="49"/>
      <c r="AE232" s="49"/>
      <c r="AF232" s="49"/>
      <c r="AG232" s="5"/>
      <c r="AH232" s="49"/>
      <c r="AI232" s="49"/>
      <c r="AJ232" s="49"/>
      <c r="AK232" s="49"/>
      <c r="AL232" s="5"/>
    </row>
    <row r="233" spans="1:38" s="3" customFormat="1" ht="15.75" customHeight="1">
      <c r="A233" s="97"/>
      <c r="B233" s="109" t="s">
        <v>112</v>
      </c>
      <c r="C233" s="35"/>
      <c r="D233" s="96">
        <v>3</v>
      </c>
      <c r="E233" s="99" t="s">
        <v>144</v>
      </c>
      <c r="F233" s="11" t="s">
        <v>9</v>
      </c>
      <c r="G233" s="4">
        <f>SUM(G234:G244)</f>
        <v>10533</v>
      </c>
      <c r="H233" s="4">
        <f>SUM(H234:H244)</f>
        <v>0</v>
      </c>
      <c r="I233" s="4">
        <f>SUM(I234:I244)</f>
        <v>10533</v>
      </c>
      <c r="J233" s="4">
        <f>SUM(J234:J244)</f>
        <v>0</v>
      </c>
      <c r="K233" s="4">
        <f aca="true" t="shared" si="83" ref="K233:P233">SUM(K234:K244)</f>
        <v>0</v>
      </c>
      <c r="L233" s="4">
        <f t="shared" si="83"/>
        <v>0</v>
      </c>
      <c r="M233" s="4">
        <f t="shared" si="83"/>
        <v>0</v>
      </c>
      <c r="N233" s="4">
        <f t="shared" si="83"/>
        <v>0</v>
      </c>
      <c r="O233" s="4">
        <f t="shared" si="83"/>
        <v>0</v>
      </c>
      <c r="P233" s="4">
        <f t="shared" si="83"/>
        <v>0</v>
      </c>
      <c r="Q233" s="85" t="s">
        <v>57</v>
      </c>
      <c r="R233" s="8"/>
      <c r="V233" s="3" t="s">
        <v>69</v>
      </c>
      <c r="AA233" s="72"/>
      <c r="AB233" s="72"/>
      <c r="AC233" s="72"/>
      <c r="AD233" s="72"/>
      <c r="AE233" s="72"/>
      <c r="AF233" s="72"/>
      <c r="AG233" s="73"/>
      <c r="AH233" s="72"/>
      <c r="AI233" s="72"/>
      <c r="AJ233" s="72"/>
      <c r="AK233" s="72"/>
      <c r="AL233" s="73"/>
    </row>
    <row r="234" spans="1:38" ht="15.75">
      <c r="A234" s="97"/>
      <c r="B234" s="109"/>
      <c r="C234" s="97"/>
      <c r="D234" s="97"/>
      <c r="E234" s="99"/>
      <c r="F234" s="7" t="s">
        <v>10</v>
      </c>
      <c r="G234" s="4">
        <f aca="true" t="shared" si="84" ref="G234:G244">I234+K234+M234+O234</f>
        <v>0</v>
      </c>
      <c r="H234" s="4">
        <f aca="true" t="shared" si="85" ref="H234:H244">J234+L234+N234+P234</f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85"/>
      <c r="R234" s="8"/>
      <c r="AA234" s="49"/>
      <c r="AB234" s="49"/>
      <c r="AC234" s="49"/>
      <c r="AD234" s="49"/>
      <c r="AE234" s="49"/>
      <c r="AF234" s="49"/>
      <c r="AG234" s="5"/>
      <c r="AH234" s="49"/>
      <c r="AI234" s="49"/>
      <c r="AJ234" s="49"/>
      <c r="AK234" s="49"/>
      <c r="AL234" s="5"/>
    </row>
    <row r="235" spans="1:38" ht="15.75">
      <c r="A235" s="97"/>
      <c r="B235" s="109"/>
      <c r="C235" s="97"/>
      <c r="D235" s="97"/>
      <c r="E235" s="99"/>
      <c r="F235" s="7" t="s">
        <v>11</v>
      </c>
      <c r="G235" s="4">
        <f t="shared" si="84"/>
        <v>0</v>
      </c>
      <c r="H235" s="4">
        <f t="shared" si="85"/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85"/>
      <c r="R235" s="8"/>
      <c r="AA235" s="49"/>
      <c r="AB235" s="49"/>
      <c r="AC235" s="49"/>
      <c r="AD235" s="49"/>
      <c r="AE235" s="49"/>
      <c r="AF235" s="49"/>
      <c r="AG235" s="5"/>
      <c r="AH235" s="49"/>
      <c r="AI235" s="49"/>
      <c r="AJ235" s="49"/>
      <c r="AK235" s="49"/>
      <c r="AL235" s="5"/>
    </row>
    <row r="236" spans="1:38" ht="15.75">
      <c r="A236" s="97"/>
      <c r="B236" s="109"/>
      <c r="C236" s="97"/>
      <c r="D236" s="97"/>
      <c r="E236" s="99"/>
      <c r="F236" s="7" t="s">
        <v>12</v>
      </c>
      <c r="G236" s="4">
        <f t="shared" si="84"/>
        <v>0</v>
      </c>
      <c r="H236" s="4">
        <f t="shared" si="85"/>
        <v>0</v>
      </c>
      <c r="I236" s="6">
        <v>0</v>
      </c>
      <c r="J236" s="6">
        <f>I236</f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85"/>
      <c r="R236" s="8"/>
      <c r="AA236" s="49"/>
      <c r="AB236" s="49"/>
      <c r="AC236" s="49"/>
      <c r="AD236" s="49"/>
      <c r="AE236" s="49"/>
      <c r="AF236" s="49"/>
      <c r="AG236" s="5"/>
      <c r="AH236" s="49"/>
      <c r="AI236" s="49"/>
      <c r="AJ236" s="49"/>
      <c r="AK236" s="49"/>
      <c r="AL236" s="5"/>
    </row>
    <row r="237" spans="1:38" ht="15.75">
      <c r="A237" s="97"/>
      <c r="B237" s="109"/>
      <c r="C237" s="97"/>
      <c r="D237" s="97"/>
      <c r="E237" s="99"/>
      <c r="F237" s="7" t="s">
        <v>13</v>
      </c>
      <c r="G237" s="4">
        <f t="shared" si="84"/>
        <v>0</v>
      </c>
      <c r="H237" s="4">
        <f t="shared" si="85"/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85"/>
      <c r="R237" s="8"/>
      <c r="AA237" s="49"/>
      <c r="AB237" s="49"/>
      <c r="AC237" s="49"/>
      <c r="AD237" s="49"/>
      <c r="AE237" s="49"/>
      <c r="AF237" s="49"/>
      <c r="AG237" s="5"/>
      <c r="AH237" s="49"/>
      <c r="AI237" s="49"/>
      <c r="AJ237" s="49"/>
      <c r="AK237" s="49"/>
      <c r="AL237" s="5"/>
    </row>
    <row r="238" spans="1:38" ht="15.75">
      <c r="A238" s="97"/>
      <c r="B238" s="109"/>
      <c r="C238" s="97"/>
      <c r="D238" s="97"/>
      <c r="E238" s="99"/>
      <c r="F238" s="7" t="s">
        <v>14</v>
      </c>
      <c r="G238" s="4">
        <f t="shared" si="84"/>
        <v>0</v>
      </c>
      <c r="H238" s="4">
        <f t="shared" si="85"/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85"/>
      <c r="R238" s="8"/>
      <c r="V238" t="s">
        <v>69</v>
      </c>
      <c r="AA238" s="49"/>
      <c r="AB238" s="49"/>
      <c r="AC238" s="49"/>
      <c r="AD238" s="49"/>
      <c r="AE238" s="49"/>
      <c r="AF238" s="49"/>
      <c r="AG238" s="5"/>
      <c r="AH238" s="49"/>
      <c r="AI238" s="49"/>
      <c r="AJ238" s="49"/>
      <c r="AK238" s="49"/>
      <c r="AL238" s="5"/>
    </row>
    <row r="239" spans="1:38" ht="15.75">
      <c r="A239" s="97"/>
      <c r="B239" s="109"/>
      <c r="C239" s="97"/>
      <c r="D239" s="97"/>
      <c r="E239" s="99"/>
      <c r="F239" s="7" t="s">
        <v>15</v>
      </c>
      <c r="G239" s="4">
        <f t="shared" si="84"/>
        <v>0</v>
      </c>
      <c r="H239" s="4">
        <f t="shared" si="85"/>
        <v>0</v>
      </c>
      <c r="I239" s="6"/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85"/>
      <c r="R239" s="8"/>
      <c r="V239" s="44">
        <f>I239</f>
        <v>0</v>
      </c>
      <c r="X239" t="s">
        <v>71</v>
      </c>
      <c r="AA239" s="49"/>
      <c r="AB239" s="49"/>
      <c r="AC239" s="49"/>
      <c r="AD239" s="49"/>
      <c r="AE239" s="49"/>
      <c r="AF239" s="49"/>
      <c r="AG239" s="5"/>
      <c r="AH239" s="49"/>
      <c r="AI239" s="49"/>
      <c r="AJ239" s="49"/>
      <c r="AK239" s="49"/>
      <c r="AL239" s="5"/>
    </row>
    <row r="240" spans="1:38" ht="15.75">
      <c r="A240" s="97"/>
      <c r="B240" s="109"/>
      <c r="C240" s="97"/>
      <c r="D240" s="97"/>
      <c r="E240" s="99"/>
      <c r="F240" s="7" t="s">
        <v>59</v>
      </c>
      <c r="G240" s="4">
        <f t="shared" si="84"/>
        <v>484.5</v>
      </c>
      <c r="H240" s="4">
        <f t="shared" si="85"/>
        <v>0</v>
      </c>
      <c r="I240" s="6">
        <v>484.5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85"/>
      <c r="R240" s="8"/>
      <c r="X240" s="44">
        <f>I240</f>
        <v>484.5</v>
      </c>
      <c r="AA240" s="49"/>
      <c r="AB240" s="49"/>
      <c r="AC240" s="49">
        <v>1</v>
      </c>
      <c r="AD240" s="49"/>
      <c r="AE240" s="49"/>
      <c r="AF240" s="49"/>
      <c r="AG240" s="5"/>
      <c r="AH240" s="49"/>
      <c r="AI240" s="49"/>
      <c r="AJ240" s="49"/>
      <c r="AK240" s="49"/>
      <c r="AL240" s="5"/>
    </row>
    <row r="241" spans="1:38" ht="15.75">
      <c r="A241" s="97"/>
      <c r="B241" s="109"/>
      <c r="C241" s="34"/>
      <c r="D241" s="97"/>
      <c r="E241" s="99"/>
      <c r="F241" s="7" t="s">
        <v>60</v>
      </c>
      <c r="G241" s="4">
        <f t="shared" si="84"/>
        <v>10048.5</v>
      </c>
      <c r="H241" s="4">
        <f t="shared" si="85"/>
        <v>0</v>
      </c>
      <c r="I241" s="6">
        <v>10048.5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85"/>
      <c r="R241" s="8"/>
      <c r="AA241" s="49"/>
      <c r="AB241" s="49"/>
      <c r="AC241" s="49"/>
      <c r="AD241" s="49"/>
      <c r="AE241" s="49"/>
      <c r="AF241" s="49">
        <v>1</v>
      </c>
      <c r="AG241" s="5"/>
      <c r="AH241" s="49"/>
      <c r="AI241" s="49"/>
      <c r="AJ241" s="49"/>
      <c r="AK241" s="49"/>
      <c r="AL241" s="5"/>
    </row>
    <row r="242" spans="1:38" ht="15.75">
      <c r="A242" s="97"/>
      <c r="B242" s="109"/>
      <c r="C242" s="34"/>
      <c r="D242" s="97"/>
      <c r="E242" s="99"/>
      <c r="F242" s="7" t="s">
        <v>61</v>
      </c>
      <c r="G242" s="4">
        <f t="shared" si="84"/>
        <v>0</v>
      </c>
      <c r="H242" s="4">
        <f t="shared" si="85"/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85"/>
      <c r="R242" s="8"/>
      <c r="AA242" s="49"/>
      <c r="AB242" s="49"/>
      <c r="AC242" s="49"/>
      <c r="AD242" s="49"/>
      <c r="AE242" s="49"/>
      <c r="AF242" s="49"/>
      <c r="AG242" s="5"/>
      <c r="AH242" s="49"/>
      <c r="AI242" s="49"/>
      <c r="AJ242" s="49"/>
      <c r="AK242" s="49"/>
      <c r="AL242" s="5"/>
    </row>
    <row r="243" spans="1:38" ht="15.75">
      <c r="A243" s="97"/>
      <c r="B243" s="109"/>
      <c r="C243" s="34"/>
      <c r="D243" s="97"/>
      <c r="E243" s="99"/>
      <c r="F243" s="7" t="s">
        <v>62</v>
      </c>
      <c r="G243" s="4">
        <f t="shared" si="84"/>
        <v>0</v>
      </c>
      <c r="H243" s="4">
        <f t="shared" si="85"/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85"/>
      <c r="R243" s="8"/>
      <c r="AA243" s="49"/>
      <c r="AB243" s="49"/>
      <c r="AC243" s="49"/>
      <c r="AD243" s="49"/>
      <c r="AE243" s="49"/>
      <c r="AF243" s="49"/>
      <c r="AG243" s="5"/>
      <c r="AH243" s="49"/>
      <c r="AI243" s="49"/>
      <c r="AJ243" s="49"/>
      <c r="AK243" s="49"/>
      <c r="AL243" s="5"/>
    </row>
    <row r="244" spans="1:38" ht="15.75">
      <c r="A244" s="97"/>
      <c r="B244" s="109"/>
      <c r="C244" s="36"/>
      <c r="D244" s="36"/>
      <c r="E244" s="99"/>
      <c r="F244" s="7" t="s">
        <v>63</v>
      </c>
      <c r="G244" s="4">
        <f t="shared" si="84"/>
        <v>0</v>
      </c>
      <c r="H244" s="4">
        <f t="shared" si="85"/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85"/>
      <c r="R244" s="8"/>
      <c r="AA244" s="49"/>
      <c r="AB244" s="49"/>
      <c r="AC244" s="49"/>
      <c r="AD244" s="49"/>
      <c r="AE244" s="49"/>
      <c r="AF244" s="49"/>
      <c r="AG244" s="5"/>
      <c r="AH244" s="49"/>
      <c r="AI244" s="49"/>
      <c r="AJ244" s="49"/>
      <c r="AK244" s="49"/>
      <c r="AL244" s="5"/>
    </row>
    <row r="245" spans="1:38" s="3" customFormat="1" ht="15.75" customHeight="1">
      <c r="A245" s="97"/>
      <c r="B245" s="109" t="s">
        <v>44</v>
      </c>
      <c r="C245" s="35"/>
      <c r="D245" s="96">
        <v>2</v>
      </c>
      <c r="E245" s="99" t="s">
        <v>142</v>
      </c>
      <c r="F245" s="11" t="s">
        <v>9</v>
      </c>
      <c r="G245" s="4">
        <f>SUM(G246:G256)</f>
        <v>933.5</v>
      </c>
      <c r="H245" s="4">
        <f>SUM(H246:H256)</f>
        <v>933.5</v>
      </c>
      <c r="I245" s="4">
        <f>SUM(I246:I256)</f>
        <v>933.5</v>
      </c>
      <c r="J245" s="4">
        <f>SUM(J246:J256)</f>
        <v>933.5</v>
      </c>
      <c r="K245" s="4">
        <f aca="true" t="shared" si="86" ref="K245:P245">SUM(K246:K256)</f>
        <v>0</v>
      </c>
      <c r="L245" s="4">
        <f t="shared" si="86"/>
        <v>0</v>
      </c>
      <c r="M245" s="4">
        <f t="shared" si="86"/>
        <v>0</v>
      </c>
      <c r="N245" s="4">
        <f t="shared" si="86"/>
        <v>0</v>
      </c>
      <c r="O245" s="4">
        <f t="shared" si="86"/>
        <v>0</v>
      </c>
      <c r="P245" s="4">
        <f t="shared" si="86"/>
        <v>0</v>
      </c>
      <c r="Q245" s="85" t="s">
        <v>57</v>
      </c>
      <c r="R245" s="8"/>
      <c r="AA245" s="72"/>
      <c r="AB245" s="72"/>
      <c r="AC245" s="72"/>
      <c r="AD245" s="72"/>
      <c r="AE245" s="72"/>
      <c r="AF245" s="72"/>
      <c r="AG245" s="73"/>
      <c r="AH245" s="72"/>
      <c r="AI245" s="72"/>
      <c r="AJ245" s="72"/>
      <c r="AK245" s="72"/>
      <c r="AL245" s="73"/>
    </row>
    <row r="246" spans="1:38" ht="15.75">
      <c r="A246" s="97"/>
      <c r="B246" s="109"/>
      <c r="C246" s="34"/>
      <c r="D246" s="97"/>
      <c r="E246" s="99"/>
      <c r="F246" s="7" t="s">
        <v>10</v>
      </c>
      <c r="G246" s="4">
        <f aca="true" t="shared" si="87" ref="G246:H250">I246+K246+M246+O246</f>
        <v>0</v>
      </c>
      <c r="H246" s="4">
        <f t="shared" si="87"/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85"/>
      <c r="R246" s="8"/>
      <c r="AA246" s="49"/>
      <c r="AB246" s="49"/>
      <c r="AC246" s="49"/>
      <c r="AD246" s="49"/>
      <c r="AE246" s="49"/>
      <c r="AF246" s="49"/>
      <c r="AG246" s="5"/>
      <c r="AH246" s="49"/>
      <c r="AI246" s="49"/>
      <c r="AJ246" s="49"/>
      <c r="AK246" s="49"/>
      <c r="AL246" s="5"/>
    </row>
    <row r="247" spans="1:38" ht="15.75">
      <c r="A247" s="97"/>
      <c r="B247" s="109"/>
      <c r="C247" s="34"/>
      <c r="D247" s="97"/>
      <c r="E247" s="99"/>
      <c r="F247" s="7" t="s">
        <v>11</v>
      </c>
      <c r="G247" s="4">
        <f t="shared" si="87"/>
        <v>0</v>
      </c>
      <c r="H247" s="4">
        <f t="shared" si="87"/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85"/>
      <c r="R247" s="8"/>
      <c r="AA247" s="49"/>
      <c r="AB247" s="49"/>
      <c r="AC247" s="49"/>
      <c r="AD247" s="49"/>
      <c r="AE247" s="49"/>
      <c r="AF247" s="49"/>
      <c r="AG247" s="5"/>
      <c r="AH247" s="49"/>
      <c r="AI247" s="49"/>
      <c r="AJ247" s="49"/>
      <c r="AK247" s="49"/>
      <c r="AL247" s="5"/>
    </row>
    <row r="248" spans="1:38" ht="38.25">
      <c r="A248" s="97"/>
      <c r="B248" s="109"/>
      <c r="C248" s="7" t="s">
        <v>51</v>
      </c>
      <c r="D248" s="97"/>
      <c r="E248" s="99"/>
      <c r="F248" s="7" t="s">
        <v>12</v>
      </c>
      <c r="G248" s="4">
        <f t="shared" si="87"/>
        <v>933.5</v>
      </c>
      <c r="H248" s="4">
        <f t="shared" si="87"/>
        <v>933.5</v>
      </c>
      <c r="I248" s="6">
        <f>947.7-14.2</f>
        <v>933.5</v>
      </c>
      <c r="J248" s="6">
        <f>I248</f>
        <v>933.5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85"/>
      <c r="R248" s="8"/>
      <c r="W248" t="s">
        <v>69</v>
      </c>
      <c r="AA248" s="49"/>
      <c r="AB248" s="49"/>
      <c r="AC248" s="49"/>
      <c r="AD248" s="49"/>
      <c r="AE248" s="49"/>
      <c r="AF248" s="49"/>
      <c r="AG248" s="5"/>
      <c r="AH248" s="49"/>
      <c r="AI248" s="49"/>
      <c r="AJ248" s="49"/>
      <c r="AK248" s="49"/>
      <c r="AL248" s="5"/>
    </row>
    <row r="249" spans="1:38" ht="15.75">
      <c r="A249" s="97"/>
      <c r="B249" s="109"/>
      <c r="C249" s="34"/>
      <c r="D249" s="97"/>
      <c r="E249" s="99"/>
      <c r="F249" s="7" t="s">
        <v>13</v>
      </c>
      <c r="G249" s="4">
        <f t="shared" si="87"/>
        <v>0</v>
      </c>
      <c r="H249" s="4">
        <f t="shared" si="87"/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85"/>
      <c r="R249" s="8"/>
      <c r="AA249" s="49"/>
      <c r="AB249" s="49"/>
      <c r="AC249" s="49"/>
      <c r="AD249" s="49"/>
      <c r="AE249" s="49"/>
      <c r="AF249" s="49"/>
      <c r="AG249" s="5"/>
      <c r="AH249" s="49"/>
      <c r="AI249" s="49"/>
      <c r="AJ249" s="49"/>
      <c r="AK249" s="49"/>
      <c r="AL249" s="5"/>
    </row>
    <row r="250" spans="1:38" ht="15.75">
      <c r="A250" s="97"/>
      <c r="B250" s="109"/>
      <c r="C250" s="34"/>
      <c r="D250" s="97">
        <v>2</v>
      </c>
      <c r="E250" s="99"/>
      <c r="F250" s="7" t="s">
        <v>14</v>
      </c>
      <c r="G250" s="4">
        <f t="shared" si="87"/>
        <v>0</v>
      </c>
      <c r="H250" s="4">
        <f t="shared" si="87"/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85"/>
      <c r="R250" s="8"/>
      <c r="AA250" s="49"/>
      <c r="AB250" s="49"/>
      <c r="AC250" s="49"/>
      <c r="AD250" s="49"/>
      <c r="AE250" s="49"/>
      <c r="AF250" s="49"/>
      <c r="AG250" s="5"/>
      <c r="AH250" s="49"/>
      <c r="AI250" s="49"/>
      <c r="AJ250" s="49"/>
      <c r="AK250" s="49"/>
      <c r="AL250" s="5"/>
    </row>
    <row r="251" spans="1:38" ht="15.75">
      <c r="A251" s="97"/>
      <c r="B251" s="109"/>
      <c r="C251" s="34"/>
      <c r="D251" s="97"/>
      <c r="E251" s="99"/>
      <c r="F251" s="7" t="s">
        <v>15</v>
      </c>
      <c r="G251" s="4">
        <f aca="true" t="shared" si="88" ref="G251:G256">I251+K251+M251+O251</f>
        <v>0</v>
      </c>
      <c r="H251" s="4">
        <f aca="true" t="shared" si="89" ref="H251:H256">J251+L251+N251+P251</f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85"/>
      <c r="R251" s="8"/>
      <c r="AA251" s="49"/>
      <c r="AB251" s="49"/>
      <c r="AC251" s="49"/>
      <c r="AD251" s="49"/>
      <c r="AE251" s="49"/>
      <c r="AF251" s="49"/>
      <c r="AG251" s="5"/>
      <c r="AH251" s="49"/>
      <c r="AI251" s="49"/>
      <c r="AJ251" s="49"/>
      <c r="AK251" s="49"/>
      <c r="AL251" s="5"/>
    </row>
    <row r="252" spans="1:38" ht="15.75">
      <c r="A252" s="97"/>
      <c r="B252" s="109"/>
      <c r="C252" s="34"/>
      <c r="D252" s="97"/>
      <c r="E252" s="99"/>
      <c r="F252" s="7" t="s">
        <v>59</v>
      </c>
      <c r="G252" s="4">
        <f t="shared" si="88"/>
        <v>0</v>
      </c>
      <c r="H252" s="4">
        <f t="shared" si="89"/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85"/>
      <c r="R252" s="8"/>
      <c r="AA252" s="49"/>
      <c r="AB252" s="49"/>
      <c r="AC252" s="49"/>
      <c r="AD252" s="49"/>
      <c r="AE252" s="49"/>
      <c r="AF252" s="49"/>
      <c r="AG252" s="5"/>
      <c r="AH252" s="49"/>
      <c r="AI252" s="49"/>
      <c r="AJ252" s="49"/>
      <c r="AK252" s="49"/>
      <c r="AL252" s="5"/>
    </row>
    <row r="253" spans="1:38" ht="15.75">
      <c r="A253" s="97"/>
      <c r="B253" s="109"/>
      <c r="C253" s="34"/>
      <c r="D253" s="97"/>
      <c r="E253" s="99"/>
      <c r="F253" s="7" t="s">
        <v>60</v>
      </c>
      <c r="G253" s="4">
        <f t="shared" si="88"/>
        <v>0</v>
      </c>
      <c r="H253" s="4">
        <f t="shared" si="89"/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85"/>
      <c r="R253" s="8"/>
      <c r="AA253" s="49"/>
      <c r="AB253" s="49"/>
      <c r="AC253" s="49"/>
      <c r="AD253" s="49"/>
      <c r="AE253" s="49"/>
      <c r="AF253" s="49"/>
      <c r="AG253" s="5"/>
      <c r="AH253" s="49"/>
      <c r="AI253" s="49"/>
      <c r="AJ253" s="49"/>
      <c r="AK253" s="49"/>
      <c r="AL253" s="5"/>
    </row>
    <row r="254" spans="1:38" ht="15.75">
      <c r="A254" s="97"/>
      <c r="B254" s="109"/>
      <c r="C254" s="34"/>
      <c r="D254" s="97"/>
      <c r="E254" s="99"/>
      <c r="F254" s="7" t="s">
        <v>61</v>
      </c>
      <c r="G254" s="4">
        <f t="shared" si="88"/>
        <v>0</v>
      </c>
      <c r="H254" s="4">
        <f t="shared" si="89"/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85"/>
      <c r="R254" s="8"/>
      <c r="AA254" s="49"/>
      <c r="AB254" s="49"/>
      <c r="AC254" s="49"/>
      <c r="AD254" s="49"/>
      <c r="AE254" s="49"/>
      <c r="AF254" s="49"/>
      <c r="AG254" s="5"/>
      <c r="AH254" s="49"/>
      <c r="AI254" s="49"/>
      <c r="AJ254" s="49"/>
      <c r="AK254" s="49"/>
      <c r="AL254" s="5"/>
    </row>
    <row r="255" spans="1:38" ht="15.75">
      <c r="A255" s="97"/>
      <c r="B255" s="109"/>
      <c r="C255" s="34"/>
      <c r="D255" s="97"/>
      <c r="E255" s="99"/>
      <c r="F255" s="7" t="s">
        <v>62</v>
      </c>
      <c r="G255" s="4">
        <f t="shared" si="88"/>
        <v>0</v>
      </c>
      <c r="H255" s="4">
        <f t="shared" si="89"/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85"/>
      <c r="R255" s="8"/>
      <c r="AA255" s="49"/>
      <c r="AB255" s="49"/>
      <c r="AC255" s="49"/>
      <c r="AD255" s="49"/>
      <c r="AE255" s="49"/>
      <c r="AF255" s="49"/>
      <c r="AG255" s="5"/>
      <c r="AH255" s="49"/>
      <c r="AI255" s="49"/>
      <c r="AJ255" s="49"/>
      <c r="AK255" s="49"/>
      <c r="AL255" s="5"/>
    </row>
    <row r="256" spans="1:38" ht="15.75">
      <c r="A256" s="97"/>
      <c r="B256" s="109"/>
      <c r="C256" s="36"/>
      <c r="D256" s="97"/>
      <c r="E256" s="99"/>
      <c r="F256" s="7" t="s">
        <v>63</v>
      </c>
      <c r="G256" s="4">
        <f t="shared" si="88"/>
        <v>0</v>
      </c>
      <c r="H256" s="4">
        <f t="shared" si="89"/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85"/>
      <c r="R256" s="8"/>
      <c r="AA256" s="49"/>
      <c r="AB256" s="49"/>
      <c r="AC256" s="49"/>
      <c r="AD256" s="49"/>
      <c r="AE256" s="49"/>
      <c r="AF256" s="49"/>
      <c r="AG256" s="5"/>
      <c r="AH256" s="49"/>
      <c r="AI256" s="49"/>
      <c r="AJ256" s="49"/>
      <c r="AK256" s="49"/>
      <c r="AL256" s="5"/>
    </row>
    <row r="257" spans="1:38" s="1" customFormat="1" ht="15.75" customHeight="1">
      <c r="A257" s="97"/>
      <c r="B257" s="110" t="s">
        <v>31</v>
      </c>
      <c r="C257" s="96"/>
      <c r="D257" s="96"/>
      <c r="E257" s="99"/>
      <c r="F257" s="11" t="s">
        <v>9</v>
      </c>
      <c r="G257" s="4">
        <f>SUM(G258:G268)</f>
        <v>0</v>
      </c>
      <c r="H257" s="4">
        <f>SUM(H258:H268)</f>
        <v>0</v>
      </c>
      <c r="I257" s="4">
        <f aca="true" t="shared" si="90" ref="I257:N257">SUM(I258:I268)</f>
        <v>0</v>
      </c>
      <c r="J257" s="4">
        <f t="shared" si="90"/>
        <v>0</v>
      </c>
      <c r="K257" s="6">
        <f t="shared" si="90"/>
        <v>0</v>
      </c>
      <c r="L257" s="6">
        <f t="shared" si="90"/>
        <v>0</v>
      </c>
      <c r="M257" s="6">
        <f t="shared" si="90"/>
        <v>0</v>
      </c>
      <c r="N257" s="6">
        <f t="shared" si="90"/>
        <v>0</v>
      </c>
      <c r="O257" s="6">
        <f>SUM(O258:O268)</f>
        <v>0</v>
      </c>
      <c r="P257" s="6">
        <f>SUM(P258:P268)</f>
        <v>0</v>
      </c>
      <c r="Q257" s="85" t="s">
        <v>57</v>
      </c>
      <c r="R257" s="8"/>
      <c r="AA257" s="68"/>
      <c r="AB257" s="68"/>
      <c r="AC257" s="68"/>
      <c r="AD257" s="68"/>
      <c r="AE257" s="68"/>
      <c r="AF257" s="68"/>
      <c r="AG257" s="13"/>
      <c r="AH257" s="68"/>
      <c r="AI257" s="68"/>
      <c r="AJ257" s="68"/>
      <c r="AK257" s="68"/>
      <c r="AL257" s="13"/>
    </row>
    <row r="258" spans="1:38" ht="16.5" customHeight="1">
      <c r="A258" s="97"/>
      <c r="B258" s="110"/>
      <c r="C258" s="97"/>
      <c r="D258" s="97"/>
      <c r="E258" s="99"/>
      <c r="F258" s="7" t="s">
        <v>10</v>
      </c>
      <c r="G258" s="4">
        <f aca="true" t="shared" si="91" ref="G258:H262">I258+K258+M258+O258</f>
        <v>0</v>
      </c>
      <c r="H258" s="4">
        <f t="shared" si="91"/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85"/>
      <c r="R258" s="8"/>
      <c r="AA258" s="49"/>
      <c r="AB258" s="49"/>
      <c r="AC258" s="49"/>
      <c r="AD258" s="49"/>
      <c r="AE258" s="49"/>
      <c r="AF258" s="49"/>
      <c r="AG258" s="5"/>
      <c r="AH258" s="49"/>
      <c r="AI258" s="49"/>
      <c r="AJ258" s="49"/>
      <c r="AK258" s="49"/>
      <c r="AL258" s="5"/>
    </row>
    <row r="259" spans="1:38" ht="15.75">
      <c r="A259" s="97"/>
      <c r="B259" s="110"/>
      <c r="C259" s="97"/>
      <c r="D259" s="97"/>
      <c r="E259" s="99"/>
      <c r="F259" s="7" t="s">
        <v>11</v>
      </c>
      <c r="G259" s="4">
        <f t="shared" si="91"/>
        <v>0</v>
      </c>
      <c r="H259" s="4">
        <f t="shared" si="91"/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85"/>
      <c r="R259" s="8"/>
      <c r="AA259" s="49"/>
      <c r="AB259" s="49"/>
      <c r="AC259" s="49"/>
      <c r="AD259" s="49"/>
      <c r="AE259" s="49"/>
      <c r="AF259" s="49"/>
      <c r="AG259" s="5"/>
      <c r="AH259" s="49"/>
      <c r="AI259" s="49"/>
      <c r="AJ259" s="49"/>
      <c r="AK259" s="49"/>
      <c r="AL259" s="5"/>
    </row>
    <row r="260" spans="1:38" ht="15.75">
      <c r="A260" s="97"/>
      <c r="B260" s="110"/>
      <c r="C260" s="97"/>
      <c r="D260" s="97"/>
      <c r="E260" s="99"/>
      <c r="F260" s="7" t="s">
        <v>12</v>
      </c>
      <c r="G260" s="4">
        <f t="shared" si="91"/>
        <v>0</v>
      </c>
      <c r="H260" s="4">
        <f t="shared" si="91"/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85"/>
      <c r="R260" s="8"/>
      <c r="AA260" s="49"/>
      <c r="AB260" s="49"/>
      <c r="AC260" s="49"/>
      <c r="AD260" s="49"/>
      <c r="AE260" s="49"/>
      <c r="AF260" s="49"/>
      <c r="AG260" s="5"/>
      <c r="AH260" s="49"/>
      <c r="AI260" s="49"/>
      <c r="AJ260" s="49"/>
      <c r="AK260" s="49"/>
      <c r="AL260" s="5"/>
    </row>
    <row r="261" spans="1:38" ht="15.75">
      <c r="A261" s="97"/>
      <c r="B261" s="110"/>
      <c r="C261" s="97"/>
      <c r="D261" s="97"/>
      <c r="E261" s="99"/>
      <c r="F261" s="7" t="s">
        <v>13</v>
      </c>
      <c r="G261" s="4">
        <f t="shared" si="91"/>
        <v>0</v>
      </c>
      <c r="H261" s="4">
        <f t="shared" si="91"/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85"/>
      <c r="R261" s="8"/>
      <c r="AA261" s="49"/>
      <c r="AB261" s="49"/>
      <c r="AC261" s="49"/>
      <c r="AD261" s="49"/>
      <c r="AE261" s="49"/>
      <c r="AF261" s="49"/>
      <c r="AG261" s="5"/>
      <c r="AH261" s="49"/>
      <c r="AI261" s="49"/>
      <c r="AJ261" s="49"/>
      <c r="AK261" s="49"/>
      <c r="AL261" s="5"/>
    </row>
    <row r="262" spans="1:38" ht="15.75">
      <c r="A262" s="97"/>
      <c r="B262" s="110"/>
      <c r="C262" s="97"/>
      <c r="D262" s="97"/>
      <c r="E262" s="99"/>
      <c r="F262" s="7" t="s">
        <v>14</v>
      </c>
      <c r="G262" s="4">
        <f t="shared" si="91"/>
        <v>0</v>
      </c>
      <c r="H262" s="4">
        <f t="shared" si="91"/>
        <v>0</v>
      </c>
      <c r="I262" s="22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85"/>
      <c r="R262" s="8"/>
      <c r="S262" s="44">
        <f>I262</f>
        <v>0</v>
      </c>
      <c r="U262" s="44"/>
      <c r="AA262" s="49"/>
      <c r="AB262" s="49"/>
      <c r="AC262" s="49"/>
      <c r="AD262" s="49"/>
      <c r="AE262" s="49"/>
      <c r="AF262" s="49"/>
      <c r="AG262" s="5"/>
      <c r="AH262" s="49"/>
      <c r="AI262" s="49"/>
      <c r="AJ262" s="49"/>
      <c r="AK262" s="49"/>
      <c r="AL262" s="5"/>
    </row>
    <row r="263" spans="1:38" ht="15.75">
      <c r="A263" s="97"/>
      <c r="B263" s="110"/>
      <c r="C263" s="97"/>
      <c r="D263" s="97"/>
      <c r="E263" s="99"/>
      <c r="F263" s="7" t="s">
        <v>15</v>
      </c>
      <c r="G263" s="4">
        <f aca="true" t="shared" si="92" ref="G263:G268">I263+K263+M263+O263</f>
        <v>0</v>
      </c>
      <c r="H263" s="4">
        <f aca="true" t="shared" si="93" ref="H263:H268">J263+L263+N263+P263</f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85"/>
      <c r="R263" s="8"/>
      <c r="AA263" s="49"/>
      <c r="AB263" s="49"/>
      <c r="AC263" s="49"/>
      <c r="AD263" s="49"/>
      <c r="AE263" s="49"/>
      <c r="AF263" s="49"/>
      <c r="AG263" s="5"/>
      <c r="AH263" s="49"/>
      <c r="AI263" s="49"/>
      <c r="AJ263" s="49"/>
      <c r="AK263" s="49"/>
      <c r="AL263" s="5"/>
    </row>
    <row r="264" spans="1:38" ht="15.75">
      <c r="A264" s="97"/>
      <c r="B264" s="110"/>
      <c r="C264" s="97"/>
      <c r="D264" s="97"/>
      <c r="E264" s="99"/>
      <c r="F264" s="7" t="s">
        <v>59</v>
      </c>
      <c r="G264" s="4">
        <f t="shared" si="92"/>
        <v>0</v>
      </c>
      <c r="H264" s="4">
        <f t="shared" si="93"/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85"/>
      <c r="R264" s="8"/>
      <c r="AA264" s="49"/>
      <c r="AB264" s="49"/>
      <c r="AC264" s="49"/>
      <c r="AD264" s="49"/>
      <c r="AE264" s="49"/>
      <c r="AF264" s="49"/>
      <c r="AG264" s="5"/>
      <c r="AH264" s="49"/>
      <c r="AI264" s="49"/>
      <c r="AJ264" s="49"/>
      <c r="AK264" s="49"/>
      <c r="AL264" s="5"/>
    </row>
    <row r="265" spans="1:38" ht="15.75">
      <c r="A265" s="97"/>
      <c r="B265" s="110"/>
      <c r="C265" s="97"/>
      <c r="D265" s="97"/>
      <c r="E265" s="99"/>
      <c r="F265" s="7" t="s">
        <v>60</v>
      </c>
      <c r="G265" s="4">
        <f t="shared" si="92"/>
        <v>0</v>
      </c>
      <c r="H265" s="4">
        <f t="shared" si="93"/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85"/>
      <c r="R265" s="8"/>
      <c r="AA265" s="49"/>
      <c r="AB265" s="49"/>
      <c r="AC265" s="49"/>
      <c r="AD265" s="49"/>
      <c r="AE265" s="49"/>
      <c r="AF265" s="49"/>
      <c r="AG265" s="5"/>
      <c r="AH265" s="49"/>
      <c r="AI265" s="49"/>
      <c r="AJ265" s="49"/>
      <c r="AK265" s="49"/>
      <c r="AL265" s="5"/>
    </row>
    <row r="266" spans="1:38" ht="15.75">
      <c r="A266" s="97"/>
      <c r="B266" s="110"/>
      <c r="C266" s="97"/>
      <c r="D266" s="97"/>
      <c r="E266" s="99"/>
      <c r="F266" s="7" t="s">
        <v>61</v>
      </c>
      <c r="G266" s="4">
        <f t="shared" si="92"/>
        <v>0</v>
      </c>
      <c r="H266" s="4">
        <f t="shared" si="93"/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85"/>
      <c r="R266" s="8"/>
      <c r="AA266" s="49"/>
      <c r="AB266" s="49"/>
      <c r="AC266" s="49"/>
      <c r="AD266" s="49"/>
      <c r="AE266" s="49"/>
      <c r="AF266" s="49"/>
      <c r="AG266" s="5"/>
      <c r="AH266" s="49"/>
      <c r="AI266" s="49"/>
      <c r="AJ266" s="49"/>
      <c r="AK266" s="49"/>
      <c r="AL266" s="5"/>
    </row>
    <row r="267" spans="1:38" ht="15.75">
      <c r="A267" s="97"/>
      <c r="B267" s="110"/>
      <c r="C267" s="97"/>
      <c r="D267" s="97"/>
      <c r="E267" s="99"/>
      <c r="F267" s="7" t="s">
        <v>62</v>
      </c>
      <c r="G267" s="4">
        <f t="shared" si="92"/>
        <v>0</v>
      </c>
      <c r="H267" s="4">
        <f t="shared" si="93"/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85"/>
      <c r="R267" s="8"/>
      <c r="AA267" s="49"/>
      <c r="AB267" s="49"/>
      <c r="AC267" s="49"/>
      <c r="AD267" s="49"/>
      <c r="AE267" s="49"/>
      <c r="AF267" s="49"/>
      <c r="AG267" s="5"/>
      <c r="AH267" s="49"/>
      <c r="AI267" s="49"/>
      <c r="AJ267" s="49"/>
      <c r="AK267" s="49"/>
      <c r="AL267" s="5"/>
    </row>
    <row r="268" spans="1:38" ht="15.75">
      <c r="A268" s="97"/>
      <c r="B268" s="110"/>
      <c r="C268" s="98"/>
      <c r="D268" s="97"/>
      <c r="E268" s="99"/>
      <c r="F268" s="7" t="s">
        <v>63</v>
      </c>
      <c r="G268" s="4">
        <f t="shared" si="92"/>
        <v>0</v>
      </c>
      <c r="H268" s="4">
        <f t="shared" si="93"/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85"/>
      <c r="R268" s="8"/>
      <c r="AA268" s="49"/>
      <c r="AB268" s="49"/>
      <c r="AC268" s="49"/>
      <c r="AD268" s="49"/>
      <c r="AE268" s="49"/>
      <c r="AF268" s="49"/>
      <c r="AG268" s="5"/>
      <c r="AH268" s="49"/>
      <c r="AI268" s="49"/>
      <c r="AJ268" s="49"/>
      <c r="AK268" s="49"/>
      <c r="AL268" s="5"/>
    </row>
    <row r="269" spans="1:38" s="1" customFormat="1" ht="15.75" customHeight="1">
      <c r="A269" s="97"/>
      <c r="B269" s="110" t="s">
        <v>32</v>
      </c>
      <c r="C269" s="96"/>
      <c r="D269" s="96"/>
      <c r="E269" s="99"/>
      <c r="F269" s="11" t="s">
        <v>9</v>
      </c>
      <c r="G269" s="4">
        <f>SUM(G270:G280)</f>
        <v>0</v>
      </c>
      <c r="H269" s="4">
        <f>SUM(H270:H280)</f>
        <v>0</v>
      </c>
      <c r="I269" s="4">
        <f aca="true" t="shared" si="94" ref="I269:N269">SUM(I270:I280)</f>
        <v>0</v>
      </c>
      <c r="J269" s="6">
        <f t="shared" si="94"/>
        <v>0</v>
      </c>
      <c r="K269" s="6">
        <f t="shared" si="94"/>
        <v>0</v>
      </c>
      <c r="L269" s="6">
        <f t="shared" si="94"/>
        <v>0</v>
      </c>
      <c r="M269" s="6">
        <f t="shared" si="94"/>
        <v>0</v>
      </c>
      <c r="N269" s="6">
        <f t="shared" si="94"/>
        <v>0</v>
      </c>
      <c r="O269" s="6">
        <f>SUM(O270:O280)</f>
        <v>0</v>
      </c>
      <c r="P269" s="6">
        <f>SUM(P270:P280)</f>
        <v>0</v>
      </c>
      <c r="Q269" s="85" t="s">
        <v>57</v>
      </c>
      <c r="R269" s="8"/>
      <c r="AA269" s="68"/>
      <c r="AB269" s="68"/>
      <c r="AC269" s="68"/>
      <c r="AD269" s="68"/>
      <c r="AE269" s="68"/>
      <c r="AF269" s="68"/>
      <c r="AG269" s="13"/>
      <c r="AH269" s="68"/>
      <c r="AI269" s="68"/>
      <c r="AJ269" s="68"/>
      <c r="AK269" s="68"/>
      <c r="AL269" s="13"/>
    </row>
    <row r="270" spans="1:38" ht="15.75">
      <c r="A270" s="97"/>
      <c r="B270" s="110"/>
      <c r="C270" s="97"/>
      <c r="D270" s="97"/>
      <c r="E270" s="99"/>
      <c r="F270" s="7" t="s">
        <v>10</v>
      </c>
      <c r="G270" s="4">
        <f aca="true" t="shared" si="95" ref="G270:H274">I270+K270+M270+O270</f>
        <v>0</v>
      </c>
      <c r="H270" s="4">
        <f t="shared" si="95"/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85"/>
      <c r="R270" s="8"/>
      <c r="AA270" s="49"/>
      <c r="AB270" s="49"/>
      <c r="AC270" s="49"/>
      <c r="AD270" s="49"/>
      <c r="AE270" s="49"/>
      <c r="AF270" s="49"/>
      <c r="AG270" s="5"/>
      <c r="AH270" s="49"/>
      <c r="AI270" s="49"/>
      <c r="AJ270" s="49"/>
      <c r="AK270" s="49"/>
      <c r="AL270" s="5"/>
    </row>
    <row r="271" spans="1:38" ht="15.75">
      <c r="A271" s="97"/>
      <c r="B271" s="110"/>
      <c r="C271" s="97"/>
      <c r="D271" s="97"/>
      <c r="E271" s="99"/>
      <c r="F271" s="7" t="s">
        <v>11</v>
      </c>
      <c r="G271" s="4">
        <f t="shared" si="95"/>
        <v>0</v>
      </c>
      <c r="H271" s="4">
        <f t="shared" si="95"/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85"/>
      <c r="R271" s="8"/>
      <c r="AA271" s="49"/>
      <c r="AB271" s="49"/>
      <c r="AC271" s="49"/>
      <c r="AD271" s="49"/>
      <c r="AE271" s="49"/>
      <c r="AF271" s="49"/>
      <c r="AG271" s="5"/>
      <c r="AH271" s="49"/>
      <c r="AI271" s="49"/>
      <c r="AJ271" s="49"/>
      <c r="AK271" s="49"/>
      <c r="AL271" s="5"/>
    </row>
    <row r="272" spans="1:38" ht="15.75">
      <c r="A272" s="97"/>
      <c r="B272" s="110"/>
      <c r="C272" s="97"/>
      <c r="D272" s="97"/>
      <c r="E272" s="99"/>
      <c r="F272" s="7" t="s">
        <v>12</v>
      </c>
      <c r="G272" s="4">
        <f t="shared" si="95"/>
        <v>0</v>
      </c>
      <c r="H272" s="4">
        <f t="shared" si="95"/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85"/>
      <c r="R272" s="8"/>
      <c r="AA272" s="49"/>
      <c r="AB272" s="49"/>
      <c r="AC272" s="49"/>
      <c r="AD272" s="49"/>
      <c r="AE272" s="49"/>
      <c r="AF272" s="49"/>
      <c r="AG272" s="5"/>
      <c r="AH272" s="49"/>
      <c r="AI272" s="49"/>
      <c r="AJ272" s="49"/>
      <c r="AK272" s="49"/>
      <c r="AL272" s="5"/>
    </row>
    <row r="273" spans="1:38" ht="15.75">
      <c r="A273" s="97"/>
      <c r="B273" s="110"/>
      <c r="C273" s="97"/>
      <c r="D273" s="97"/>
      <c r="E273" s="99"/>
      <c r="F273" s="7" t="s">
        <v>13</v>
      </c>
      <c r="G273" s="4">
        <f t="shared" si="95"/>
        <v>0</v>
      </c>
      <c r="H273" s="4">
        <f t="shared" si="95"/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85"/>
      <c r="R273" s="8"/>
      <c r="AA273" s="49"/>
      <c r="AB273" s="49"/>
      <c r="AC273" s="49"/>
      <c r="AD273" s="49"/>
      <c r="AE273" s="49"/>
      <c r="AF273" s="49"/>
      <c r="AG273" s="5"/>
      <c r="AH273" s="49"/>
      <c r="AI273" s="49"/>
      <c r="AJ273" s="49"/>
      <c r="AK273" s="49"/>
      <c r="AL273" s="5"/>
    </row>
    <row r="274" spans="1:38" ht="15.75">
      <c r="A274" s="97"/>
      <c r="B274" s="110"/>
      <c r="C274" s="97"/>
      <c r="D274" s="97"/>
      <c r="E274" s="99"/>
      <c r="F274" s="7" t="s">
        <v>14</v>
      </c>
      <c r="G274" s="4">
        <f t="shared" si="95"/>
        <v>0</v>
      </c>
      <c r="H274" s="4">
        <f t="shared" si="95"/>
        <v>0</v>
      </c>
      <c r="I274" s="22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85"/>
      <c r="R274" s="8"/>
      <c r="S274" s="44">
        <f>I274</f>
        <v>0</v>
      </c>
      <c r="U274" s="44"/>
      <c r="AA274" s="49"/>
      <c r="AB274" s="49"/>
      <c r="AC274" s="49"/>
      <c r="AD274" s="49"/>
      <c r="AE274" s="49"/>
      <c r="AF274" s="49"/>
      <c r="AG274" s="5"/>
      <c r="AH274" s="49"/>
      <c r="AI274" s="49"/>
      <c r="AJ274" s="49"/>
      <c r="AK274" s="49"/>
      <c r="AL274" s="5"/>
    </row>
    <row r="275" spans="1:38" ht="15.75">
      <c r="A275" s="97"/>
      <c r="B275" s="110"/>
      <c r="C275" s="97"/>
      <c r="D275" s="97"/>
      <c r="E275" s="99"/>
      <c r="F275" s="7" t="s">
        <v>15</v>
      </c>
      <c r="G275" s="4">
        <f aca="true" t="shared" si="96" ref="G275:G280">I275+K275+M275+O275</f>
        <v>0</v>
      </c>
      <c r="H275" s="4">
        <f aca="true" t="shared" si="97" ref="H275:H280">J275+L275+N275+P275</f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85"/>
      <c r="R275" s="8"/>
      <c r="AA275" s="49"/>
      <c r="AB275" s="49"/>
      <c r="AC275" s="49"/>
      <c r="AD275" s="49"/>
      <c r="AE275" s="49"/>
      <c r="AF275" s="49"/>
      <c r="AG275" s="5"/>
      <c r="AH275" s="49"/>
      <c r="AI275" s="49"/>
      <c r="AJ275" s="49"/>
      <c r="AK275" s="49"/>
      <c r="AL275" s="5"/>
    </row>
    <row r="276" spans="1:38" ht="15.75">
      <c r="A276" s="97"/>
      <c r="B276" s="110"/>
      <c r="C276" s="97"/>
      <c r="D276" s="97"/>
      <c r="E276" s="99"/>
      <c r="F276" s="7" t="s">
        <v>59</v>
      </c>
      <c r="G276" s="4">
        <f t="shared" si="96"/>
        <v>0</v>
      </c>
      <c r="H276" s="4">
        <f t="shared" si="97"/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85"/>
      <c r="R276" s="8"/>
      <c r="AA276" s="49"/>
      <c r="AB276" s="49"/>
      <c r="AC276" s="49"/>
      <c r="AD276" s="49"/>
      <c r="AE276" s="49"/>
      <c r="AF276" s="49"/>
      <c r="AG276" s="5"/>
      <c r="AH276" s="49"/>
      <c r="AI276" s="49"/>
      <c r="AJ276" s="49"/>
      <c r="AK276" s="49"/>
      <c r="AL276" s="5"/>
    </row>
    <row r="277" spans="1:38" ht="15.75">
      <c r="A277" s="97"/>
      <c r="B277" s="110"/>
      <c r="C277" s="97"/>
      <c r="D277" s="97"/>
      <c r="E277" s="99"/>
      <c r="F277" s="7" t="s">
        <v>60</v>
      </c>
      <c r="G277" s="4">
        <f t="shared" si="96"/>
        <v>0</v>
      </c>
      <c r="H277" s="4">
        <f t="shared" si="97"/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85"/>
      <c r="R277" s="8"/>
      <c r="AA277" s="49"/>
      <c r="AB277" s="49"/>
      <c r="AC277" s="49"/>
      <c r="AD277" s="49"/>
      <c r="AE277" s="49"/>
      <c r="AF277" s="49"/>
      <c r="AG277" s="5"/>
      <c r="AH277" s="49"/>
      <c r="AI277" s="49"/>
      <c r="AJ277" s="49"/>
      <c r="AK277" s="49"/>
      <c r="AL277" s="5"/>
    </row>
    <row r="278" spans="1:38" ht="15.75">
      <c r="A278" s="97"/>
      <c r="B278" s="110"/>
      <c r="C278" s="97"/>
      <c r="D278" s="97"/>
      <c r="E278" s="99"/>
      <c r="F278" s="7" t="s">
        <v>61</v>
      </c>
      <c r="G278" s="4">
        <f t="shared" si="96"/>
        <v>0</v>
      </c>
      <c r="H278" s="4">
        <f t="shared" si="97"/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85"/>
      <c r="R278" s="8"/>
      <c r="AA278" s="49"/>
      <c r="AB278" s="49"/>
      <c r="AC278" s="49"/>
      <c r="AD278" s="49"/>
      <c r="AE278" s="49"/>
      <c r="AF278" s="49"/>
      <c r="AG278" s="5"/>
      <c r="AH278" s="49"/>
      <c r="AI278" s="49"/>
      <c r="AJ278" s="49"/>
      <c r="AK278" s="49"/>
      <c r="AL278" s="5"/>
    </row>
    <row r="279" spans="1:38" ht="15.75">
      <c r="A279" s="97"/>
      <c r="B279" s="110"/>
      <c r="C279" s="97"/>
      <c r="D279" s="97"/>
      <c r="E279" s="99"/>
      <c r="F279" s="7" t="s">
        <v>62</v>
      </c>
      <c r="G279" s="4">
        <f t="shared" si="96"/>
        <v>0</v>
      </c>
      <c r="H279" s="4">
        <f t="shared" si="97"/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85"/>
      <c r="R279" s="8"/>
      <c r="AA279" s="49"/>
      <c r="AB279" s="49"/>
      <c r="AC279" s="49"/>
      <c r="AD279" s="49"/>
      <c r="AE279" s="49"/>
      <c r="AF279" s="49"/>
      <c r="AG279" s="5"/>
      <c r="AH279" s="49"/>
      <c r="AI279" s="49"/>
      <c r="AJ279" s="49"/>
      <c r="AK279" s="49"/>
      <c r="AL279" s="5"/>
    </row>
    <row r="280" spans="1:38" ht="15.75">
      <c r="A280" s="97"/>
      <c r="B280" s="110"/>
      <c r="C280" s="98"/>
      <c r="D280" s="97"/>
      <c r="E280" s="99"/>
      <c r="F280" s="7" t="s">
        <v>63</v>
      </c>
      <c r="G280" s="4">
        <f t="shared" si="96"/>
        <v>0</v>
      </c>
      <c r="H280" s="4">
        <f t="shared" si="97"/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85"/>
      <c r="R280" s="8"/>
      <c r="AA280" s="49"/>
      <c r="AB280" s="49"/>
      <c r="AC280" s="49"/>
      <c r="AD280" s="49"/>
      <c r="AE280" s="49"/>
      <c r="AF280" s="49"/>
      <c r="AG280" s="5"/>
      <c r="AH280" s="49"/>
      <c r="AI280" s="49"/>
      <c r="AJ280" s="49"/>
      <c r="AK280" s="49"/>
      <c r="AL280" s="5"/>
    </row>
    <row r="281" spans="1:38" ht="15.75" customHeight="1">
      <c r="A281" s="97"/>
      <c r="B281" s="110" t="s">
        <v>33</v>
      </c>
      <c r="C281" s="96"/>
      <c r="D281" s="96">
        <v>2</v>
      </c>
      <c r="E281" s="99" t="s">
        <v>142</v>
      </c>
      <c r="F281" s="11" t="s">
        <v>9</v>
      </c>
      <c r="G281" s="4">
        <f>SUM(G282:G292)</f>
        <v>295.6</v>
      </c>
      <c r="H281" s="4">
        <f>SUM(H282:H292)</f>
        <v>0</v>
      </c>
      <c r="I281" s="4">
        <f aca="true" t="shared" si="98" ref="I281:N281">SUM(I282:I292)</f>
        <v>295.6</v>
      </c>
      <c r="J281" s="4">
        <f t="shared" si="98"/>
        <v>0</v>
      </c>
      <c r="K281" s="4">
        <f t="shared" si="98"/>
        <v>0</v>
      </c>
      <c r="L281" s="4">
        <f t="shared" si="98"/>
        <v>0</v>
      </c>
      <c r="M281" s="4">
        <f t="shared" si="98"/>
        <v>0</v>
      </c>
      <c r="N281" s="4">
        <f t="shared" si="98"/>
        <v>0</v>
      </c>
      <c r="O281" s="4">
        <f>SUM(O282:O292)</f>
        <v>0</v>
      </c>
      <c r="P281" s="4">
        <f>SUM(P282:P292)</f>
        <v>0</v>
      </c>
      <c r="Q281" s="85" t="s">
        <v>57</v>
      </c>
      <c r="R281" s="8"/>
      <c r="V281" t="s">
        <v>69</v>
      </c>
      <c r="AA281" s="49"/>
      <c r="AB281" s="49"/>
      <c r="AC281" s="49"/>
      <c r="AD281" s="49"/>
      <c r="AE281" s="49"/>
      <c r="AF281" s="49"/>
      <c r="AG281" s="5"/>
      <c r="AH281" s="49"/>
      <c r="AI281" s="49"/>
      <c r="AJ281" s="49"/>
      <c r="AK281" s="49"/>
      <c r="AL281" s="5"/>
    </row>
    <row r="282" spans="1:38" ht="15.75">
      <c r="A282" s="97"/>
      <c r="B282" s="110"/>
      <c r="C282" s="97"/>
      <c r="D282" s="97"/>
      <c r="E282" s="99"/>
      <c r="F282" s="7" t="s">
        <v>10</v>
      </c>
      <c r="G282" s="4">
        <f aca="true" t="shared" si="99" ref="G282:H286">I282+K282+M282+O282</f>
        <v>0</v>
      </c>
      <c r="H282" s="4">
        <f t="shared" si="99"/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85"/>
      <c r="R282" s="8"/>
      <c r="AA282" s="49"/>
      <c r="AB282" s="49"/>
      <c r="AC282" s="49"/>
      <c r="AD282" s="49"/>
      <c r="AE282" s="49"/>
      <c r="AF282" s="49"/>
      <c r="AG282" s="5"/>
      <c r="AH282" s="49"/>
      <c r="AI282" s="49"/>
      <c r="AJ282" s="49"/>
      <c r="AK282" s="49"/>
      <c r="AL282" s="5"/>
    </row>
    <row r="283" spans="1:38" ht="15.75">
      <c r="A283" s="97"/>
      <c r="B283" s="110"/>
      <c r="C283" s="97"/>
      <c r="D283" s="97"/>
      <c r="E283" s="99"/>
      <c r="F283" s="7" t="s">
        <v>11</v>
      </c>
      <c r="G283" s="4">
        <f t="shared" si="99"/>
        <v>0</v>
      </c>
      <c r="H283" s="4">
        <f t="shared" si="99"/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85"/>
      <c r="R283" s="8"/>
      <c r="AA283" s="49"/>
      <c r="AB283" s="49"/>
      <c r="AC283" s="49"/>
      <c r="AD283" s="49"/>
      <c r="AE283" s="49"/>
      <c r="AF283" s="49"/>
      <c r="AG283" s="5"/>
      <c r="AH283" s="49"/>
      <c r="AI283" s="49"/>
      <c r="AJ283" s="49"/>
      <c r="AK283" s="49"/>
      <c r="AL283" s="5"/>
    </row>
    <row r="284" spans="1:38" ht="15.75">
      <c r="A284" s="97"/>
      <c r="B284" s="110"/>
      <c r="C284" s="97"/>
      <c r="D284" s="97"/>
      <c r="E284" s="99"/>
      <c r="F284" s="7" t="s">
        <v>12</v>
      </c>
      <c r="G284" s="4">
        <f t="shared" si="99"/>
        <v>0</v>
      </c>
      <c r="H284" s="4">
        <f t="shared" si="99"/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85"/>
      <c r="R284" s="8"/>
      <c r="AA284" s="49"/>
      <c r="AB284" s="49"/>
      <c r="AC284" s="49"/>
      <c r="AD284" s="49"/>
      <c r="AE284" s="49"/>
      <c r="AF284" s="49"/>
      <c r="AG284" s="5"/>
      <c r="AH284" s="49"/>
      <c r="AI284" s="49"/>
      <c r="AJ284" s="49"/>
      <c r="AK284" s="49"/>
      <c r="AL284" s="5"/>
    </row>
    <row r="285" spans="1:38" ht="15.75">
      <c r="A285" s="97"/>
      <c r="B285" s="110"/>
      <c r="C285" s="97"/>
      <c r="D285" s="97"/>
      <c r="E285" s="99"/>
      <c r="F285" s="7" t="s">
        <v>13</v>
      </c>
      <c r="G285" s="4">
        <f t="shared" si="99"/>
        <v>0</v>
      </c>
      <c r="H285" s="4">
        <f t="shared" si="99"/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85"/>
      <c r="R285" s="8"/>
      <c r="AA285" s="49"/>
      <c r="AB285" s="49"/>
      <c r="AC285" s="49"/>
      <c r="AD285" s="49"/>
      <c r="AE285" s="49"/>
      <c r="AF285" s="49"/>
      <c r="AG285" s="5"/>
      <c r="AH285" s="49"/>
      <c r="AI285" s="49"/>
      <c r="AJ285" s="49"/>
      <c r="AK285" s="49"/>
      <c r="AL285" s="5"/>
    </row>
    <row r="286" spans="1:38" ht="15.75">
      <c r="A286" s="97"/>
      <c r="B286" s="110"/>
      <c r="C286" s="97"/>
      <c r="D286" s="97"/>
      <c r="E286" s="99"/>
      <c r="F286" s="7" t="s">
        <v>14</v>
      </c>
      <c r="G286" s="4">
        <f>I286+K286+M286+O286</f>
        <v>0</v>
      </c>
      <c r="H286" s="4">
        <f t="shared" si="99"/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85"/>
      <c r="R286" s="8"/>
      <c r="S286" s="44">
        <f>I286</f>
        <v>0</v>
      </c>
      <c r="U286" s="44"/>
      <c r="V286" t="s">
        <v>69</v>
      </c>
      <c r="AA286" s="49"/>
      <c r="AB286" s="49"/>
      <c r="AC286" s="49"/>
      <c r="AD286" s="49"/>
      <c r="AE286" s="49"/>
      <c r="AF286" s="49"/>
      <c r="AG286" s="5"/>
      <c r="AH286" s="49"/>
      <c r="AI286" s="49"/>
      <c r="AJ286" s="49"/>
      <c r="AK286" s="49"/>
      <c r="AL286" s="5"/>
    </row>
    <row r="287" spans="1:38" ht="15.75">
      <c r="A287" s="97"/>
      <c r="B287" s="110"/>
      <c r="C287" s="97"/>
      <c r="D287" s="97"/>
      <c r="E287" s="99"/>
      <c r="F287" s="7" t="s">
        <v>15</v>
      </c>
      <c r="G287" s="4">
        <f aca="true" t="shared" si="100" ref="G287:G292">I287+K287+M287+O287</f>
        <v>0</v>
      </c>
      <c r="H287" s="4">
        <f aca="true" t="shared" si="101" ref="H287:H292">J287+L287+N287+P287</f>
        <v>0</v>
      </c>
      <c r="I287" s="6"/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85"/>
      <c r="R287" s="8"/>
      <c r="V287" s="44">
        <f>I287</f>
        <v>0</v>
      </c>
      <c r="AA287" s="49"/>
      <c r="AB287" s="49"/>
      <c r="AC287" s="49"/>
      <c r="AD287" s="49"/>
      <c r="AE287" s="49"/>
      <c r="AF287" s="49"/>
      <c r="AG287" s="5"/>
      <c r="AH287" s="49"/>
      <c r="AI287" s="49"/>
      <c r="AJ287" s="49"/>
      <c r="AK287" s="49"/>
      <c r="AL287" s="5"/>
    </row>
    <row r="288" spans="1:38" ht="15.75">
      <c r="A288" s="97"/>
      <c r="B288" s="110"/>
      <c r="C288" s="97"/>
      <c r="D288" s="97"/>
      <c r="E288" s="99"/>
      <c r="F288" s="7" t="s">
        <v>59</v>
      </c>
      <c r="G288" s="4">
        <f t="shared" si="100"/>
        <v>0</v>
      </c>
      <c r="H288" s="4">
        <f t="shared" si="101"/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85"/>
      <c r="R288" s="8"/>
      <c r="AA288" s="49"/>
      <c r="AB288" s="49"/>
      <c r="AC288" s="49"/>
      <c r="AD288" s="49"/>
      <c r="AE288" s="49"/>
      <c r="AF288" s="49"/>
      <c r="AG288" s="5"/>
      <c r="AH288" s="49"/>
      <c r="AI288" s="49"/>
      <c r="AJ288" s="49"/>
      <c r="AK288" s="49"/>
      <c r="AL288" s="5"/>
    </row>
    <row r="289" spans="1:38" ht="15.75">
      <c r="A289" s="97"/>
      <c r="B289" s="110"/>
      <c r="C289" s="97"/>
      <c r="D289" s="97"/>
      <c r="E289" s="99"/>
      <c r="F289" s="7" t="s">
        <v>60</v>
      </c>
      <c r="G289" s="4">
        <f t="shared" si="100"/>
        <v>0</v>
      </c>
      <c r="H289" s="4">
        <f t="shared" si="101"/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85"/>
      <c r="R289" s="8"/>
      <c r="AA289" s="49"/>
      <c r="AB289" s="49"/>
      <c r="AC289" s="49"/>
      <c r="AD289" s="49"/>
      <c r="AE289" s="49"/>
      <c r="AF289" s="49"/>
      <c r="AG289" s="5"/>
      <c r="AH289" s="49"/>
      <c r="AI289" s="49"/>
      <c r="AJ289" s="49"/>
      <c r="AK289" s="49"/>
      <c r="AL289" s="5"/>
    </row>
    <row r="290" spans="1:38" ht="15.75">
      <c r="A290" s="97"/>
      <c r="B290" s="110"/>
      <c r="C290" s="97"/>
      <c r="D290" s="97"/>
      <c r="E290" s="99"/>
      <c r="F290" s="7" t="s">
        <v>61</v>
      </c>
      <c r="G290" s="4">
        <f t="shared" si="100"/>
        <v>0</v>
      </c>
      <c r="H290" s="4">
        <f t="shared" si="101"/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85"/>
      <c r="R290" s="8"/>
      <c r="AA290" s="49"/>
      <c r="AB290" s="49"/>
      <c r="AC290" s="49"/>
      <c r="AD290" s="49"/>
      <c r="AE290" s="49"/>
      <c r="AF290" s="49"/>
      <c r="AG290" s="5"/>
      <c r="AH290" s="49"/>
      <c r="AI290" s="49"/>
      <c r="AJ290" s="49"/>
      <c r="AK290" s="49"/>
      <c r="AL290" s="5"/>
    </row>
    <row r="291" spans="1:38" ht="15.75">
      <c r="A291" s="97"/>
      <c r="B291" s="110"/>
      <c r="C291" s="97"/>
      <c r="D291" s="97"/>
      <c r="E291" s="99"/>
      <c r="F291" s="7" t="s">
        <v>62</v>
      </c>
      <c r="G291" s="4">
        <f t="shared" si="100"/>
        <v>295.6</v>
      </c>
      <c r="H291" s="4">
        <f t="shared" si="101"/>
        <v>0</v>
      </c>
      <c r="I291" s="6">
        <v>295.6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85"/>
      <c r="R291" s="8"/>
      <c r="AA291" s="49"/>
      <c r="AB291" s="49"/>
      <c r="AC291" s="49"/>
      <c r="AD291" s="49"/>
      <c r="AE291" s="49"/>
      <c r="AF291" s="49"/>
      <c r="AG291" s="5"/>
      <c r="AH291" s="49"/>
      <c r="AI291" s="49"/>
      <c r="AJ291" s="49"/>
      <c r="AK291" s="49"/>
      <c r="AL291" s="5"/>
    </row>
    <row r="292" spans="1:38" ht="15.75">
      <c r="A292" s="97"/>
      <c r="B292" s="110"/>
      <c r="C292" s="98"/>
      <c r="D292" s="98"/>
      <c r="E292" s="99"/>
      <c r="F292" s="7" t="s">
        <v>63</v>
      </c>
      <c r="G292" s="4">
        <f t="shared" si="100"/>
        <v>0</v>
      </c>
      <c r="H292" s="4">
        <f t="shared" si="101"/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85"/>
      <c r="R292" s="8"/>
      <c r="AA292" s="49"/>
      <c r="AB292" s="49"/>
      <c r="AC292" s="49"/>
      <c r="AD292" s="49"/>
      <c r="AE292" s="49"/>
      <c r="AF292" s="49"/>
      <c r="AG292" s="5"/>
      <c r="AH292" s="49"/>
      <c r="AI292" s="49"/>
      <c r="AJ292" s="49"/>
      <c r="AK292" s="49"/>
      <c r="AL292" s="5"/>
    </row>
    <row r="293" spans="1:38" s="1" customFormat="1" ht="15.75" customHeight="1">
      <c r="A293" s="97"/>
      <c r="B293" s="110" t="s">
        <v>34</v>
      </c>
      <c r="C293" s="96"/>
      <c r="D293" s="96"/>
      <c r="E293" s="99"/>
      <c r="F293" s="11" t="s">
        <v>9</v>
      </c>
      <c r="G293" s="4">
        <f>SUM(G294:G304)</f>
        <v>0</v>
      </c>
      <c r="H293" s="4">
        <f>SUM(H294:H304)</f>
        <v>0</v>
      </c>
      <c r="I293" s="4">
        <f aca="true" t="shared" si="102" ref="I293:N293">SUM(I294:I304)</f>
        <v>0</v>
      </c>
      <c r="J293" s="6">
        <f t="shared" si="102"/>
        <v>0</v>
      </c>
      <c r="K293" s="6">
        <f t="shared" si="102"/>
        <v>0</v>
      </c>
      <c r="L293" s="6">
        <f t="shared" si="102"/>
        <v>0</v>
      </c>
      <c r="M293" s="6">
        <f t="shared" si="102"/>
        <v>0</v>
      </c>
      <c r="N293" s="6">
        <f t="shared" si="102"/>
        <v>0</v>
      </c>
      <c r="O293" s="6">
        <f>SUM(O294:O304)</f>
        <v>0</v>
      </c>
      <c r="P293" s="6">
        <f>SUM(P294:P304)</f>
        <v>0</v>
      </c>
      <c r="Q293" s="85" t="s">
        <v>57</v>
      </c>
      <c r="R293" s="8"/>
      <c r="AA293" s="68"/>
      <c r="AB293" s="68"/>
      <c r="AC293" s="68"/>
      <c r="AD293" s="68"/>
      <c r="AE293" s="68"/>
      <c r="AF293" s="68"/>
      <c r="AG293" s="13"/>
      <c r="AH293" s="68"/>
      <c r="AI293" s="68"/>
      <c r="AJ293" s="68"/>
      <c r="AK293" s="68"/>
      <c r="AL293" s="13"/>
    </row>
    <row r="294" spans="1:38" ht="15.75">
      <c r="A294" s="97"/>
      <c r="B294" s="110"/>
      <c r="C294" s="97"/>
      <c r="D294" s="97"/>
      <c r="E294" s="99"/>
      <c r="F294" s="7" t="s">
        <v>10</v>
      </c>
      <c r="G294" s="4">
        <f aca="true" t="shared" si="103" ref="G294:H298">I294+K294+M294+O294</f>
        <v>0</v>
      </c>
      <c r="H294" s="4">
        <f t="shared" si="103"/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85"/>
      <c r="R294" s="8"/>
      <c r="AA294" s="49"/>
      <c r="AB294" s="49"/>
      <c r="AC294" s="49"/>
      <c r="AD294" s="49"/>
      <c r="AE294" s="49"/>
      <c r="AF294" s="49"/>
      <c r="AG294" s="5"/>
      <c r="AH294" s="49"/>
      <c r="AI294" s="49"/>
      <c r="AJ294" s="49"/>
      <c r="AK294" s="49"/>
      <c r="AL294" s="5"/>
    </row>
    <row r="295" spans="1:38" ht="15.75">
      <c r="A295" s="97"/>
      <c r="B295" s="110"/>
      <c r="C295" s="97"/>
      <c r="D295" s="97"/>
      <c r="E295" s="99"/>
      <c r="F295" s="7" t="s">
        <v>11</v>
      </c>
      <c r="G295" s="4">
        <f t="shared" si="103"/>
        <v>0</v>
      </c>
      <c r="H295" s="4">
        <f t="shared" si="103"/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85"/>
      <c r="R295" s="8"/>
      <c r="AA295" s="49"/>
      <c r="AB295" s="49"/>
      <c r="AC295" s="49"/>
      <c r="AD295" s="49"/>
      <c r="AE295" s="49"/>
      <c r="AF295" s="49"/>
      <c r="AG295" s="5"/>
      <c r="AH295" s="49"/>
      <c r="AI295" s="49"/>
      <c r="AJ295" s="49"/>
      <c r="AK295" s="49"/>
      <c r="AL295" s="5"/>
    </row>
    <row r="296" spans="1:38" ht="15.75">
      <c r="A296" s="97"/>
      <c r="B296" s="110"/>
      <c r="C296" s="97"/>
      <c r="D296" s="97"/>
      <c r="E296" s="99"/>
      <c r="F296" s="7" t="s">
        <v>12</v>
      </c>
      <c r="G296" s="4">
        <f t="shared" si="103"/>
        <v>0</v>
      </c>
      <c r="H296" s="4">
        <f t="shared" si="103"/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85"/>
      <c r="R296" s="8"/>
      <c r="AA296" s="49"/>
      <c r="AB296" s="49"/>
      <c r="AC296" s="49"/>
      <c r="AD296" s="49"/>
      <c r="AE296" s="49"/>
      <c r="AF296" s="49"/>
      <c r="AG296" s="5"/>
      <c r="AH296" s="49"/>
      <c r="AI296" s="49"/>
      <c r="AJ296" s="49"/>
      <c r="AK296" s="49"/>
      <c r="AL296" s="5"/>
    </row>
    <row r="297" spans="1:38" ht="15.75">
      <c r="A297" s="97"/>
      <c r="B297" s="110"/>
      <c r="C297" s="97"/>
      <c r="D297" s="97"/>
      <c r="E297" s="99"/>
      <c r="F297" s="7" t="s">
        <v>13</v>
      </c>
      <c r="G297" s="4">
        <f t="shared" si="103"/>
        <v>0</v>
      </c>
      <c r="H297" s="4">
        <f t="shared" si="103"/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85"/>
      <c r="R297" s="8"/>
      <c r="AA297" s="49"/>
      <c r="AB297" s="49"/>
      <c r="AC297" s="49"/>
      <c r="AD297" s="49"/>
      <c r="AE297" s="49"/>
      <c r="AF297" s="49"/>
      <c r="AG297" s="5"/>
      <c r="AH297" s="49"/>
      <c r="AI297" s="49"/>
      <c r="AJ297" s="49"/>
      <c r="AK297" s="49"/>
      <c r="AL297" s="5"/>
    </row>
    <row r="298" spans="1:38" ht="15.75">
      <c r="A298" s="97"/>
      <c r="B298" s="110"/>
      <c r="C298" s="97"/>
      <c r="D298" s="97"/>
      <c r="E298" s="99"/>
      <c r="F298" s="7" t="s">
        <v>14</v>
      </c>
      <c r="G298" s="4">
        <f t="shared" si="103"/>
        <v>0</v>
      </c>
      <c r="H298" s="4">
        <f t="shared" si="103"/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85"/>
      <c r="R298" s="8"/>
      <c r="S298" s="44">
        <f>I298</f>
        <v>0</v>
      </c>
      <c r="U298" s="44"/>
      <c r="AA298" s="49"/>
      <c r="AB298" s="49"/>
      <c r="AC298" s="49"/>
      <c r="AD298" s="49"/>
      <c r="AE298" s="49"/>
      <c r="AF298" s="49"/>
      <c r="AG298" s="5"/>
      <c r="AH298" s="49"/>
      <c r="AI298" s="49"/>
      <c r="AJ298" s="49"/>
      <c r="AK298" s="49"/>
      <c r="AL298" s="5"/>
    </row>
    <row r="299" spans="1:38" ht="15.75">
      <c r="A299" s="97"/>
      <c r="B299" s="110"/>
      <c r="C299" s="97"/>
      <c r="D299" s="97"/>
      <c r="E299" s="99"/>
      <c r="F299" s="7" t="s">
        <v>15</v>
      </c>
      <c r="G299" s="4">
        <f aca="true" t="shared" si="104" ref="G299:G304">I299+K299+M299+O299</f>
        <v>0</v>
      </c>
      <c r="H299" s="4">
        <f aca="true" t="shared" si="105" ref="H299:H304">J299+L299+N299+P299</f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85"/>
      <c r="R299" s="8"/>
      <c r="AA299" s="49"/>
      <c r="AB299" s="49"/>
      <c r="AC299" s="49"/>
      <c r="AD299" s="49"/>
      <c r="AE299" s="49"/>
      <c r="AF299" s="49"/>
      <c r="AG299" s="5"/>
      <c r="AH299" s="49"/>
      <c r="AI299" s="49"/>
      <c r="AJ299" s="49"/>
      <c r="AK299" s="49"/>
      <c r="AL299" s="5"/>
    </row>
    <row r="300" spans="1:38" ht="15.75">
      <c r="A300" s="97"/>
      <c r="B300" s="110"/>
      <c r="C300" s="97"/>
      <c r="D300" s="97"/>
      <c r="E300" s="99"/>
      <c r="F300" s="7" t="s">
        <v>59</v>
      </c>
      <c r="G300" s="4">
        <f t="shared" si="104"/>
        <v>0</v>
      </c>
      <c r="H300" s="4">
        <f t="shared" si="105"/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85"/>
      <c r="R300" s="8"/>
      <c r="AA300" s="49"/>
      <c r="AB300" s="49"/>
      <c r="AC300" s="49"/>
      <c r="AD300" s="49"/>
      <c r="AE300" s="49"/>
      <c r="AF300" s="49"/>
      <c r="AG300" s="5"/>
      <c r="AH300" s="49"/>
      <c r="AI300" s="49"/>
      <c r="AJ300" s="49"/>
      <c r="AK300" s="49"/>
      <c r="AL300" s="5"/>
    </row>
    <row r="301" spans="1:38" ht="15.75">
      <c r="A301" s="97"/>
      <c r="B301" s="110"/>
      <c r="C301" s="97"/>
      <c r="D301" s="97"/>
      <c r="E301" s="99"/>
      <c r="F301" s="7" t="s">
        <v>60</v>
      </c>
      <c r="G301" s="4">
        <f t="shared" si="104"/>
        <v>0</v>
      </c>
      <c r="H301" s="4">
        <f t="shared" si="105"/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85"/>
      <c r="R301" s="8"/>
      <c r="AA301" s="49"/>
      <c r="AB301" s="49"/>
      <c r="AC301" s="49"/>
      <c r="AD301" s="49"/>
      <c r="AE301" s="49"/>
      <c r="AF301" s="49"/>
      <c r="AG301" s="5"/>
      <c r="AH301" s="49"/>
      <c r="AI301" s="49"/>
      <c r="AJ301" s="49"/>
      <c r="AK301" s="49"/>
      <c r="AL301" s="5"/>
    </row>
    <row r="302" spans="1:38" ht="15.75">
      <c r="A302" s="97"/>
      <c r="B302" s="110"/>
      <c r="C302" s="97"/>
      <c r="D302" s="97"/>
      <c r="E302" s="99"/>
      <c r="F302" s="7" t="s">
        <v>61</v>
      </c>
      <c r="G302" s="4">
        <f t="shared" si="104"/>
        <v>0</v>
      </c>
      <c r="H302" s="4">
        <f t="shared" si="105"/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85"/>
      <c r="R302" s="8"/>
      <c r="AA302" s="49"/>
      <c r="AB302" s="49"/>
      <c r="AC302" s="49"/>
      <c r="AD302" s="49"/>
      <c r="AE302" s="49"/>
      <c r="AF302" s="49"/>
      <c r="AG302" s="5"/>
      <c r="AH302" s="49"/>
      <c r="AI302" s="49"/>
      <c r="AJ302" s="49"/>
      <c r="AK302" s="49"/>
      <c r="AL302" s="5"/>
    </row>
    <row r="303" spans="1:38" ht="15.75">
      <c r="A303" s="97"/>
      <c r="B303" s="110"/>
      <c r="C303" s="97"/>
      <c r="D303" s="97"/>
      <c r="E303" s="99"/>
      <c r="F303" s="7" t="s">
        <v>62</v>
      </c>
      <c r="G303" s="4">
        <f t="shared" si="104"/>
        <v>0</v>
      </c>
      <c r="H303" s="4">
        <f t="shared" si="105"/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85"/>
      <c r="R303" s="8"/>
      <c r="AA303" s="49"/>
      <c r="AB303" s="49"/>
      <c r="AC303" s="49"/>
      <c r="AD303" s="49"/>
      <c r="AE303" s="49"/>
      <c r="AF303" s="49"/>
      <c r="AG303" s="5"/>
      <c r="AH303" s="49"/>
      <c r="AI303" s="49"/>
      <c r="AJ303" s="49"/>
      <c r="AK303" s="49"/>
      <c r="AL303" s="5"/>
    </row>
    <row r="304" spans="1:38" ht="15.75">
      <c r="A304" s="97"/>
      <c r="B304" s="110"/>
      <c r="C304" s="98"/>
      <c r="D304" s="97"/>
      <c r="E304" s="99"/>
      <c r="F304" s="7" t="s">
        <v>63</v>
      </c>
      <c r="G304" s="4">
        <f t="shared" si="104"/>
        <v>0</v>
      </c>
      <c r="H304" s="4">
        <f t="shared" si="105"/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85"/>
      <c r="R304" s="8"/>
      <c r="AA304" s="49"/>
      <c r="AB304" s="49"/>
      <c r="AC304" s="49"/>
      <c r="AD304" s="49"/>
      <c r="AE304" s="49"/>
      <c r="AF304" s="49"/>
      <c r="AG304" s="5"/>
      <c r="AH304" s="49"/>
      <c r="AI304" s="49"/>
      <c r="AJ304" s="49"/>
      <c r="AK304" s="49"/>
      <c r="AL304" s="5"/>
    </row>
    <row r="305" spans="1:38" s="1" customFormat="1" ht="15.75" customHeight="1">
      <c r="A305" s="97"/>
      <c r="B305" s="144" t="s">
        <v>80</v>
      </c>
      <c r="C305" s="35"/>
      <c r="D305" s="96">
        <v>2</v>
      </c>
      <c r="E305" s="99" t="s">
        <v>145</v>
      </c>
      <c r="F305" s="11" t="s">
        <v>9</v>
      </c>
      <c r="G305" s="4">
        <f aca="true" t="shared" si="106" ref="G305:P305">SUM(G306:G316)</f>
        <v>120584.09999999999</v>
      </c>
      <c r="H305" s="4">
        <f t="shared" si="106"/>
        <v>1663.2</v>
      </c>
      <c r="I305" s="4">
        <f t="shared" si="106"/>
        <v>120584.09999999999</v>
      </c>
      <c r="J305" s="6">
        <f t="shared" si="106"/>
        <v>1663.2</v>
      </c>
      <c r="K305" s="6">
        <f t="shared" si="106"/>
        <v>0</v>
      </c>
      <c r="L305" s="6">
        <f t="shared" si="106"/>
        <v>0</v>
      </c>
      <c r="M305" s="6">
        <f t="shared" si="106"/>
        <v>0</v>
      </c>
      <c r="N305" s="6">
        <f t="shared" si="106"/>
        <v>0</v>
      </c>
      <c r="O305" s="6">
        <f t="shared" si="106"/>
        <v>0</v>
      </c>
      <c r="P305" s="6">
        <f t="shared" si="106"/>
        <v>0</v>
      </c>
      <c r="Q305" s="103" t="s">
        <v>57</v>
      </c>
      <c r="R305" s="8"/>
      <c r="V305" s="1" t="s">
        <v>69</v>
      </c>
      <c r="AA305" s="68"/>
      <c r="AB305" s="68"/>
      <c r="AC305" s="68"/>
      <c r="AD305" s="68"/>
      <c r="AE305" s="68"/>
      <c r="AF305" s="68"/>
      <c r="AG305" s="13"/>
      <c r="AH305" s="68"/>
      <c r="AI305" s="68"/>
      <c r="AJ305" s="68"/>
      <c r="AK305" s="68"/>
      <c r="AL305" s="13"/>
    </row>
    <row r="306" spans="1:38" ht="15.75">
      <c r="A306" s="97"/>
      <c r="B306" s="145"/>
      <c r="C306" s="34"/>
      <c r="D306" s="97"/>
      <c r="E306" s="99"/>
      <c r="F306" s="7" t="s">
        <v>10</v>
      </c>
      <c r="G306" s="4">
        <f aca="true" t="shared" si="107" ref="G306:H310">I306+K306+M306+O306</f>
        <v>0</v>
      </c>
      <c r="H306" s="4">
        <f t="shared" si="107"/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91"/>
      <c r="R306" s="8"/>
      <c r="AA306" s="49"/>
      <c r="AB306" s="49"/>
      <c r="AC306" s="49"/>
      <c r="AD306" s="49"/>
      <c r="AE306" s="49"/>
      <c r="AF306" s="49"/>
      <c r="AG306" s="5"/>
      <c r="AH306" s="49"/>
      <c r="AI306" s="49"/>
      <c r="AJ306" s="49"/>
      <c r="AK306" s="49"/>
      <c r="AL306" s="5"/>
    </row>
    <row r="307" spans="1:38" ht="15.75">
      <c r="A307" s="97"/>
      <c r="B307" s="145"/>
      <c r="C307" s="34"/>
      <c r="D307" s="97"/>
      <c r="E307" s="99"/>
      <c r="F307" s="7" t="s">
        <v>11</v>
      </c>
      <c r="G307" s="4">
        <f t="shared" si="107"/>
        <v>0</v>
      </c>
      <c r="H307" s="4">
        <f t="shared" si="107"/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91"/>
      <c r="R307" s="8"/>
      <c r="AA307" s="49"/>
      <c r="AB307" s="49"/>
      <c r="AC307" s="49"/>
      <c r="AD307" s="49"/>
      <c r="AE307" s="49"/>
      <c r="AF307" s="49"/>
      <c r="AG307" s="5"/>
      <c r="AH307" s="49"/>
      <c r="AI307" s="49"/>
      <c r="AJ307" s="49"/>
      <c r="AK307" s="49"/>
      <c r="AL307" s="5"/>
    </row>
    <row r="308" spans="1:38" ht="15.75">
      <c r="A308" s="97"/>
      <c r="B308" s="145"/>
      <c r="C308" s="34"/>
      <c r="D308" s="97"/>
      <c r="E308" s="99"/>
      <c r="F308" s="7" t="s">
        <v>12</v>
      </c>
      <c r="G308" s="4">
        <f t="shared" si="107"/>
        <v>0</v>
      </c>
      <c r="H308" s="4">
        <f t="shared" si="107"/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91"/>
      <c r="R308" s="8"/>
      <c r="AA308" s="49"/>
      <c r="AB308" s="49"/>
      <c r="AC308" s="49"/>
      <c r="AD308" s="49"/>
      <c r="AE308" s="49"/>
      <c r="AF308" s="49"/>
      <c r="AG308" s="5"/>
      <c r="AH308" s="49"/>
      <c r="AI308" s="49"/>
      <c r="AJ308" s="49"/>
      <c r="AK308" s="49"/>
      <c r="AL308" s="5"/>
    </row>
    <row r="309" spans="1:38" ht="15.75">
      <c r="A309" s="97"/>
      <c r="B309" s="145"/>
      <c r="C309" s="34"/>
      <c r="D309" s="97"/>
      <c r="E309" s="99"/>
      <c r="F309" s="7" t="s">
        <v>13</v>
      </c>
      <c r="G309" s="4">
        <f t="shared" si="107"/>
        <v>0</v>
      </c>
      <c r="H309" s="4">
        <f t="shared" si="107"/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91"/>
      <c r="R309" s="8"/>
      <c r="AA309" s="49"/>
      <c r="AB309" s="49"/>
      <c r="AC309" s="49"/>
      <c r="AD309" s="49"/>
      <c r="AE309" s="49"/>
      <c r="AF309" s="49"/>
      <c r="AG309" s="5"/>
      <c r="AH309" s="49"/>
      <c r="AI309" s="49"/>
      <c r="AJ309" s="49"/>
      <c r="AK309" s="49"/>
      <c r="AL309" s="5"/>
    </row>
    <row r="310" spans="1:38" ht="15.75">
      <c r="A310" s="97"/>
      <c r="B310" s="145"/>
      <c r="C310" s="34"/>
      <c r="D310" s="97"/>
      <c r="E310" s="99"/>
      <c r="F310" s="7" t="s">
        <v>14</v>
      </c>
      <c r="G310" s="4" t="s">
        <v>67</v>
      </c>
      <c r="H310" s="4">
        <f t="shared" si="107"/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91"/>
      <c r="R310" s="8"/>
      <c r="V310" t="s">
        <v>69</v>
      </c>
      <c r="AA310" s="49"/>
      <c r="AB310" s="49"/>
      <c r="AC310" s="49"/>
      <c r="AD310" s="49"/>
      <c r="AE310" s="49"/>
      <c r="AF310" s="49"/>
      <c r="AG310" s="5"/>
      <c r="AH310" s="49"/>
      <c r="AI310" s="49"/>
      <c r="AJ310" s="49"/>
      <c r="AK310" s="49"/>
      <c r="AL310" s="5"/>
    </row>
    <row r="311" spans="1:38" ht="15.75">
      <c r="A311" s="97"/>
      <c r="B311" s="145"/>
      <c r="C311" s="141" t="s">
        <v>28</v>
      </c>
      <c r="D311" s="97"/>
      <c r="E311" s="99"/>
      <c r="F311" s="7" t="s">
        <v>15</v>
      </c>
      <c r="G311" s="4">
        <f aca="true" t="shared" si="108" ref="G311:G316">I311+K311+M311+O311</f>
        <v>1663.2</v>
      </c>
      <c r="H311" s="4">
        <f aca="true" t="shared" si="109" ref="H311:H316">J311+L311+N311+P311</f>
        <v>1663.2</v>
      </c>
      <c r="I311" s="6">
        <v>1663.2</v>
      </c>
      <c r="J311" s="6">
        <f>I311</f>
        <v>1663.2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91"/>
      <c r="R311" s="8"/>
      <c r="V311" s="44">
        <f>I311</f>
        <v>1663.2</v>
      </c>
      <c r="W311" s="44">
        <f>J311</f>
        <v>1663.2</v>
      </c>
      <c r="X311" t="s">
        <v>71</v>
      </c>
      <c r="AA311" s="49">
        <v>1</v>
      </c>
      <c r="AB311" s="49"/>
      <c r="AC311" s="49"/>
      <c r="AD311" s="49"/>
      <c r="AE311" s="49"/>
      <c r="AF311" s="49"/>
      <c r="AG311" s="5"/>
      <c r="AH311" s="49"/>
      <c r="AI311" s="49"/>
      <c r="AJ311" s="49"/>
      <c r="AK311" s="49"/>
      <c r="AL311" s="5"/>
    </row>
    <row r="312" spans="1:38" ht="15.75">
      <c r="A312" s="97"/>
      <c r="B312" s="145"/>
      <c r="C312" s="142"/>
      <c r="D312" s="97"/>
      <c r="E312" s="99"/>
      <c r="F312" s="7" t="s">
        <v>59</v>
      </c>
      <c r="G312" s="4">
        <f t="shared" si="108"/>
        <v>118920.9</v>
      </c>
      <c r="H312" s="4">
        <f t="shared" si="109"/>
        <v>0</v>
      </c>
      <c r="I312" s="6">
        <v>118920.9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91"/>
      <c r="R312" s="8"/>
      <c r="X312" s="44">
        <f>I312</f>
        <v>118920.9</v>
      </c>
      <c r="AA312" s="49"/>
      <c r="AB312" s="49"/>
      <c r="AC312" s="49"/>
      <c r="AD312" s="49">
        <v>1</v>
      </c>
      <c r="AE312" s="49"/>
      <c r="AF312" s="49"/>
      <c r="AG312" s="5"/>
      <c r="AH312" s="49"/>
      <c r="AI312" s="49"/>
      <c r="AJ312" s="49"/>
      <c r="AK312" s="49"/>
      <c r="AL312" s="5"/>
    </row>
    <row r="313" spans="1:38" ht="15.75">
      <c r="A313" s="97"/>
      <c r="B313" s="145"/>
      <c r="C313" s="142"/>
      <c r="D313" s="97"/>
      <c r="E313" s="99"/>
      <c r="F313" s="7" t="s">
        <v>60</v>
      </c>
      <c r="G313" s="4">
        <f t="shared" si="108"/>
        <v>0</v>
      </c>
      <c r="H313" s="4">
        <f t="shared" si="109"/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91"/>
      <c r="R313" s="8"/>
      <c r="AA313" s="49"/>
      <c r="AB313" s="49"/>
      <c r="AC313" s="49"/>
      <c r="AD313" s="49"/>
      <c r="AE313" s="49"/>
      <c r="AF313" s="49"/>
      <c r="AG313" s="5"/>
      <c r="AH313" s="49"/>
      <c r="AI313" s="49"/>
      <c r="AJ313" s="49"/>
      <c r="AK313" s="49"/>
      <c r="AL313" s="5"/>
    </row>
    <row r="314" spans="1:38" ht="15.75">
      <c r="A314" s="97"/>
      <c r="B314" s="145"/>
      <c r="C314" s="142"/>
      <c r="D314" s="97"/>
      <c r="E314" s="99"/>
      <c r="F314" s="7" t="s">
        <v>61</v>
      </c>
      <c r="G314" s="4">
        <f t="shared" si="108"/>
        <v>0</v>
      </c>
      <c r="H314" s="4">
        <f t="shared" si="109"/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91"/>
      <c r="R314" s="8"/>
      <c r="AA314" s="49"/>
      <c r="AB314" s="49"/>
      <c r="AC314" s="49"/>
      <c r="AD314" s="49"/>
      <c r="AE314" s="49"/>
      <c r="AF314" s="49"/>
      <c r="AG314" s="5"/>
      <c r="AH314" s="49"/>
      <c r="AI314" s="49"/>
      <c r="AJ314" s="49"/>
      <c r="AK314" s="49"/>
      <c r="AL314" s="5"/>
    </row>
    <row r="315" spans="1:38" ht="15.75">
      <c r="A315" s="97"/>
      <c r="B315" s="145"/>
      <c r="C315" s="142"/>
      <c r="D315" s="97"/>
      <c r="E315" s="99"/>
      <c r="F315" s="7" t="s">
        <v>62</v>
      </c>
      <c r="G315" s="4">
        <f t="shared" si="108"/>
        <v>0</v>
      </c>
      <c r="H315" s="4">
        <f t="shared" si="109"/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91"/>
      <c r="R315" s="8"/>
      <c r="AA315" s="49"/>
      <c r="AB315" s="49"/>
      <c r="AC315" s="49"/>
      <c r="AD315" s="49"/>
      <c r="AE315" s="49"/>
      <c r="AF315" s="49"/>
      <c r="AG315" s="5"/>
      <c r="AH315" s="49"/>
      <c r="AI315" s="49"/>
      <c r="AJ315" s="49"/>
      <c r="AK315" s="49"/>
      <c r="AL315" s="5"/>
    </row>
    <row r="316" spans="1:38" ht="15.75">
      <c r="A316" s="97"/>
      <c r="B316" s="146"/>
      <c r="C316" s="143"/>
      <c r="D316" s="98"/>
      <c r="E316" s="99"/>
      <c r="F316" s="7" t="s">
        <v>63</v>
      </c>
      <c r="G316" s="4">
        <f t="shared" si="108"/>
        <v>0</v>
      </c>
      <c r="H316" s="4">
        <f t="shared" si="109"/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92"/>
      <c r="R316" s="8"/>
      <c r="AA316" s="49"/>
      <c r="AB316" s="49"/>
      <c r="AC316" s="49"/>
      <c r="AD316" s="49"/>
      <c r="AE316" s="49"/>
      <c r="AF316" s="49"/>
      <c r="AG316" s="5"/>
      <c r="AH316" s="49"/>
      <c r="AI316" s="49"/>
      <c r="AJ316" s="49"/>
      <c r="AK316" s="49"/>
      <c r="AL316" s="5"/>
    </row>
    <row r="317" spans="1:38" s="1" customFormat="1" ht="15.75" customHeight="1">
      <c r="A317" s="97"/>
      <c r="B317" s="109" t="s">
        <v>113</v>
      </c>
      <c r="C317" s="96"/>
      <c r="D317" s="96">
        <v>3</v>
      </c>
      <c r="E317" s="99" t="s">
        <v>144</v>
      </c>
      <c r="F317" s="11" t="s">
        <v>9</v>
      </c>
      <c r="G317" s="4">
        <f>SUM(G318:G328)</f>
        <v>37311.7</v>
      </c>
      <c r="H317" s="4">
        <f>SUM(H318:H328)</f>
        <v>0</v>
      </c>
      <c r="I317" s="4">
        <f aca="true" t="shared" si="110" ref="I317:N317">SUM(I318:I328)</f>
        <v>37311.7</v>
      </c>
      <c r="J317" s="6">
        <f t="shared" si="110"/>
        <v>0</v>
      </c>
      <c r="K317" s="6">
        <f t="shared" si="110"/>
        <v>0</v>
      </c>
      <c r="L317" s="6">
        <f t="shared" si="110"/>
        <v>0</v>
      </c>
      <c r="M317" s="6">
        <f t="shared" si="110"/>
        <v>0</v>
      </c>
      <c r="N317" s="6">
        <f t="shared" si="110"/>
        <v>0</v>
      </c>
      <c r="O317" s="6">
        <f>SUM(O318:O328)</f>
        <v>0</v>
      </c>
      <c r="P317" s="6">
        <f>SUM(P318:P328)</f>
        <v>0</v>
      </c>
      <c r="Q317" s="85" t="s">
        <v>57</v>
      </c>
      <c r="R317" s="8"/>
      <c r="X317" s="1" t="s">
        <v>69</v>
      </c>
      <c r="AA317" s="68"/>
      <c r="AB317" s="68"/>
      <c r="AC317" s="68"/>
      <c r="AD317" s="68"/>
      <c r="AE317" s="68"/>
      <c r="AF317" s="68"/>
      <c r="AG317" s="13"/>
      <c r="AH317" s="68"/>
      <c r="AI317" s="68"/>
      <c r="AJ317" s="68"/>
      <c r="AK317" s="68"/>
      <c r="AL317" s="13"/>
    </row>
    <row r="318" spans="1:38" ht="15.75">
      <c r="A318" s="97"/>
      <c r="B318" s="109"/>
      <c r="C318" s="97"/>
      <c r="D318" s="97"/>
      <c r="E318" s="99"/>
      <c r="F318" s="7" t="s">
        <v>10</v>
      </c>
      <c r="G318" s="4">
        <f aca="true" t="shared" si="111" ref="G318:H322">I318+K318+M318+O318</f>
        <v>0</v>
      </c>
      <c r="H318" s="4">
        <f t="shared" si="111"/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85"/>
      <c r="R318" s="8"/>
      <c r="AA318" s="49"/>
      <c r="AB318" s="49"/>
      <c r="AC318" s="49"/>
      <c r="AD318" s="49"/>
      <c r="AE318" s="49"/>
      <c r="AF318" s="49"/>
      <c r="AG318" s="5"/>
      <c r="AH318" s="49"/>
      <c r="AI318" s="49"/>
      <c r="AJ318" s="49"/>
      <c r="AK318" s="49"/>
      <c r="AL318" s="5"/>
    </row>
    <row r="319" spans="1:38" ht="15.75">
      <c r="A319" s="97"/>
      <c r="B319" s="109"/>
      <c r="C319" s="97"/>
      <c r="D319" s="97"/>
      <c r="E319" s="99"/>
      <c r="F319" s="7" t="s">
        <v>11</v>
      </c>
      <c r="G319" s="4">
        <f t="shared" si="111"/>
        <v>0</v>
      </c>
      <c r="H319" s="4">
        <f t="shared" si="111"/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85"/>
      <c r="R319" s="8"/>
      <c r="AA319" s="49"/>
      <c r="AB319" s="49"/>
      <c r="AC319" s="49"/>
      <c r="AD319" s="49"/>
      <c r="AE319" s="49"/>
      <c r="AF319" s="49"/>
      <c r="AG319" s="5"/>
      <c r="AH319" s="49"/>
      <c r="AI319" s="49"/>
      <c r="AJ319" s="49"/>
      <c r="AK319" s="49"/>
      <c r="AL319" s="5"/>
    </row>
    <row r="320" spans="1:38" ht="15.75">
      <c r="A320" s="97"/>
      <c r="B320" s="109"/>
      <c r="C320" s="97"/>
      <c r="D320" s="97"/>
      <c r="E320" s="99"/>
      <c r="F320" s="7" t="s">
        <v>12</v>
      </c>
      <c r="G320" s="4">
        <f t="shared" si="111"/>
        <v>0</v>
      </c>
      <c r="H320" s="4">
        <f t="shared" si="111"/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85"/>
      <c r="R320" s="8"/>
      <c r="AA320" s="49"/>
      <c r="AB320" s="49"/>
      <c r="AC320" s="49"/>
      <c r="AD320" s="49"/>
      <c r="AE320" s="49"/>
      <c r="AF320" s="49"/>
      <c r="AG320" s="5"/>
      <c r="AH320" s="49"/>
      <c r="AI320" s="49"/>
      <c r="AJ320" s="49"/>
      <c r="AK320" s="49"/>
      <c r="AL320" s="5"/>
    </row>
    <row r="321" spans="1:38" ht="15.75">
      <c r="A321" s="97"/>
      <c r="B321" s="109"/>
      <c r="C321" s="97"/>
      <c r="D321" s="97"/>
      <c r="E321" s="99"/>
      <c r="F321" s="7" t="s">
        <v>13</v>
      </c>
      <c r="G321" s="4">
        <f t="shared" si="111"/>
        <v>0</v>
      </c>
      <c r="H321" s="4">
        <f t="shared" si="111"/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85"/>
      <c r="R321" s="8"/>
      <c r="AA321" s="49"/>
      <c r="AB321" s="49"/>
      <c r="AC321" s="49"/>
      <c r="AD321" s="49"/>
      <c r="AE321" s="49"/>
      <c r="AF321" s="49"/>
      <c r="AG321" s="5"/>
      <c r="AH321" s="49"/>
      <c r="AI321" s="49"/>
      <c r="AJ321" s="49"/>
      <c r="AK321" s="49"/>
      <c r="AL321" s="5"/>
    </row>
    <row r="322" spans="1:38" ht="15.75">
      <c r="A322" s="97"/>
      <c r="B322" s="109"/>
      <c r="C322" s="97"/>
      <c r="D322" s="97"/>
      <c r="E322" s="99"/>
      <c r="F322" s="7" t="s">
        <v>14</v>
      </c>
      <c r="G322" s="4">
        <f t="shared" si="111"/>
        <v>0</v>
      </c>
      <c r="H322" s="4">
        <f t="shared" si="111"/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85"/>
      <c r="R322" s="8"/>
      <c r="AA322" s="49"/>
      <c r="AB322" s="49"/>
      <c r="AC322" s="49"/>
      <c r="AD322" s="49"/>
      <c r="AE322" s="49"/>
      <c r="AF322" s="49"/>
      <c r="AG322" s="5"/>
      <c r="AH322" s="49"/>
      <c r="AI322" s="49"/>
      <c r="AJ322" s="49"/>
      <c r="AK322" s="49"/>
      <c r="AL322" s="5"/>
    </row>
    <row r="323" spans="1:38" ht="15.75">
      <c r="A323" s="97"/>
      <c r="B323" s="109"/>
      <c r="C323" s="97"/>
      <c r="D323" s="97"/>
      <c r="E323" s="99"/>
      <c r="F323" s="7" t="s">
        <v>15</v>
      </c>
      <c r="G323" s="4">
        <f aca="true" t="shared" si="112" ref="G323:G328">I323+K323+M323+O323</f>
        <v>0</v>
      </c>
      <c r="H323" s="4">
        <f aca="true" t="shared" si="113" ref="H323:H328">J323+L323+N323+P323</f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85"/>
      <c r="R323" s="8"/>
      <c r="AA323" s="49"/>
      <c r="AB323" s="49"/>
      <c r="AC323" s="49"/>
      <c r="AD323" s="49"/>
      <c r="AE323" s="49"/>
      <c r="AF323" s="49"/>
      <c r="AG323" s="5"/>
      <c r="AH323" s="49"/>
      <c r="AI323" s="49"/>
      <c r="AJ323" s="49"/>
      <c r="AK323" s="49"/>
      <c r="AL323" s="5"/>
    </row>
    <row r="324" spans="1:38" ht="15.75">
      <c r="A324" s="97"/>
      <c r="B324" s="109"/>
      <c r="C324" s="97"/>
      <c r="D324" s="97"/>
      <c r="E324" s="99"/>
      <c r="F324" s="7" t="s">
        <v>59</v>
      </c>
      <c r="G324" s="4">
        <f t="shared" si="112"/>
        <v>0</v>
      </c>
      <c r="H324" s="4">
        <f t="shared" si="113"/>
        <v>0</v>
      </c>
      <c r="I324" s="6"/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85"/>
      <c r="R324" s="8"/>
      <c r="X324" s="44">
        <f>I324</f>
        <v>0</v>
      </c>
      <c r="Y324" t="s">
        <v>71</v>
      </c>
      <c r="AA324" s="49"/>
      <c r="AB324" s="49"/>
      <c r="AC324" s="49"/>
      <c r="AD324" s="49"/>
      <c r="AE324" s="49"/>
      <c r="AF324" s="49"/>
      <c r="AG324" s="5"/>
      <c r="AH324" s="49"/>
      <c r="AI324" s="49"/>
      <c r="AJ324" s="49"/>
      <c r="AK324" s="49"/>
      <c r="AL324" s="5"/>
    </row>
    <row r="325" spans="1:38" ht="15.75">
      <c r="A325" s="97"/>
      <c r="B325" s="109"/>
      <c r="C325" s="97"/>
      <c r="D325" s="97"/>
      <c r="E325" s="99"/>
      <c r="F325" s="7" t="s">
        <v>60</v>
      </c>
      <c r="G325" s="4">
        <f t="shared" si="112"/>
        <v>1714.5</v>
      </c>
      <c r="H325" s="4">
        <f t="shared" si="113"/>
        <v>0</v>
      </c>
      <c r="I325" s="6">
        <v>1714.5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85"/>
      <c r="R325" s="8"/>
      <c r="Y325" s="44">
        <f>I325</f>
        <v>1714.5</v>
      </c>
      <c r="AA325" s="49"/>
      <c r="AB325" s="49"/>
      <c r="AC325" s="49"/>
      <c r="AD325" s="49"/>
      <c r="AE325" s="49">
        <v>1</v>
      </c>
      <c r="AF325" s="49"/>
      <c r="AG325" s="5"/>
      <c r="AH325" s="49"/>
      <c r="AI325" s="49"/>
      <c r="AJ325" s="49"/>
      <c r="AK325" s="49"/>
      <c r="AL325" s="5"/>
    </row>
    <row r="326" spans="1:38" ht="15.75">
      <c r="A326" s="97"/>
      <c r="B326" s="109"/>
      <c r="C326" s="97"/>
      <c r="D326" s="97"/>
      <c r="E326" s="99"/>
      <c r="F326" s="7" t="s">
        <v>61</v>
      </c>
      <c r="G326" s="4">
        <f t="shared" si="112"/>
        <v>35597.2</v>
      </c>
      <c r="H326" s="4">
        <f t="shared" si="113"/>
        <v>0</v>
      </c>
      <c r="I326" s="6">
        <v>35597.2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85"/>
      <c r="R326" s="8"/>
      <c r="AA326" s="49"/>
      <c r="AB326" s="49"/>
      <c r="AC326" s="49"/>
      <c r="AD326" s="49"/>
      <c r="AE326" s="49"/>
      <c r="AF326" s="49"/>
      <c r="AG326" s="5"/>
      <c r="AH326" s="49">
        <v>1</v>
      </c>
      <c r="AI326" s="49"/>
      <c r="AJ326" s="49"/>
      <c r="AK326" s="49"/>
      <c r="AL326" s="5"/>
    </row>
    <row r="327" spans="1:38" ht="15.75">
      <c r="A327" s="97"/>
      <c r="B327" s="109"/>
      <c r="C327" s="97"/>
      <c r="D327" s="97"/>
      <c r="E327" s="99"/>
      <c r="F327" s="7" t="s">
        <v>62</v>
      </c>
      <c r="G327" s="4">
        <f t="shared" si="112"/>
        <v>0</v>
      </c>
      <c r="H327" s="4">
        <f t="shared" si="113"/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85"/>
      <c r="R327" s="8"/>
      <c r="AA327" s="49"/>
      <c r="AB327" s="49"/>
      <c r="AC327" s="49"/>
      <c r="AD327" s="49"/>
      <c r="AE327" s="49"/>
      <c r="AF327" s="49"/>
      <c r="AG327" s="5"/>
      <c r="AH327" s="49"/>
      <c r="AI327" s="49"/>
      <c r="AJ327" s="49"/>
      <c r="AK327" s="49"/>
      <c r="AL327" s="5"/>
    </row>
    <row r="328" spans="1:38" ht="15.75">
      <c r="A328" s="97"/>
      <c r="B328" s="109"/>
      <c r="C328" s="98"/>
      <c r="D328" s="98"/>
      <c r="E328" s="99"/>
      <c r="F328" s="7" t="s">
        <v>63</v>
      </c>
      <c r="G328" s="4">
        <f t="shared" si="112"/>
        <v>0</v>
      </c>
      <c r="H328" s="4">
        <f t="shared" si="113"/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85"/>
      <c r="R328" s="8"/>
      <c r="AA328" s="49"/>
      <c r="AB328" s="49"/>
      <c r="AC328" s="49"/>
      <c r="AD328" s="49"/>
      <c r="AE328" s="49"/>
      <c r="AF328" s="49"/>
      <c r="AG328" s="5"/>
      <c r="AH328" s="49"/>
      <c r="AI328" s="49"/>
      <c r="AJ328" s="49"/>
      <c r="AK328" s="49"/>
      <c r="AL328" s="5"/>
    </row>
    <row r="329" spans="1:38" s="1" customFormat="1" ht="15.75" customHeight="1">
      <c r="A329" s="97"/>
      <c r="B329" s="110" t="s">
        <v>35</v>
      </c>
      <c r="C329" s="96"/>
      <c r="D329" s="96">
        <v>2</v>
      </c>
      <c r="E329" s="99" t="s">
        <v>146</v>
      </c>
      <c r="F329" s="11" t="s">
        <v>9</v>
      </c>
      <c r="G329" s="4">
        <f>SUM(G330:G340)</f>
        <v>376.7</v>
      </c>
      <c r="H329" s="4">
        <f>SUM(H330:H340)</f>
        <v>0</v>
      </c>
      <c r="I329" s="4">
        <f aca="true" t="shared" si="114" ref="I329:N329">SUM(I330:I340)</f>
        <v>376.7</v>
      </c>
      <c r="J329" s="6">
        <f t="shared" si="114"/>
        <v>0</v>
      </c>
      <c r="K329" s="6">
        <f t="shared" si="114"/>
        <v>0</v>
      </c>
      <c r="L329" s="6">
        <f t="shared" si="114"/>
        <v>0</v>
      </c>
      <c r="M329" s="6">
        <f t="shared" si="114"/>
        <v>0</v>
      </c>
      <c r="N329" s="6">
        <f t="shared" si="114"/>
        <v>0</v>
      </c>
      <c r="O329" s="6">
        <f>SUM(O330:O340)</f>
        <v>0</v>
      </c>
      <c r="P329" s="6">
        <f>SUM(P330:P340)</f>
        <v>0</v>
      </c>
      <c r="Q329" s="85" t="s">
        <v>57</v>
      </c>
      <c r="R329" s="8"/>
      <c r="V329" s="1" t="s">
        <v>69</v>
      </c>
      <c r="AA329" s="68"/>
      <c r="AB329" s="68"/>
      <c r="AC329" s="68"/>
      <c r="AD329" s="68"/>
      <c r="AE329" s="68"/>
      <c r="AF329" s="68"/>
      <c r="AG329" s="13"/>
      <c r="AH329" s="68"/>
      <c r="AI329" s="68"/>
      <c r="AJ329" s="68"/>
      <c r="AK329" s="68"/>
      <c r="AL329" s="13"/>
    </row>
    <row r="330" spans="1:38" ht="15.75">
      <c r="A330" s="97"/>
      <c r="B330" s="110"/>
      <c r="C330" s="97"/>
      <c r="D330" s="97"/>
      <c r="E330" s="99"/>
      <c r="F330" s="7" t="s">
        <v>10</v>
      </c>
      <c r="G330" s="4">
        <f aca="true" t="shared" si="115" ref="G330:H334">I330+K330+M330+O330</f>
        <v>0</v>
      </c>
      <c r="H330" s="4">
        <f t="shared" si="115"/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85"/>
      <c r="R330" s="8"/>
      <c r="AA330" s="49"/>
      <c r="AB330" s="49"/>
      <c r="AC330" s="49"/>
      <c r="AD330" s="49"/>
      <c r="AE330" s="49"/>
      <c r="AF330" s="49"/>
      <c r="AG330" s="5"/>
      <c r="AH330" s="49"/>
      <c r="AI330" s="49"/>
      <c r="AJ330" s="49"/>
      <c r="AK330" s="49"/>
      <c r="AL330" s="5"/>
    </row>
    <row r="331" spans="1:38" ht="15.75">
      <c r="A331" s="97"/>
      <c r="B331" s="110"/>
      <c r="C331" s="97"/>
      <c r="D331" s="97"/>
      <c r="E331" s="99"/>
      <c r="F331" s="7" t="s">
        <v>11</v>
      </c>
      <c r="G331" s="4">
        <f t="shared" si="115"/>
        <v>0</v>
      </c>
      <c r="H331" s="4">
        <f t="shared" si="115"/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85"/>
      <c r="R331" s="8"/>
      <c r="AA331" s="49"/>
      <c r="AB331" s="49"/>
      <c r="AC331" s="49"/>
      <c r="AD331" s="49"/>
      <c r="AE331" s="49"/>
      <c r="AF331" s="49"/>
      <c r="AG331" s="5"/>
      <c r="AH331" s="49"/>
      <c r="AI331" s="49"/>
      <c r="AJ331" s="49"/>
      <c r="AK331" s="49"/>
      <c r="AL331" s="5"/>
    </row>
    <row r="332" spans="1:38" ht="15.75">
      <c r="A332" s="97"/>
      <c r="B332" s="110"/>
      <c r="C332" s="97"/>
      <c r="D332" s="97"/>
      <c r="E332" s="99"/>
      <c r="F332" s="7" t="s">
        <v>12</v>
      </c>
      <c r="G332" s="4">
        <f t="shared" si="115"/>
        <v>0</v>
      </c>
      <c r="H332" s="4">
        <f t="shared" si="115"/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85"/>
      <c r="R332" s="8"/>
      <c r="AA332" s="49"/>
      <c r="AB332" s="49"/>
      <c r="AC332" s="49"/>
      <c r="AD332" s="49"/>
      <c r="AE332" s="49"/>
      <c r="AF332" s="49"/>
      <c r="AG332" s="5"/>
      <c r="AH332" s="49"/>
      <c r="AI332" s="49"/>
      <c r="AJ332" s="49"/>
      <c r="AK332" s="49"/>
      <c r="AL332" s="5"/>
    </row>
    <row r="333" spans="1:38" ht="15.75">
      <c r="A333" s="97"/>
      <c r="B333" s="110"/>
      <c r="C333" s="97"/>
      <c r="D333" s="97"/>
      <c r="E333" s="99"/>
      <c r="F333" s="7" t="s">
        <v>13</v>
      </c>
      <c r="G333" s="4">
        <f t="shared" si="115"/>
        <v>0</v>
      </c>
      <c r="H333" s="4">
        <f t="shared" si="115"/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85"/>
      <c r="R333" s="8"/>
      <c r="AA333" s="49"/>
      <c r="AB333" s="49"/>
      <c r="AC333" s="49"/>
      <c r="AD333" s="49"/>
      <c r="AE333" s="49"/>
      <c r="AF333" s="49"/>
      <c r="AG333" s="5"/>
      <c r="AH333" s="49"/>
      <c r="AI333" s="49"/>
      <c r="AJ333" s="49"/>
      <c r="AK333" s="49"/>
      <c r="AL333" s="5"/>
    </row>
    <row r="334" spans="1:38" ht="15.75">
      <c r="A334" s="97"/>
      <c r="B334" s="110"/>
      <c r="C334" s="97"/>
      <c r="D334" s="97"/>
      <c r="E334" s="99"/>
      <c r="F334" s="7" t="s">
        <v>14</v>
      </c>
      <c r="G334" s="4">
        <f t="shared" si="115"/>
        <v>0</v>
      </c>
      <c r="H334" s="4">
        <f t="shared" si="115"/>
        <v>0</v>
      </c>
      <c r="I334" s="6"/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85"/>
      <c r="R334" s="8"/>
      <c r="S334" s="44">
        <f>I334</f>
        <v>0</v>
      </c>
      <c r="U334" s="44"/>
      <c r="V334" t="s">
        <v>69</v>
      </c>
      <c r="AA334" s="49"/>
      <c r="AB334" s="49"/>
      <c r="AC334" s="49"/>
      <c r="AD334" s="49"/>
      <c r="AE334" s="49"/>
      <c r="AF334" s="49"/>
      <c r="AG334" s="5"/>
      <c r="AH334" s="49"/>
      <c r="AI334" s="49"/>
      <c r="AJ334" s="49"/>
      <c r="AK334" s="49"/>
      <c r="AL334" s="5"/>
    </row>
    <row r="335" spans="1:38" ht="15.75">
      <c r="A335" s="97"/>
      <c r="B335" s="110"/>
      <c r="C335" s="97"/>
      <c r="D335" s="97"/>
      <c r="E335" s="99"/>
      <c r="F335" s="7" t="s">
        <v>15</v>
      </c>
      <c r="G335" s="4">
        <f aca="true" t="shared" si="116" ref="G335:G340">I335+K335+M335+O335</f>
        <v>0</v>
      </c>
      <c r="H335" s="4">
        <f aca="true" t="shared" si="117" ref="H335:H340">J335+L335+N335+P335</f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85"/>
      <c r="R335" s="8"/>
      <c r="V335" s="44">
        <f>I335</f>
        <v>0</v>
      </c>
      <c r="AA335" s="49"/>
      <c r="AB335" s="49"/>
      <c r="AC335" s="49"/>
      <c r="AD335" s="49"/>
      <c r="AE335" s="49"/>
      <c r="AF335" s="49"/>
      <c r="AG335" s="5"/>
      <c r="AH335" s="49"/>
      <c r="AI335" s="49"/>
      <c r="AJ335" s="49"/>
      <c r="AK335" s="49"/>
      <c r="AL335" s="5"/>
    </row>
    <row r="336" spans="1:38" ht="15.75">
      <c r="A336" s="97"/>
      <c r="B336" s="110"/>
      <c r="C336" s="97"/>
      <c r="D336" s="97"/>
      <c r="E336" s="99"/>
      <c r="F336" s="7" t="s">
        <v>59</v>
      </c>
      <c r="G336" s="4">
        <f t="shared" si="116"/>
        <v>0</v>
      </c>
      <c r="H336" s="4">
        <f t="shared" si="117"/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85"/>
      <c r="R336" s="8"/>
      <c r="AA336" s="49"/>
      <c r="AB336" s="49"/>
      <c r="AC336" s="49"/>
      <c r="AD336" s="49"/>
      <c r="AE336" s="49"/>
      <c r="AF336" s="49"/>
      <c r="AG336" s="5"/>
      <c r="AH336" s="49"/>
      <c r="AI336" s="49"/>
      <c r="AJ336" s="49"/>
      <c r="AK336" s="49"/>
      <c r="AL336" s="5"/>
    </row>
    <row r="337" spans="1:38" ht="15.75">
      <c r="A337" s="97"/>
      <c r="B337" s="110"/>
      <c r="C337" s="97"/>
      <c r="D337" s="97"/>
      <c r="E337" s="99"/>
      <c r="F337" s="7" t="s">
        <v>60</v>
      </c>
      <c r="G337" s="4">
        <f t="shared" si="116"/>
        <v>0</v>
      </c>
      <c r="H337" s="4">
        <f t="shared" si="117"/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85"/>
      <c r="R337" s="8"/>
      <c r="AA337" s="49"/>
      <c r="AB337" s="49"/>
      <c r="AC337" s="49"/>
      <c r="AD337" s="49"/>
      <c r="AE337" s="49"/>
      <c r="AF337" s="49"/>
      <c r="AG337" s="5"/>
      <c r="AH337" s="49"/>
      <c r="AI337" s="49"/>
      <c r="AJ337" s="49"/>
      <c r="AK337" s="49"/>
      <c r="AL337" s="5"/>
    </row>
    <row r="338" spans="1:38" ht="15.75">
      <c r="A338" s="97"/>
      <c r="B338" s="110"/>
      <c r="C338" s="97"/>
      <c r="D338" s="97"/>
      <c r="E338" s="99"/>
      <c r="F338" s="7" t="s">
        <v>61</v>
      </c>
      <c r="G338" s="4">
        <f t="shared" si="116"/>
        <v>0</v>
      </c>
      <c r="H338" s="4">
        <f t="shared" si="117"/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85"/>
      <c r="R338" s="8"/>
      <c r="AA338" s="49"/>
      <c r="AB338" s="49"/>
      <c r="AC338" s="49"/>
      <c r="AD338" s="49"/>
      <c r="AE338" s="49"/>
      <c r="AF338" s="49"/>
      <c r="AG338" s="5"/>
      <c r="AH338" s="49"/>
      <c r="AI338" s="49"/>
      <c r="AJ338" s="49"/>
      <c r="AK338" s="49"/>
      <c r="AL338" s="5"/>
    </row>
    <row r="339" spans="1:38" ht="15.75">
      <c r="A339" s="97"/>
      <c r="B339" s="110"/>
      <c r="C339" s="97"/>
      <c r="D339" s="97"/>
      <c r="E339" s="99"/>
      <c r="F339" s="7" t="s">
        <v>62</v>
      </c>
      <c r="G339" s="4">
        <f t="shared" si="116"/>
        <v>376.7</v>
      </c>
      <c r="H339" s="4">
        <f t="shared" si="117"/>
        <v>0</v>
      </c>
      <c r="I339" s="6">
        <v>376.7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85"/>
      <c r="R339" s="8"/>
      <c r="AA339" s="49"/>
      <c r="AB339" s="49"/>
      <c r="AC339" s="49"/>
      <c r="AD339" s="49"/>
      <c r="AE339" s="49"/>
      <c r="AF339" s="49"/>
      <c r="AG339" s="5"/>
      <c r="AH339" s="49"/>
      <c r="AI339" s="49">
        <v>1</v>
      </c>
      <c r="AJ339" s="49"/>
      <c r="AK339" s="49"/>
      <c r="AL339" s="5"/>
    </row>
    <row r="340" spans="1:38" ht="15.75">
      <c r="A340" s="97"/>
      <c r="B340" s="110"/>
      <c r="C340" s="98"/>
      <c r="D340" s="98"/>
      <c r="E340" s="99"/>
      <c r="F340" s="7" t="s">
        <v>63</v>
      </c>
      <c r="G340" s="4">
        <f t="shared" si="116"/>
        <v>0</v>
      </c>
      <c r="H340" s="4">
        <f t="shared" si="117"/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85"/>
      <c r="R340" s="8"/>
      <c r="AA340" s="49"/>
      <c r="AB340" s="49"/>
      <c r="AC340" s="49"/>
      <c r="AD340" s="49"/>
      <c r="AE340" s="49"/>
      <c r="AF340" s="49"/>
      <c r="AG340" s="5"/>
      <c r="AH340" s="49"/>
      <c r="AI340" s="49"/>
      <c r="AJ340" s="49"/>
      <c r="AK340" s="49"/>
      <c r="AL340" s="5"/>
    </row>
    <row r="341" spans="1:38" s="1" customFormat="1" ht="15.75" customHeight="1">
      <c r="A341" s="97"/>
      <c r="B341" s="110" t="s">
        <v>36</v>
      </c>
      <c r="D341" s="96">
        <v>2</v>
      </c>
      <c r="E341" s="99" t="s">
        <v>142</v>
      </c>
      <c r="F341" s="11" t="s">
        <v>9</v>
      </c>
      <c r="G341" s="4">
        <f>SUM(G342:G352)</f>
        <v>8972.4</v>
      </c>
      <c r="H341" s="4">
        <f>SUM(H342:H352)</f>
        <v>412.40000000000003</v>
      </c>
      <c r="I341" s="4">
        <f aca="true" t="shared" si="118" ref="I341:P341">SUM(I342:I352)</f>
        <v>8972.4</v>
      </c>
      <c r="J341" s="4">
        <f t="shared" si="118"/>
        <v>412.40000000000003</v>
      </c>
      <c r="K341" s="6">
        <f t="shared" si="118"/>
        <v>0</v>
      </c>
      <c r="L341" s="6">
        <f t="shared" si="118"/>
        <v>0</v>
      </c>
      <c r="M341" s="6">
        <f t="shared" si="118"/>
        <v>0</v>
      </c>
      <c r="N341" s="6">
        <f t="shared" si="118"/>
        <v>0</v>
      </c>
      <c r="O341" s="6">
        <f t="shared" si="118"/>
        <v>0</v>
      </c>
      <c r="P341" s="6">
        <f t="shared" si="118"/>
        <v>0</v>
      </c>
      <c r="Q341" s="85" t="s">
        <v>57</v>
      </c>
      <c r="R341" s="8"/>
      <c r="AA341" s="68"/>
      <c r="AB341" s="68"/>
      <c r="AC341" s="68"/>
      <c r="AD341" s="68"/>
      <c r="AE341" s="68"/>
      <c r="AF341" s="68"/>
      <c r="AG341" s="13"/>
      <c r="AH341" s="68"/>
      <c r="AI341" s="68"/>
      <c r="AJ341" s="68"/>
      <c r="AK341" s="68"/>
      <c r="AL341" s="13"/>
    </row>
    <row r="342" spans="1:38" ht="15.75">
      <c r="A342" s="97"/>
      <c r="B342" s="110"/>
      <c r="C342" s="34"/>
      <c r="D342" s="97"/>
      <c r="E342" s="99"/>
      <c r="F342" s="7" t="s">
        <v>10</v>
      </c>
      <c r="G342" s="4">
        <f aca="true" t="shared" si="119" ref="G342:H346">I342+K342+M342+O342</f>
        <v>0</v>
      </c>
      <c r="H342" s="4">
        <f t="shared" si="119"/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85"/>
      <c r="R342" s="8"/>
      <c r="AA342" s="49"/>
      <c r="AB342" s="49"/>
      <c r="AC342" s="49"/>
      <c r="AD342" s="49"/>
      <c r="AE342" s="49"/>
      <c r="AF342" s="49"/>
      <c r="AG342" s="5"/>
      <c r="AH342" s="49"/>
      <c r="AI342" s="49"/>
      <c r="AJ342" s="49"/>
      <c r="AK342" s="49"/>
      <c r="AL342" s="5"/>
    </row>
    <row r="343" spans="1:38" ht="26.25" customHeight="1">
      <c r="A343" s="97"/>
      <c r="B343" s="110"/>
      <c r="C343" s="7" t="s">
        <v>28</v>
      </c>
      <c r="D343" s="97"/>
      <c r="E343" s="99"/>
      <c r="F343" s="7" t="s">
        <v>11</v>
      </c>
      <c r="G343" s="4">
        <f t="shared" si="119"/>
        <v>412.40000000000003</v>
      </c>
      <c r="H343" s="4">
        <f t="shared" si="119"/>
        <v>412.40000000000003</v>
      </c>
      <c r="I343" s="6">
        <f>J343</f>
        <v>412.40000000000003</v>
      </c>
      <c r="J343" s="6">
        <f>900.2-450-36-1.8</f>
        <v>412.40000000000003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85"/>
      <c r="R343" s="8"/>
      <c r="Z343" t="s">
        <v>71</v>
      </c>
      <c r="AA343" s="49"/>
      <c r="AB343" s="49"/>
      <c r="AC343" s="49"/>
      <c r="AD343" s="49"/>
      <c r="AE343" s="49"/>
      <c r="AF343" s="49"/>
      <c r="AG343" s="5"/>
      <c r="AH343" s="49"/>
      <c r="AI343" s="49"/>
      <c r="AJ343" s="49"/>
      <c r="AK343" s="49"/>
      <c r="AL343" s="5"/>
    </row>
    <row r="344" spans="1:38" ht="15.75">
      <c r="A344" s="97"/>
      <c r="B344" s="110"/>
      <c r="C344" s="96"/>
      <c r="D344" s="97"/>
      <c r="E344" s="99"/>
      <c r="F344" s="7" t="s">
        <v>12</v>
      </c>
      <c r="G344" s="4">
        <f t="shared" si="119"/>
        <v>0</v>
      </c>
      <c r="H344" s="4">
        <f t="shared" si="119"/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85"/>
      <c r="R344" s="8"/>
      <c r="AA344" s="49"/>
      <c r="AB344" s="49"/>
      <c r="AC344" s="49"/>
      <c r="AD344" s="49"/>
      <c r="AE344" s="49"/>
      <c r="AF344" s="49"/>
      <c r="AG344" s="5"/>
      <c r="AH344" s="49"/>
      <c r="AI344" s="49"/>
      <c r="AJ344" s="49"/>
      <c r="AK344" s="49"/>
      <c r="AL344" s="5"/>
    </row>
    <row r="345" spans="1:38" ht="15.75">
      <c r="A345" s="97"/>
      <c r="B345" s="110"/>
      <c r="C345" s="97"/>
      <c r="D345" s="97"/>
      <c r="E345" s="99"/>
      <c r="F345" s="7" t="s">
        <v>13</v>
      </c>
      <c r="G345" s="4">
        <f t="shared" si="119"/>
        <v>0</v>
      </c>
      <c r="H345" s="4">
        <f t="shared" si="119"/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85"/>
      <c r="R345" s="8"/>
      <c r="AA345" s="49"/>
      <c r="AB345" s="49"/>
      <c r="AC345" s="49"/>
      <c r="AD345" s="49"/>
      <c r="AE345" s="49"/>
      <c r="AF345" s="49"/>
      <c r="AG345" s="5"/>
      <c r="AH345" s="49"/>
      <c r="AI345" s="49"/>
      <c r="AJ345" s="49"/>
      <c r="AK345" s="49"/>
      <c r="AL345" s="5"/>
    </row>
    <row r="346" spans="1:38" ht="15.75">
      <c r="A346" s="97"/>
      <c r="B346" s="110"/>
      <c r="C346" s="97"/>
      <c r="D346" s="97">
        <v>2</v>
      </c>
      <c r="E346" s="99"/>
      <c r="F346" s="7" t="s">
        <v>14</v>
      </c>
      <c r="G346" s="4">
        <f t="shared" si="119"/>
        <v>0</v>
      </c>
      <c r="H346" s="4">
        <f t="shared" si="119"/>
        <v>0</v>
      </c>
      <c r="I346" s="6"/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85"/>
      <c r="R346" s="8"/>
      <c r="S346" s="44">
        <f>I346</f>
        <v>0</v>
      </c>
      <c r="U346" s="44"/>
      <c r="AA346" s="49"/>
      <c r="AB346" s="49"/>
      <c r="AC346" s="49"/>
      <c r="AD346" s="49"/>
      <c r="AE346" s="49"/>
      <c r="AF346" s="49"/>
      <c r="AG346" s="5"/>
      <c r="AH346" s="49"/>
      <c r="AI346" s="49"/>
      <c r="AJ346" s="49"/>
      <c r="AK346" s="49"/>
      <c r="AL346" s="5"/>
    </row>
    <row r="347" spans="1:38" ht="15.75">
      <c r="A347" s="97"/>
      <c r="B347" s="110"/>
      <c r="C347" s="97"/>
      <c r="D347" s="97"/>
      <c r="E347" s="99"/>
      <c r="F347" s="7" t="s">
        <v>15</v>
      </c>
      <c r="G347" s="4">
        <f aca="true" t="shared" si="120" ref="G347:G352">I347+K347+M347+O347</f>
        <v>0</v>
      </c>
      <c r="H347" s="4">
        <f aca="true" t="shared" si="121" ref="H347:H352">J347+L347+N347+P347</f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85"/>
      <c r="R347" s="8"/>
      <c r="AA347" s="49"/>
      <c r="AB347" s="49"/>
      <c r="AC347" s="49"/>
      <c r="AD347" s="49"/>
      <c r="AE347" s="49"/>
      <c r="AF347" s="49"/>
      <c r="AG347" s="5"/>
      <c r="AH347" s="49"/>
      <c r="AI347" s="49"/>
      <c r="AJ347" s="49"/>
      <c r="AK347" s="49"/>
      <c r="AL347" s="5"/>
    </row>
    <row r="348" spans="1:38" ht="15.75">
      <c r="A348" s="97"/>
      <c r="B348" s="110"/>
      <c r="C348" s="97"/>
      <c r="D348" s="97"/>
      <c r="E348" s="99"/>
      <c r="F348" s="7" t="s">
        <v>59</v>
      </c>
      <c r="G348" s="4">
        <f t="shared" si="120"/>
        <v>0</v>
      </c>
      <c r="H348" s="4">
        <f t="shared" si="121"/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85"/>
      <c r="R348" s="8"/>
      <c r="AA348" s="49"/>
      <c r="AB348" s="49"/>
      <c r="AC348" s="49"/>
      <c r="AD348" s="49"/>
      <c r="AE348" s="49"/>
      <c r="AF348" s="49"/>
      <c r="AG348" s="5"/>
      <c r="AH348" s="49"/>
      <c r="AI348" s="49"/>
      <c r="AJ348" s="49"/>
      <c r="AK348" s="49"/>
      <c r="AL348" s="5"/>
    </row>
    <row r="349" spans="1:38" ht="15.75">
      <c r="A349" s="97"/>
      <c r="B349" s="110"/>
      <c r="C349" s="97"/>
      <c r="D349" s="97"/>
      <c r="E349" s="99"/>
      <c r="F349" s="7" t="s">
        <v>60</v>
      </c>
      <c r="G349" s="4">
        <f t="shared" si="120"/>
        <v>0</v>
      </c>
      <c r="H349" s="4">
        <f t="shared" si="121"/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85"/>
      <c r="R349" s="8"/>
      <c r="AA349" s="49"/>
      <c r="AB349" s="49"/>
      <c r="AC349" s="49"/>
      <c r="AD349" s="49"/>
      <c r="AE349" s="49"/>
      <c r="AF349" s="49"/>
      <c r="AG349" s="5"/>
      <c r="AH349" s="49"/>
      <c r="AI349" s="49"/>
      <c r="AJ349" s="49"/>
      <c r="AK349" s="49"/>
      <c r="AL349" s="5"/>
    </row>
    <row r="350" spans="1:38" ht="15.75">
      <c r="A350" s="97"/>
      <c r="B350" s="110"/>
      <c r="C350" s="97"/>
      <c r="D350" s="97"/>
      <c r="E350" s="99"/>
      <c r="F350" s="7" t="s">
        <v>61</v>
      </c>
      <c r="G350" s="4">
        <f t="shared" si="120"/>
        <v>0</v>
      </c>
      <c r="H350" s="4">
        <f t="shared" si="121"/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85"/>
      <c r="R350" s="8"/>
      <c r="Z350" s="44">
        <f>I350</f>
        <v>0</v>
      </c>
      <c r="AA350" s="49"/>
      <c r="AB350" s="49"/>
      <c r="AC350" s="49"/>
      <c r="AD350" s="49"/>
      <c r="AE350" s="49"/>
      <c r="AF350" s="49"/>
      <c r="AG350" s="5"/>
      <c r="AH350" s="49"/>
      <c r="AI350" s="49"/>
      <c r="AJ350" s="49"/>
      <c r="AK350" s="49"/>
      <c r="AL350" s="5"/>
    </row>
    <row r="351" spans="1:38" ht="15.75">
      <c r="A351" s="97"/>
      <c r="B351" s="110"/>
      <c r="C351" s="97"/>
      <c r="D351" s="97"/>
      <c r="E351" s="99"/>
      <c r="F351" s="7" t="s">
        <v>62</v>
      </c>
      <c r="G351" s="4">
        <f t="shared" si="120"/>
        <v>8560</v>
      </c>
      <c r="H351" s="4">
        <f t="shared" si="121"/>
        <v>0</v>
      </c>
      <c r="I351" s="6">
        <v>8560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85"/>
      <c r="R351" s="8"/>
      <c r="AA351" s="49"/>
      <c r="AB351" s="49"/>
      <c r="AC351" s="49"/>
      <c r="AD351" s="49"/>
      <c r="AE351" s="49"/>
      <c r="AF351" s="49"/>
      <c r="AG351" s="5"/>
      <c r="AH351" s="49"/>
      <c r="AI351" s="49"/>
      <c r="AJ351" s="49">
        <v>1</v>
      </c>
      <c r="AK351" s="49"/>
      <c r="AL351" s="5"/>
    </row>
    <row r="352" spans="1:38" ht="15.75">
      <c r="A352" s="97"/>
      <c r="B352" s="110"/>
      <c r="C352" s="98"/>
      <c r="D352" s="97"/>
      <c r="E352" s="99"/>
      <c r="F352" s="7" t="s">
        <v>63</v>
      </c>
      <c r="G352" s="4">
        <f t="shared" si="120"/>
        <v>0</v>
      </c>
      <c r="H352" s="4">
        <f t="shared" si="121"/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85"/>
      <c r="R352" s="8"/>
      <c r="AA352" s="49"/>
      <c r="AB352" s="49"/>
      <c r="AC352" s="49"/>
      <c r="AD352" s="49"/>
      <c r="AE352" s="49"/>
      <c r="AF352" s="49"/>
      <c r="AG352" s="5"/>
      <c r="AH352" s="49"/>
      <c r="AI352" s="49"/>
      <c r="AJ352" s="49"/>
      <c r="AK352" s="49"/>
      <c r="AL352" s="5"/>
    </row>
    <row r="353" spans="1:38" s="28" customFormat="1" ht="15.75" customHeight="1">
      <c r="A353" s="97"/>
      <c r="B353" s="138" t="s">
        <v>37</v>
      </c>
      <c r="C353" s="90"/>
      <c r="D353" s="80"/>
      <c r="E353" s="99" t="s">
        <v>147</v>
      </c>
      <c r="F353" s="11" t="s">
        <v>9</v>
      </c>
      <c r="G353" s="4">
        <f>SUM(G354:G364)</f>
        <v>4000</v>
      </c>
      <c r="H353" s="4">
        <f>SUM(H354:H364)</f>
        <v>0</v>
      </c>
      <c r="I353" s="4">
        <f aca="true" t="shared" si="122" ref="I353:N353">SUM(I354:I364)</f>
        <v>4000</v>
      </c>
      <c r="J353" s="4">
        <f t="shared" si="122"/>
        <v>0</v>
      </c>
      <c r="K353" s="4">
        <f t="shared" si="122"/>
        <v>0</v>
      </c>
      <c r="L353" s="4">
        <f t="shared" si="122"/>
        <v>0</v>
      </c>
      <c r="M353" s="4">
        <f t="shared" si="122"/>
        <v>0</v>
      </c>
      <c r="N353" s="4">
        <f t="shared" si="122"/>
        <v>0</v>
      </c>
      <c r="O353" s="4">
        <f>SUM(O354:O364)</f>
        <v>0</v>
      </c>
      <c r="P353" s="4">
        <f>SUM(P354:P364)</f>
        <v>0</v>
      </c>
      <c r="Q353" s="38"/>
      <c r="R353" s="8"/>
      <c r="V353" s="28">
        <v>4000</v>
      </c>
      <c r="AA353" s="74"/>
      <c r="AB353" s="74"/>
      <c r="AC353" s="74"/>
      <c r="AD353" s="74"/>
      <c r="AE353" s="74"/>
      <c r="AF353" s="74"/>
      <c r="AG353" s="75"/>
      <c r="AH353" s="74"/>
      <c r="AI353" s="74"/>
      <c r="AJ353" s="74"/>
      <c r="AK353" s="74"/>
      <c r="AL353" s="75"/>
    </row>
    <row r="354" spans="1:38" s="28" customFormat="1" ht="15.75">
      <c r="A354" s="97"/>
      <c r="B354" s="139"/>
      <c r="C354" s="104"/>
      <c r="D354" s="19"/>
      <c r="E354" s="99"/>
      <c r="F354" s="11" t="s">
        <v>10</v>
      </c>
      <c r="G354" s="4">
        <f aca="true" t="shared" si="123" ref="G354:H358">I354+K354+M354+O354</f>
        <v>0</v>
      </c>
      <c r="H354" s="4">
        <f t="shared" si="123"/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120" t="s">
        <v>56</v>
      </c>
      <c r="R354" s="8"/>
      <c r="AA354" s="74"/>
      <c r="AB354" s="74"/>
      <c r="AC354" s="74"/>
      <c r="AD354" s="74"/>
      <c r="AE354" s="74"/>
      <c r="AF354" s="74"/>
      <c r="AG354" s="75"/>
      <c r="AH354" s="74"/>
      <c r="AI354" s="74"/>
      <c r="AJ354" s="74"/>
      <c r="AK354" s="74"/>
      <c r="AL354" s="75"/>
    </row>
    <row r="355" spans="1:38" s="28" customFormat="1" ht="15.75">
      <c r="A355" s="97"/>
      <c r="B355" s="139"/>
      <c r="C355" s="104"/>
      <c r="D355" s="19"/>
      <c r="E355" s="99"/>
      <c r="F355" s="11" t="s">
        <v>11</v>
      </c>
      <c r="G355" s="4">
        <f t="shared" si="123"/>
        <v>0</v>
      </c>
      <c r="H355" s="4">
        <f t="shared" si="123"/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121"/>
      <c r="R355" s="8"/>
      <c r="AA355" s="74"/>
      <c r="AB355" s="74"/>
      <c r="AC355" s="74"/>
      <c r="AD355" s="74"/>
      <c r="AE355" s="74"/>
      <c r="AF355" s="74"/>
      <c r="AG355" s="75"/>
      <c r="AH355" s="74"/>
      <c r="AI355" s="74"/>
      <c r="AJ355" s="74"/>
      <c r="AK355" s="74"/>
      <c r="AL355" s="75"/>
    </row>
    <row r="356" spans="1:38" s="28" customFormat="1" ht="15.75">
      <c r="A356" s="97"/>
      <c r="B356" s="139"/>
      <c r="C356" s="104"/>
      <c r="D356" s="19"/>
      <c r="E356" s="99"/>
      <c r="F356" s="11" t="s">
        <v>12</v>
      </c>
      <c r="G356" s="4">
        <f t="shared" si="123"/>
        <v>0</v>
      </c>
      <c r="H356" s="4">
        <f t="shared" si="123"/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121"/>
      <c r="R356" s="8"/>
      <c r="AA356" s="74"/>
      <c r="AB356" s="74"/>
      <c r="AC356" s="74"/>
      <c r="AD356" s="74"/>
      <c r="AE356" s="74"/>
      <c r="AF356" s="74"/>
      <c r="AG356" s="75"/>
      <c r="AH356" s="74"/>
      <c r="AI356" s="74"/>
      <c r="AJ356" s="74"/>
      <c r="AK356" s="74"/>
      <c r="AL356" s="75"/>
    </row>
    <row r="357" spans="1:38" s="28" customFormat="1" ht="15.75">
      <c r="A357" s="97"/>
      <c r="B357" s="139"/>
      <c r="C357" s="104"/>
      <c r="D357" s="19"/>
      <c r="E357" s="99"/>
      <c r="F357" s="11" t="s">
        <v>13</v>
      </c>
      <c r="G357" s="4">
        <f t="shared" si="123"/>
        <v>0</v>
      </c>
      <c r="H357" s="4">
        <f t="shared" si="123"/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121"/>
      <c r="R357" s="8"/>
      <c r="AA357" s="74"/>
      <c r="AB357" s="74"/>
      <c r="AC357" s="74"/>
      <c r="AD357" s="74"/>
      <c r="AE357" s="74"/>
      <c r="AF357" s="74"/>
      <c r="AG357" s="75"/>
      <c r="AH357" s="74"/>
      <c r="AI357" s="74"/>
      <c r="AJ357" s="74"/>
      <c r="AK357" s="74"/>
      <c r="AL357" s="75"/>
    </row>
    <row r="358" spans="1:38" s="28" customFormat="1" ht="15.75">
      <c r="A358" s="97"/>
      <c r="B358" s="139"/>
      <c r="C358" s="104"/>
      <c r="D358" s="39">
        <v>1</v>
      </c>
      <c r="E358" s="99"/>
      <c r="F358" s="11" t="s">
        <v>14</v>
      </c>
      <c r="G358" s="4">
        <f t="shared" si="123"/>
        <v>0</v>
      </c>
      <c r="H358" s="4">
        <f t="shared" si="123"/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121"/>
      <c r="R358" s="8"/>
      <c r="AA358" s="74"/>
      <c r="AB358" s="74"/>
      <c r="AC358" s="74"/>
      <c r="AD358" s="74"/>
      <c r="AE358" s="74"/>
      <c r="AF358" s="74"/>
      <c r="AG358" s="75"/>
      <c r="AH358" s="74"/>
      <c r="AI358" s="74"/>
      <c r="AJ358" s="74"/>
      <c r="AK358" s="74"/>
      <c r="AL358" s="75"/>
    </row>
    <row r="359" spans="1:38" s="28" customFormat="1" ht="15.75">
      <c r="A359" s="97"/>
      <c r="B359" s="139"/>
      <c r="C359" s="104"/>
      <c r="D359" s="19"/>
      <c r="E359" s="99"/>
      <c r="F359" s="11" t="s">
        <v>15</v>
      </c>
      <c r="G359" s="4">
        <f aca="true" t="shared" si="124" ref="G359:G364">I359+K359+M359+O359</f>
        <v>0</v>
      </c>
      <c r="H359" s="4">
        <f aca="true" t="shared" si="125" ref="H359:H364">J359+L359+N359+P359</f>
        <v>0</v>
      </c>
      <c r="I359" s="4"/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121"/>
      <c r="R359" s="8"/>
      <c r="V359" s="46"/>
      <c r="AA359" s="74"/>
      <c r="AB359" s="74"/>
      <c r="AC359" s="74"/>
      <c r="AD359" s="74"/>
      <c r="AE359" s="74"/>
      <c r="AF359" s="74"/>
      <c r="AG359" s="75"/>
      <c r="AH359" s="74"/>
      <c r="AI359" s="74"/>
      <c r="AJ359" s="74"/>
      <c r="AK359" s="74"/>
      <c r="AL359" s="75"/>
    </row>
    <row r="360" spans="1:38" s="28" customFormat="1" ht="15.75">
      <c r="A360" s="97"/>
      <c r="B360" s="139"/>
      <c r="C360" s="104"/>
      <c r="D360" s="19"/>
      <c r="E360" s="99"/>
      <c r="F360" s="11" t="s">
        <v>59</v>
      </c>
      <c r="G360" s="4">
        <f t="shared" si="124"/>
        <v>0</v>
      </c>
      <c r="H360" s="4">
        <f t="shared" si="125"/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121"/>
      <c r="R360" s="8"/>
      <c r="AA360" s="74"/>
      <c r="AB360" s="74"/>
      <c r="AC360" s="74"/>
      <c r="AD360" s="74"/>
      <c r="AE360" s="74"/>
      <c r="AF360" s="74"/>
      <c r="AG360" s="75"/>
      <c r="AH360" s="74"/>
      <c r="AI360" s="74"/>
      <c r="AJ360" s="74"/>
      <c r="AK360" s="74"/>
      <c r="AL360" s="75"/>
    </row>
    <row r="361" spans="1:38" s="28" customFormat="1" ht="15.75">
      <c r="A361" s="97"/>
      <c r="B361" s="139"/>
      <c r="C361" s="104"/>
      <c r="D361" s="19"/>
      <c r="E361" s="99"/>
      <c r="F361" s="11" t="s">
        <v>60</v>
      </c>
      <c r="G361" s="4">
        <f t="shared" si="124"/>
        <v>4000</v>
      </c>
      <c r="H361" s="4">
        <f t="shared" si="125"/>
        <v>0</v>
      </c>
      <c r="I361" s="4">
        <v>4000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121"/>
      <c r="R361" s="8"/>
      <c r="AA361" s="74"/>
      <c r="AB361" s="74"/>
      <c r="AC361" s="74"/>
      <c r="AD361" s="74"/>
      <c r="AE361" s="74"/>
      <c r="AF361" s="74"/>
      <c r="AG361" s="75"/>
      <c r="AH361" s="74"/>
      <c r="AI361" s="74"/>
      <c r="AJ361" s="74"/>
      <c r="AK361" s="74"/>
      <c r="AL361" s="75"/>
    </row>
    <row r="362" spans="1:38" s="28" customFormat="1" ht="15.75">
      <c r="A362" s="97"/>
      <c r="B362" s="139"/>
      <c r="C362" s="104"/>
      <c r="D362" s="19"/>
      <c r="E362" s="99"/>
      <c r="F362" s="11" t="s">
        <v>61</v>
      </c>
      <c r="G362" s="4">
        <f t="shared" si="124"/>
        <v>0</v>
      </c>
      <c r="H362" s="4">
        <f t="shared" si="125"/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121"/>
      <c r="R362" s="8"/>
      <c r="AA362" s="74"/>
      <c r="AB362" s="74"/>
      <c r="AC362" s="74"/>
      <c r="AD362" s="74"/>
      <c r="AE362" s="74"/>
      <c r="AF362" s="74"/>
      <c r="AG362" s="75"/>
      <c r="AH362" s="74"/>
      <c r="AI362" s="74"/>
      <c r="AJ362" s="74"/>
      <c r="AK362" s="74"/>
      <c r="AL362" s="75"/>
    </row>
    <row r="363" spans="1:38" s="28" customFormat="1" ht="15.75">
      <c r="A363" s="97"/>
      <c r="B363" s="139"/>
      <c r="C363" s="104"/>
      <c r="D363" s="19"/>
      <c r="E363" s="99"/>
      <c r="F363" s="11" t="s">
        <v>62</v>
      </c>
      <c r="G363" s="4">
        <f t="shared" si="124"/>
        <v>0</v>
      </c>
      <c r="H363" s="4">
        <f t="shared" si="125"/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121"/>
      <c r="R363" s="8"/>
      <c r="AA363" s="74"/>
      <c r="AB363" s="74"/>
      <c r="AC363" s="74"/>
      <c r="AD363" s="74"/>
      <c r="AE363" s="74"/>
      <c r="AF363" s="74"/>
      <c r="AG363" s="75"/>
      <c r="AH363" s="74"/>
      <c r="AI363" s="74"/>
      <c r="AJ363" s="74"/>
      <c r="AK363" s="74"/>
      <c r="AL363" s="75"/>
    </row>
    <row r="364" spans="1:38" s="28" customFormat="1" ht="15.75">
      <c r="A364" s="98"/>
      <c r="B364" s="140"/>
      <c r="C364" s="105"/>
      <c r="D364" s="81"/>
      <c r="E364" s="99"/>
      <c r="F364" s="11" t="s">
        <v>63</v>
      </c>
      <c r="G364" s="4">
        <f t="shared" si="124"/>
        <v>0</v>
      </c>
      <c r="H364" s="4">
        <f t="shared" si="125"/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122"/>
      <c r="R364" s="8"/>
      <c r="AA364" s="74"/>
      <c r="AB364" s="74"/>
      <c r="AC364" s="74"/>
      <c r="AD364" s="74"/>
      <c r="AE364" s="74"/>
      <c r="AF364" s="74"/>
      <c r="AG364" s="75"/>
      <c r="AH364" s="74"/>
      <c r="AI364" s="74"/>
      <c r="AJ364" s="74"/>
      <c r="AK364" s="74"/>
      <c r="AL364" s="75"/>
    </row>
    <row r="365" spans="1:38" s="28" customFormat="1" ht="15.75" customHeight="1">
      <c r="A365" s="39"/>
      <c r="B365" s="87" t="s">
        <v>114</v>
      </c>
      <c r="C365" s="90" t="s">
        <v>58</v>
      </c>
      <c r="D365" s="80"/>
      <c r="E365" s="80"/>
      <c r="F365" s="11" t="s">
        <v>9</v>
      </c>
      <c r="G365" s="4">
        <f>SUM(G366:G376)</f>
        <v>551</v>
      </c>
      <c r="H365" s="4">
        <f>SUM(H366:H376)</f>
        <v>551</v>
      </c>
      <c r="I365" s="4">
        <f aca="true" t="shared" si="126" ref="I365:N365">SUM(I366:I376)</f>
        <v>551</v>
      </c>
      <c r="J365" s="4">
        <f t="shared" si="126"/>
        <v>551</v>
      </c>
      <c r="K365" s="4">
        <f t="shared" si="126"/>
        <v>0</v>
      </c>
      <c r="L365" s="4">
        <f t="shared" si="126"/>
        <v>0</v>
      </c>
      <c r="M365" s="4">
        <f t="shared" si="126"/>
        <v>0</v>
      </c>
      <c r="N365" s="4">
        <f t="shared" si="126"/>
        <v>0</v>
      </c>
      <c r="O365" s="4">
        <f>SUM(O366:O376)</f>
        <v>0</v>
      </c>
      <c r="P365" s="4">
        <f>SUM(P366:P376)</f>
        <v>0</v>
      </c>
      <c r="Q365" s="38"/>
      <c r="R365" s="8"/>
      <c r="AA365" s="74"/>
      <c r="AB365" s="74"/>
      <c r="AC365" s="74"/>
      <c r="AD365" s="74"/>
      <c r="AE365" s="74"/>
      <c r="AF365" s="74"/>
      <c r="AG365" s="75"/>
      <c r="AH365" s="74"/>
      <c r="AI365" s="74"/>
      <c r="AJ365" s="74"/>
      <c r="AK365" s="74"/>
      <c r="AL365" s="75"/>
    </row>
    <row r="366" spans="1:38" s="28" customFormat="1" ht="15.75">
      <c r="A366" s="39"/>
      <c r="B366" s="88"/>
      <c r="C366" s="104"/>
      <c r="D366" s="19"/>
      <c r="E366" s="19"/>
      <c r="F366" s="11" t="s">
        <v>10</v>
      </c>
      <c r="G366" s="4">
        <f aca="true" t="shared" si="127" ref="G366:H370">I366+K366+M366+O366</f>
        <v>0</v>
      </c>
      <c r="H366" s="4">
        <f t="shared" si="127"/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120" t="s">
        <v>56</v>
      </c>
      <c r="R366" s="8"/>
      <c r="AA366" s="74"/>
      <c r="AB366" s="74"/>
      <c r="AC366" s="74"/>
      <c r="AD366" s="74"/>
      <c r="AE366" s="74"/>
      <c r="AF366" s="74"/>
      <c r="AG366" s="75"/>
      <c r="AH366" s="74"/>
      <c r="AI366" s="74"/>
      <c r="AJ366" s="74"/>
      <c r="AK366" s="74"/>
      <c r="AL366" s="75"/>
    </row>
    <row r="367" spans="1:38" s="28" customFormat="1" ht="15.75">
      <c r="A367" s="39"/>
      <c r="B367" s="88"/>
      <c r="C367" s="104"/>
      <c r="D367" s="19"/>
      <c r="E367" s="19"/>
      <c r="F367" s="11" t="s">
        <v>11</v>
      </c>
      <c r="G367" s="4">
        <f t="shared" si="127"/>
        <v>0</v>
      </c>
      <c r="H367" s="4">
        <f t="shared" si="127"/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121"/>
      <c r="R367" s="8"/>
      <c r="AA367" s="74"/>
      <c r="AB367" s="74"/>
      <c r="AC367" s="74"/>
      <c r="AD367" s="74"/>
      <c r="AE367" s="74"/>
      <c r="AF367" s="74"/>
      <c r="AG367" s="75"/>
      <c r="AH367" s="74"/>
      <c r="AI367" s="74"/>
      <c r="AJ367" s="74"/>
      <c r="AK367" s="74"/>
      <c r="AL367" s="75"/>
    </row>
    <row r="368" spans="1:38" s="28" customFormat="1" ht="15.75">
      <c r="A368" s="39"/>
      <c r="B368" s="88"/>
      <c r="C368" s="104"/>
      <c r="D368" s="19"/>
      <c r="E368" s="19"/>
      <c r="F368" s="11" t="s">
        <v>12</v>
      </c>
      <c r="G368" s="4">
        <f t="shared" si="127"/>
        <v>0</v>
      </c>
      <c r="H368" s="4">
        <f t="shared" si="127"/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121"/>
      <c r="R368" s="8"/>
      <c r="AA368" s="74"/>
      <c r="AB368" s="74"/>
      <c r="AC368" s="74"/>
      <c r="AD368" s="74"/>
      <c r="AE368" s="74"/>
      <c r="AF368" s="74"/>
      <c r="AG368" s="75"/>
      <c r="AH368" s="74"/>
      <c r="AI368" s="74"/>
      <c r="AJ368" s="74"/>
      <c r="AK368" s="74"/>
      <c r="AL368" s="75"/>
    </row>
    <row r="369" spans="1:38" s="28" customFormat="1" ht="15.75">
      <c r="A369" s="39"/>
      <c r="B369" s="88"/>
      <c r="C369" s="104"/>
      <c r="D369" s="19"/>
      <c r="E369" s="19"/>
      <c r="F369" s="11" t="s">
        <v>13</v>
      </c>
      <c r="G369" s="4">
        <f t="shared" si="127"/>
        <v>551</v>
      </c>
      <c r="H369" s="4">
        <f t="shared" si="127"/>
        <v>551</v>
      </c>
      <c r="I369" s="4">
        <f>J369</f>
        <v>551</v>
      </c>
      <c r="J369" s="4">
        <v>551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121"/>
      <c r="R369" s="8"/>
      <c r="AA369" s="74"/>
      <c r="AB369" s="74"/>
      <c r="AC369" s="74"/>
      <c r="AD369" s="74"/>
      <c r="AE369" s="74"/>
      <c r="AF369" s="74"/>
      <c r="AG369" s="75"/>
      <c r="AH369" s="74"/>
      <c r="AI369" s="74"/>
      <c r="AJ369" s="74"/>
      <c r="AK369" s="74"/>
      <c r="AL369" s="75"/>
    </row>
    <row r="370" spans="1:38" s="28" customFormat="1" ht="15.75">
      <c r="A370" s="39"/>
      <c r="B370" s="88"/>
      <c r="C370" s="104"/>
      <c r="D370" s="39"/>
      <c r="E370" s="39"/>
      <c r="F370" s="11" t="s">
        <v>14</v>
      </c>
      <c r="G370" s="4">
        <f t="shared" si="127"/>
        <v>0</v>
      </c>
      <c r="H370" s="4">
        <f t="shared" si="127"/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121"/>
      <c r="R370" s="8"/>
      <c r="AA370" s="74"/>
      <c r="AB370" s="74"/>
      <c r="AC370" s="74"/>
      <c r="AD370" s="74"/>
      <c r="AE370" s="74"/>
      <c r="AF370" s="74"/>
      <c r="AG370" s="75"/>
      <c r="AH370" s="74"/>
      <c r="AI370" s="74"/>
      <c r="AJ370" s="74"/>
      <c r="AK370" s="74"/>
      <c r="AL370" s="75"/>
    </row>
    <row r="371" spans="1:38" s="28" customFormat="1" ht="15.75">
      <c r="A371" s="39"/>
      <c r="B371" s="88"/>
      <c r="C371" s="104"/>
      <c r="D371" s="19"/>
      <c r="E371" s="19"/>
      <c r="F371" s="11" t="s">
        <v>15</v>
      </c>
      <c r="G371" s="4">
        <f aca="true" t="shared" si="128" ref="G371:G376">I371+K371+M371+O371</f>
        <v>0</v>
      </c>
      <c r="H371" s="4">
        <f aca="true" t="shared" si="129" ref="H371:H376">J371+L371+N371+P371</f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121"/>
      <c r="R371" s="8"/>
      <c r="AA371" s="74"/>
      <c r="AB371" s="74"/>
      <c r="AC371" s="74"/>
      <c r="AD371" s="74"/>
      <c r="AE371" s="74"/>
      <c r="AF371" s="74"/>
      <c r="AG371" s="75"/>
      <c r="AH371" s="74"/>
      <c r="AI371" s="74"/>
      <c r="AJ371" s="74"/>
      <c r="AK371" s="74"/>
      <c r="AL371" s="75"/>
    </row>
    <row r="372" spans="1:38" s="28" customFormat="1" ht="15.75">
      <c r="A372" s="39"/>
      <c r="B372" s="88"/>
      <c r="C372" s="104"/>
      <c r="D372" s="19"/>
      <c r="E372" s="19"/>
      <c r="F372" s="11" t="s">
        <v>59</v>
      </c>
      <c r="G372" s="4">
        <f t="shared" si="128"/>
        <v>0</v>
      </c>
      <c r="H372" s="4">
        <f t="shared" si="129"/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121"/>
      <c r="R372" s="8"/>
      <c r="AA372" s="74"/>
      <c r="AB372" s="74"/>
      <c r="AC372" s="74"/>
      <c r="AD372" s="74"/>
      <c r="AE372" s="74"/>
      <c r="AF372" s="74"/>
      <c r="AG372" s="75"/>
      <c r="AH372" s="74"/>
      <c r="AI372" s="74"/>
      <c r="AJ372" s="74"/>
      <c r="AK372" s="74"/>
      <c r="AL372" s="75"/>
    </row>
    <row r="373" spans="1:38" s="28" customFormat="1" ht="15.75">
      <c r="A373" s="39"/>
      <c r="B373" s="88"/>
      <c r="C373" s="104"/>
      <c r="D373" s="19"/>
      <c r="E373" s="19"/>
      <c r="F373" s="11" t="s">
        <v>60</v>
      </c>
      <c r="G373" s="4">
        <f t="shared" si="128"/>
        <v>0</v>
      </c>
      <c r="H373" s="4">
        <f t="shared" si="129"/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121"/>
      <c r="R373" s="8"/>
      <c r="AA373" s="74"/>
      <c r="AB373" s="74"/>
      <c r="AC373" s="74"/>
      <c r="AD373" s="74"/>
      <c r="AE373" s="74"/>
      <c r="AF373" s="74"/>
      <c r="AG373" s="75"/>
      <c r="AH373" s="74"/>
      <c r="AI373" s="74"/>
      <c r="AJ373" s="74"/>
      <c r="AK373" s="74"/>
      <c r="AL373" s="75"/>
    </row>
    <row r="374" spans="1:38" s="28" customFormat="1" ht="15.75">
      <c r="A374" s="39"/>
      <c r="B374" s="88"/>
      <c r="C374" s="104"/>
      <c r="D374" s="19"/>
      <c r="E374" s="19"/>
      <c r="F374" s="11" t="s">
        <v>61</v>
      </c>
      <c r="G374" s="4">
        <f t="shared" si="128"/>
        <v>0</v>
      </c>
      <c r="H374" s="4">
        <f t="shared" si="129"/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121"/>
      <c r="R374" s="8"/>
      <c r="AA374" s="74"/>
      <c r="AB374" s="74"/>
      <c r="AC374" s="74"/>
      <c r="AD374" s="74"/>
      <c r="AE374" s="74"/>
      <c r="AF374" s="74"/>
      <c r="AG374" s="75"/>
      <c r="AH374" s="74"/>
      <c r="AI374" s="74"/>
      <c r="AJ374" s="74"/>
      <c r="AK374" s="74"/>
      <c r="AL374" s="75"/>
    </row>
    <row r="375" spans="1:39" s="28" customFormat="1" ht="15.75">
      <c r="A375" s="39"/>
      <c r="B375" s="88"/>
      <c r="C375" s="104"/>
      <c r="D375" s="19"/>
      <c r="E375" s="19"/>
      <c r="F375" s="11" t="s">
        <v>62</v>
      </c>
      <c r="G375" s="4">
        <f t="shared" si="128"/>
        <v>0</v>
      </c>
      <c r="H375" s="4">
        <f t="shared" si="129"/>
        <v>0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121"/>
      <c r="R375" s="8"/>
      <c r="AA375" s="74">
        <f>SUM(AA132:AA374)</f>
        <v>1</v>
      </c>
      <c r="AB375" s="74"/>
      <c r="AC375" s="74">
        <f>SUM(AC132:AC374)</f>
        <v>4</v>
      </c>
      <c r="AD375" s="74">
        <f>SUM(AD132:AD374)</f>
        <v>2</v>
      </c>
      <c r="AE375" s="74">
        <f>SUM(AE132:AE374)</f>
        <v>4</v>
      </c>
      <c r="AF375" s="74">
        <f>SUM(AF132:AF374)</f>
        <v>3</v>
      </c>
      <c r="AG375" s="75"/>
      <c r="AH375" s="74">
        <f>SUM(AH132:AH374)</f>
        <v>4</v>
      </c>
      <c r="AI375" s="74">
        <f>SUM(AI132:AI374)</f>
        <v>1</v>
      </c>
      <c r="AJ375" s="74">
        <f>SUM(AJ132:AJ374)</f>
        <v>2</v>
      </c>
      <c r="AK375" s="74">
        <f>SUM(AK132:AK374)</f>
        <v>0</v>
      </c>
      <c r="AL375" s="74">
        <f>SUM(AL132:AL374)</f>
        <v>0</v>
      </c>
      <c r="AM375" s="28">
        <f>SUM(AA375:AL375)</f>
        <v>21</v>
      </c>
    </row>
    <row r="376" spans="1:38" s="28" customFormat="1" ht="15.75">
      <c r="A376" s="39"/>
      <c r="B376" s="89"/>
      <c r="C376" s="105"/>
      <c r="D376" s="81"/>
      <c r="E376" s="81"/>
      <c r="F376" s="11" t="s">
        <v>63</v>
      </c>
      <c r="G376" s="4">
        <f t="shared" si="128"/>
        <v>0</v>
      </c>
      <c r="H376" s="4">
        <f t="shared" si="129"/>
        <v>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122"/>
      <c r="R376" s="8"/>
      <c r="AA376" s="49" t="s">
        <v>84</v>
      </c>
      <c r="AB376" s="49" t="s">
        <v>85</v>
      </c>
      <c r="AC376" s="49" t="s">
        <v>86</v>
      </c>
      <c r="AD376" s="49" t="s">
        <v>87</v>
      </c>
      <c r="AE376" s="49" t="s">
        <v>88</v>
      </c>
      <c r="AF376" s="49" t="s">
        <v>89</v>
      </c>
      <c r="AG376" s="49" t="s">
        <v>90</v>
      </c>
      <c r="AH376" s="49" t="s">
        <v>91</v>
      </c>
      <c r="AI376" s="49" t="s">
        <v>92</v>
      </c>
      <c r="AJ376" s="49" t="s">
        <v>93</v>
      </c>
      <c r="AK376" s="49" t="s">
        <v>94</v>
      </c>
      <c r="AL376" s="49" t="s">
        <v>95</v>
      </c>
    </row>
    <row r="377" spans="1:37" s="28" customFormat="1" ht="15.75" customHeight="1">
      <c r="A377" s="39"/>
      <c r="B377" s="87" t="s">
        <v>66</v>
      </c>
      <c r="C377" s="90"/>
      <c r="D377" s="90">
        <v>1</v>
      </c>
      <c r="E377" s="90" t="s">
        <v>148</v>
      </c>
      <c r="F377" s="11" t="s">
        <v>9</v>
      </c>
      <c r="G377" s="4">
        <f>SUM(G378:G388)</f>
        <v>0</v>
      </c>
      <c r="H377" s="4">
        <f>SUM(H378:H388)</f>
        <v>0</v>
      </c>
      <c r="I377" s="4">
        <f aca="true" t="shared" si="130" ref="I377:N377">SUM(I378:I388)</f>
        <v>0</v>
      </c>
      <c r="J377" s="4">
        <f t="shared" si="130"/>
        <v>0</v>
      </c>
      <c r="K377" s="4">
        <f t="shared" si="130"/>
        <v>0</v>
      </c>
      <c r="L377" s="4">
        <f t="shared" si="130"/>
        <v>0</v>
      </c>
      <c r="M377" s="4">
        <f t="shared" si="130"/>
        <v>0</v>
      </c>
      <c r="N377" s="4">
        <f t="shared" si="130"/>
        <v>0</v>
      </c>
      <c r="O377" s="4">
        <f>SUM(O378:O388)</f>
        <v>0</v>
      </c>
      <c r="P377" s="4">
        <f>SUM(P378:P388)</f>
        <v>0</v>
      </c>
      <c r="Q377" s="38"/>
      <c r="R377" s="8"/>
      <c r="AA377" s="63"/>
      <c r="AB377" s="63"/>
      <c r="AC377" s="63"/>
      <c r="AD377" s="63"/>
      <c r="AE377" s="63"/>
      <c r="AF377" s="63"/>
      <c r="AH377" s="63"/>
      <c r="AI377" s="63"/>
      <c r="AJ377" s="63"/>
      <c r="AK377" s="63"/>
    </row>
    <row r="378" spans="1:37" s="28" customFormat="1" ht="15.75">
      <c r="A378" s="39"/>
      <c r="B378" s="88"/>
      <c r="C378" s="104"/>
      <c r="D378" s="104"/>
      <c r="E378" s="104"/>
      <c r="F378" s="11" t="s">
        <v>10</v>
      </c>
      <c r="G378" s="4">
        <f aca="true" t="shared" si="131" ref="G378:G388">I378+K378+M378+O378</f>
        <v>0</v>
      </c>
      <c r="H378" s="4">
        <f aca="true" t="shared" si="132" ref="H378:H388">J378+L378+N378+P378</f>
        <v>0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120" t="s">
        <v>56</v>
      </c>
      <c r="R378" s="8"/>
      <c r="AA378" s="63"/>
      <c r="AB378" s="63"/>
      <c r="AC378" s="63"/>
      <c r="AD378" s="63"/>
      <c r="AE378" s="63"/>
      <c r="AF378" s="63"/>
      <c r="AH378" s="63"/>
      <c r="AI378" s="63"/>
      <c r="AJ378" s="63"/>
      <c r="AK378" s="63"/>
    </row>
    <row r="379" spans="1:37" s="28" customFormat="1" ht="15.75">
      <c r="A379" s="39"/>
      <c r="B379" s="88"/>
      <c r="C379" s="104"/>
      <c r="D379" s="104"/>
      <c r="E379" s="104"/>
      <c r="F379" s="11" t="s">
        <v>11</v>
      </c>
      <c r="G379" s="4">
        <f t="shared" si="131"/>
        <v>0</v>
      </c>
      <c r="H379" s="4">
        <f t="shared" si="132"/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121"/>
      <c r="R379" s="8"/>
      <c r="AA379" s="63"/>
      <c r="AB379" s="63"/>
      <c r="AC379" s="63"/>
      <c r="AD379" s="63"/>
      <c r="AE379" s="63"/>
      <c r="AF379" s="63"/>
      <c r="AH379" s="63"/>
      <c r="AI379" s="63"/>
      <c r="AJ379" s="63"/>
      <c r="AK379" s="63"/>
    </row>
    <row r="380" spans="1:37" s="28" customFormat="1" ht="15.75">
      <c r="A380" s="39"/>
      <c r="B380" s="88"/>
      <c r="C380" s="104"/>
      <c r="D380" s="104"/>
      <c r="E380" s="104"/>
      <c r="F380" s="11" t="s">
        <v>12</v>
      </c>
      <c r="G380" s="4">
        <f t="shared" si="131"/>
        <v>0</v>
      </c>
      <c r="H380" s="4">
        <f t="shared" si="132"/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121"/>
      <c r="R380" s="8"/>
      <c r="AA380" s="63"/>
      <c r="AB380" s="63"/>
      <c r="AC380" s="63"/>
      <c r="AD380" s="63"/>
      <c r="AE380" s="63"/>
      <c r="AF380" s="63"/>
      <c r="AH380" s="63"/>
      <c r="AI380" s="63"/>
      <c r="AJ380" s="63"/>
      <c r="AK380" s="63"/>
    </row>
    <row r="381" spans="1:37" s="28" customFormat="1" ht="15.75">
      <c r="A381" s="39"/>
      <c r="B381" s="88"/>
      <c r="C381" s="104"/>
      <c r="D381" s="104"/>
      <c r="E381" s="104"/>
      <c r="F381" s="11" t="s">
        <v>13</v>
      </c>
      <c r="G381" s="4" t="s">
        <v>67</v>
      </c>
      <c r="H381" s="4" t="s">
        <v>67</v>
      </c>
      <c r="I381" s="4" t="s">
        <v>67</v>
      </c>
      <c r="J381" s="4" t="s">
        <v>67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121"/>
      <c r="R381" s="8"/>
      <c r="AA381" s="63"/>
      <c r="AB381" s="63"/>
      <c r="AC381" s="63"/>
      <c r="AD381" s="63"/>
      <c r="AE381" s="63"/>
      <c r="AF381" s="63"/>
      <c r="AH381" s="63"/>
      <c r="AI381" s="63"/>
      <c r="AJ381" s="63"/>
      <c r="AK381" s="63"/>
    </row>
    <row r="382" spans="1:37" s="28" customFormat="1" ht="15.75">
      <c r="A382" s="39"/>
      <c r="B382" s="88"/>
      <c r="C382" s="104"/>
      <c r="D382" s="104"/>
      <c r="E382" s="104"/>
      <c r="F382" s="11" t="s">
        <v>14</v>
      </c>
      <c r="G382" s="4">
        <f>G394</f>
        <v>0</v>
      </c>
      <c r="H382" s="4">
        <f>H394</f>
        <v>0</v>
      </c>
      <c r="I382" s="4">
        <f>I394</f>
        <v>0</v>
      </c>
      <c r="J382" s="4">
        <f>J394</f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121"/>
      <c r="R382" s="8"/>
      <c r="AA382" s="63"/>
      <c r="AB382" s="63"/>
      <c r="AC382" s="63"/>
      <c r="AD382" s="63"/>
      <c r="AE382" s="63"/>
      <c r="AF382" s="63"/>
      <c r="AH382" s="63"/>
      <c r="AI382" s="63"/>
      <c r="AJ382" s="63"/>
      <c r="AK382" s="63"/>
    </row>
    <row r="383" spans="1:37" s="28" customFormat="1" ht="15.75">
      <c r="A383" s="39"/>
      <c r="B383" s="88"/>
      <c r="C383" s="104"/>
      <c r="D383" s="104"/>
      <c r="E383" s="104"/>
      <c r="F383" s="11" t="s">
        <v>15</v>
      </c>
      <c r="G383" s="4">
        <f t="shared" si="131"/>
        <v>0</v>
      </c>
      <c r="H383" s="4">
        <f t="shared" si="132"/>
        <v>0</v>
      </c>
      <c r="I383" s="4">
        <f aca="true" t="shared" si="133" ref="I383:I388">I395</f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121"/>
      <c r="R383" s="8"/>
      <c r="AA383" s="63"/>
      <c r="AB383" s="63"/>
      <c r="AC383" s="63"/>
      <c r="AD383" s="63"/>
      <c r="AE383" s="63"/>
      <c r="AF383" s="63"/>
      <c r="AH383" s="63"/>
      <c r="AI383" s="63"/>
      <c r="AJ383" s="63"/>
      <c r="AK383" s="63"/>
    </row>
    <row r="384" spans="1:37" s="28" customFormat="1" ht="15.75">
      <c r="A384" s="39"/>
      <c r="B384" s="88"/>
      <c r="C384" s="104"/>
      <c r="D384" s="104"/>
      <c r="E384" s="104"/>
      <c r="F384" s="11" t="s">
        <v>59</v>
      </c>
      <c r="G384" s="4">
        <f t="shared" si="131"/>
        <v>0</v>
      </c>
      <c r="H384" s="4">
        <f t="shared" si="132"/>
        <v>0</v>
      </c>
      <c r="I384" s="4">
        <f t="shared" si="133"/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121"/>
      <c r="R384" s="8"/>
      <c r="AA384" s="63"/>
      <c r="AB384" s="63"/>
      <c r="AC384" s="63"/>
      <c r="AD384" s="63"/>
      <c r="AE384" s="63"/>
      <c r="AF384" s="63"/>
      <c r="AH384" s="63"/>
      <c r="AI384" s="63"/>
      <c r="AJ384" s="63"/>
      <c r="AK384" s="63"/>
    </row>
    <row r="385" spans="1:37" s="28" customFormat="1" ht="15.75">
      <c r="A385" s="39"/>
      <c r="B385" s="88"/>
      <c r="C385" s="104"/>
      <c r="D385" s="104"/>
      <c r="E385" s="104"/>
      <c r="F385" s="11" t="s">
        <v>60</v>
      </c>
      <c r="G385" s="4">
        <f t="shared" si="131"/>
        <v>0</v>
      </c>
      <c r="H385" s="4">
        <f t="shared" si="132"/>
        <v>0</v>
      </c>
      <c r="I385" s="4">
        <f t="shared" si="133"/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121"/>
      <c r="R385" s="8"/>
      <c r="AA385" s="63"/>
      <c r="AB385" s="63"/>
      <c r="AC385" s="63"/>
      <c r="AD385" s="63"/>
      <c r="AE385" s="63"/>
      <c r="AF385" s="63"/>
      <c r="AH385" s="63"/>
      <c r="AI385" s="63"/>
      <c r="AJ385" s="63"/>
      <c r="AK385" s="63"/>
    </row>
    <row r="386" spans="1:37" s="28" customFormat="1" ht="15.75">
      <c r="A386" s="39"/>
      <c r="B386" s="88"/>
      <c r="C386" s="104"/>
      <c r="D386" s="104"/>
      <c r="E386" s="104"/>
      <c r="F386" s="11" t="s">
        <v>61</v>
      </c>
      <c r="G386" s="4">
        <f t="shared" si="131"/>
        <v>0</v>
      </c>
      <c r="H386" s="4">
        <f t="shared" si="132"/>
        <v>0</v>
      </c>
      <c r="I386" s="4">
        <f t="shared" si="133"/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121"/>
      <c r="R386" s="8"/>
      <c r="AA386" s="63"/>
      <c r="AB386" s="63"/>
      <c r="AC386" s="63"/>
      <c r="AD386" s="63"/>
      <c r="AE386" s="63"/>
      <c r="AF386" s="63"/>
      <c r="AH386" s="63"/>
      <c r="AI386" s="63"/>
      <c r="AJ386" s="63"/>
      <c r="AK386" s="63"/>
    </row>
    <row r="387" spans="1:37" s="28" customFormat="1" ht="15.75">
      <c r="A387" s="39"/>
      <c r="B387" s="88"/>
      <c r="C387" s="104"/>
      <c r="D387" s="104"/>
      <c r="E387" s="104"/>
      <c r="F387" s="11" t="s">
        <v>62</v>
      </c>
      <c r="G387" s="4">
        <f t="shared" si="131"/>
        <v>0</v>
      </c>
      <c r="H387" s="4">
        <f t="shared" si="132"/>
        <v>0</v>
      </c>
      <c r="I387" s="4">
        <f t="shared" si="133"/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121"/>
      <c r="R387" s="8"/>
      <c r="AA387" s="63"/>
      <c r="AB387" s="63"/>
      <c r="AC387" s="63"/>
      <c r="AD387" s="63"/>
      <c r="AE387" s="63"/>
      <c r="AF387" s="63"/>
      <c r="AH387" s="63"/>
      <c r="AI387" s="63"/>
      <c r="AJ387" s="63"/>
      <c r="AK387" s="63"/>
    </row>
    <row r="388" spans="1:37" s="28" customFormat="1" ht="15.75">
      <c r="A388" s="39"/>
      <c r="B388" s="89"/>
      <c r="C388" s="105"/>
      <c r="D388" s="105"/>
      <c r="E388" s="105"/>
      <c r="F388" s="11" t="s">
        <v>63</v>
      </c>
      <c r="G388" s="4">
        <f t="shared" si="131"/>
        <v>0</v>
      </c>
      <c r="H388" s="4">
        <f t="shared" si="132"/>
        <v>0</v>
      </c>
      <c r="I388" s="4">
        <f t="shared" si="133"/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122"/>
      <c r="R388" s="8"/>
      <c r="AA388" s="63"/>
      <c r="AB388" s="63"/>
      <c r="AC388" s="63"/>
      <c r="AD388" s="63"/>
      <c r="AE388" s="63"/>
      <c r="AF388" s="63"/>
      <c r="AH388" s="63"/>
      <c r="AI388" s="63"/>
      <c r="AJ388" s="63"/>
      <c r="AK388" s="63"/>
    </row>
    <row r="389" spans="1:37" s="28" customFormat="1" ht="15.75" customHeight="1">
      <c r="A389" s="39"/>
      <c r="B389" s="100" t="s">
        <v>115</v>
      </c>
      <c r="C389" s="96"/>
      <c r="D389" s="90"/>
      <c r="E389" s="90"/>
      <c r="F389" s="11" t="s">
        <v>9</v>
      </c>
      <c r="G389" s="4">
        <f>SUM(G390:G400)</f>
        <v>0</v>
      </c>
      <c r="H389" s="4">
        <f>SUM(H390:H400)</f>
        <v>0</v>
      </c>
      <c r="I389" s="4">
        <f aca="true" t="shared" si="134" ref="I389:N389">SUM(I390:I400)</f>
        <v>0</v>
      </c>
      <c r="J389" s="4">
        <f t="shared" si="134"/>
        <v>0</v>
      </c>
      <c r="K389" s="4">
        <f t="shared" si="134"/>
        <v>0</v>
      </c>
      <c r="L389" s="4">
        <f t="shared" si="134"/>
        <v>0</v>
      </c>
      <c r="M389" s="4">
        <f t="shared" si="134"/>
        <v>0</v>
      </c>
      <c r="N389" s="4">
        <f t="shared" si="134"/>
        <v>0</v>
      </c>
      <c r="O389" s="4">
        <f>SUM(O390:O400)</f>
        <v>0</v>
      </c>
      <c r="P389" s="4">
        <f>SUM(P390:P400)</f>
        <v>0</v>
      </c>
      <c r="Q389" s="38"/>
      <c r="R389" s="8"/>
      <c r="AA389" s="63"/>
      <c r="AB389" s="63"/>
      <c r="AC389" s="63"/>
      <c r="AD389" s="63"/>
      <c r="AE389" s="63"/>
      <c r="AF389" s="63"/>
      <c r="AH389" s="63"/>
      <c r="AI389" s="63"/>
      <c r="AJ389" s="63"/>
      <c r="AK389" s="63"/>
    </row>
    <row r="390" spans="1:37" s="28" customFormat="1" ht="15.75">
      <c r="A390" s="39"/>
      <c r="B390" s="88"/>
      <c r="C390" s="97"/>
      <c r="D390" s="104"/>
      <c r="E390" s="104"/>
      <c r="F390" s="11" t="s">
        <v>10</v>
      </c>
      <c r="G390" s="4">
        <f aca="true" t="shared" si="135" ref="G390:G400">I390+K390+M390+O390</f>
        <v>0</v>
      </c>
      <c r="H390" s="4">
        <f aca="true" t="shared" si="136" ref="H390:H400">J390+L390+N390+P390</f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120" t="s">
        <v>57</v>
      </c>
      <c r="R390" s="8"/>
      <c r="AA390" s="63"/>
      <c r="AB390" s="63"/>
      <c r="AC390" s="63"/>
      <c r="AD390" s="63"/>
      <c r="AE390" s="63"/>
      <c r="AF390" s="63"/>
      <c r="AH390" s="63"/>
      <c r="AI390" s="63"/>
      <c r="AJ390" s="63"/>
      <c r="AK390" s="63"/>
    </row>
    <row r="391" spans="1:37" s="28" customFormat="1" ht="15.75">
      <c r="A391" s="39"/>
      <c r="B391" s="88"/>
      <c r="C391" s="97"/>
      <c r="D391" s="104"/>
      <c r="E391" s="104"/>
      <c r="F391" s="11" t="s">
        <v>11</v>
      </c>
      <c r="G391" s="4">
        <f t="shared" si="135"/>
        <v>0</v>
      </c>
      <c r="H391" s="4">
        <f t="shared" si="136"/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121"/>
      <c r="R391" s="8"/>
      <c r="AA391" s="63"/>
      <c r="AB391" s="63"/>
      <c r="AC391" s="63"/>
      <c r="AD391" s="63"/>
      <c r="AE391" s="63"/>
      <c r="AF391" s="63"/>
      <c r="AH391" s="63"/>
      <c r="AI391" s="63"/>
      <c r="AJ391" s="63"/>
      <c r="AK391" s="63"/>
    </row>
    <row r="392" spans="1:37" s="28" customFormat="1" ht="15.75">
      <c r="A392" s="39"/>
      <c r="B392" s="88"/>
      <c r="C392" s="97"/>
      <c r="D392" s="104"/>
      <c r="E392" s="104"/>
      <c r="F392" s="11" t="s">
        <v>12</v>
      </c>
      <c r="G392" s="4">
        <f t="shared" si="135"/>
        <v>0</v>
      </c>
      <c r="H392" s="4">
        <f t="shared" si="136"/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121"/>
      <c r="R392" s="8"/>
      <c r="AA392" s="63"/>
      <c r="AB392" s="63"/>
      <c r="AC392" s="63"/>
      <c r="AD392" s="63"/>
      <c r="AE392" s="63"/>
      <c r="AF392" s="63"/>
      <c r="AH392" s="63"/>
      <c r="AI392" s="63"/>
      <c r="AJ392" s="63"/>
      <c r="AK392" s="63"/>
    </row>
    <row r="393" spans="1:37" s="28" customFormat="1" ht="31.5" customHeight="1">
      <c r="A393" s="39"/>
      <c r="B393" s="88"/>
      <c r="C393" s="97"/>
      <c r="D393" s="104"/>
      <c r="E393" s="104"/>
      <c r="F393" s="11" t="s">
        <v>13</v>
      </c>
      <c r="G393" s="4">
        <f t="shared" si="135"/>
        <v>0</v>
      </c>
      <c r="H393" s="4">
        <f t="shared" si="136"/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121"/>
      <c r="R393" s="8"/>
      <c r="AA393" s="63"/>
      <c r="AB393" s="63"/>
      <c r="AC393" s="63"/>
      <c r="AD393" s="63"/>
      <c r="AE393" s="63"/>
      <c r="AF393" s="63"/>
      <c r="AH393" s="63"/>
      <c r="AI393" s="63"/>
      <c r="AJ393" s="63"/>
      <c r="AK393" s="63"/>
    </row>
    <row r="394" spans="1:37" s="28" customFormat="1" ht="15.75">
      <c r="A394" s="39"/>
      <c r="B394" s="88"/>
      <c r="C394" s="97"/>
      <c r="D394" s="104"/>
      <c r="E394" s="104"/>
      <c r="F394" s="11" t="s">
        <v>14</v>
      </c>
      <c r="G394" s="4">
        <f t="shared" si="135"/>
        <v>0</v>
      </c>
      <c r="H394" s="4">
        <f t="shared" si="136"/>
        <v>0</v>
      </c>
      <c r="I394" s="6">
        <v>0</v>
      </c>
      <c r="J394" s="6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121"/>
      <c r="R394" s="8"/>
      <c r="AA394" s="63"/>
      <c r="AB394" s="63"/>
      <c r="AC394" s="63"/>
      <c r="AD394" s="63"/>
      <c r="AE394" s="63"/>
      <c r="AF394" s="63"/>
      <c r="AH394" s="63"/>
      <c r="AI394" s="63"/>
      <c r="AJ394" s="63"/>
      <c r="AK394" s="63"/>
    </row>
    <row r="395" spans="1:37" s="28" customFormat="1" ht="15.75">
      <c r="A395" s="39"/>
      <c r="B395" s="88"/>
      <c r="C395" s="97"/>
      <c r="D395" s="104"/>
      <c r="E395" s="104"/>
      <c r="F395" s="11" t="s">
        <v>15</v>
      </c>
      <c r="G395" s="4">
        <f t="shared" si="135"/>
        <v>0</v>
      </c>
      <c r="H395" s="4">
        <f t="shared" si="136"/>
        <v>0</v>
      </c>
      <c r="I395" s="6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121"/>
      <c r="R395" s="8"/>
      <c r="AA395" s="63"/>
      <c r="AB395" s="63"/>
      <c r="AC395" s="63"/>
      <c r="AD395" s="63"/>
      <c r="AE395" s="63"/>
      <c r="AF395" s="63"/>
      <c r="AH395" s="63"/>
      <c r="AI395" s="63"/>
      <c r="AJ395" s="63"/>
      <c r="AK395" s="63"/>
    </row>
    <row r="396" spans="1:37" s="28" customFormat="1" ht="15.75">
      <c r="A396" s="39"/>
      <c r="B396" s="88"/>
      <c r="C396" s="97"/>
      <c r="D396" s="104"/>
      <c r="E396" s="104"/>
      <c r="F396" s="11" t="s">
        <v>59</v>
      </c>
      <c r="G396" s="4">
        <f t="shared" si="135"/>
        <v>0</v>
      </c>
      <c r="H396" s="4">
        <f t="shared" si="136"/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121"/>
      <c r="R396" s="8"/>
      <c r="AA396" s="63"/>
      <c r="AB396" s="63"/>
      <c r="AC396" s="63"/>
      <c r="AD396" s="63"/>
      <c r="AE396" s="63"/>
      <c r="AF396" s="63"/>
      <c r="AH396" s="63"/>
      <c r="AI396" s="63"/>
      <c r="AJ396" s="63"/>
      <c r="AK396" s="63"/>
    </row>
    <row r="397" spans="1:37" s="28" customFormat="1" ht="15.75">
      <c r="A397" s="39"/>
      <c r="B397" s="88"/>
      <c r="C397" s="97"/>
      <c r="D397" s="104"/>
      <c r="E397" s="104"/>
      <c r="F397" s="11" t="s">
        <v>60</v>
      </c>
      <c r="G397" s="4">
        <f t="shared" si="135"/>
        <v>0</v>
      </c>
      <c r="H397" s="4">
        <f t="shared" si="136"/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121"/>
      <c r="R397" s="8"/>
      <c r="AA397" s="63"/>
      <c r="AB397" s="63"/>
      <c r="AC397" s="63"/>
      <c r="AD397" s="63"/>
      <c r="AE397" s="63"/>
      <c r="AF397" s="63"/>
      <c r="AH397" s="63"/>
      <c r="AI397" s="63"/>
      <c r="AJ397" s="63"/>
      <c r="AK397" s="63"/>
    </row>
    <row r="398" spans="1:37" s="28" customFormat="1" ht="15.75">
      <c r="A398" s="39"/>
      <c r="B398" s="88"/>
      <c r="C398" s="97"/>
      <c r="D398" s="104"/>
      <c r="E398" s="104"/>
      <c r="F398" s="11" t="s">
        <v>61</v>
      </c>
      <c r="G398" s="4">
        <f t="shared" si="135"/>
        <v>0</v>
      </c>
      <c r="H398" s="4">
        <f t="shared" si="136"/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121"/>
      <c r="R398" s="8"/>
      <c r="AA398" s="63"/>
      <c r="AB398" s="63"/>
      <c r="AC398" s="63"/>
      <c r="AD398" s="63"/>
      <c r="AE398" s="63"/>
      <c r="AF398" s="63"/>
      <c r="AH398" s="63"/>
      <c r="AI398" s="63"/>
      <c r="AJ398" s="63"/>
      <c r="AK398" s="63"/>
    </row>
    <row r="399" spans="1:37" s="28" customFormat="1" ht="15.75">
      <c r="A399" s="39"/>
      <c r="B399" s="88"/>
      <c r="C399" s="97"/>
      <c r="D399" s="104"/>
      <c r="E399" s="104"/>
      <c r="F399" s="11" t="s">
        <v>62</v>
      </c>
      <c r="G399" s="4">
        <f t="shared" si="135"/>
        <v>0</v>
      </c>
      <c r="H399" s="4">
        <f t="shared" si="136"/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121"/>
      <c r="R399" s="8"/>
      <c r="AA399" s="63"/>
      <c r="AB399" s="63"/>
      <c r="AC399" s="63"/>
      <c r="AD399" s="63"/>
      <c r="AE399" s="63"/>
      <c r="AF399" s="63"/>
      <c r="AH399" s="63"/>
      <c r="AI399" s="63"/>
      <c r="AJ399" s="63"/>
      <c r="AK399" s="63"/>
    </row>
    <row r="400" spans="1:37" s="28" customFormat="1" ht="15.75">
      <c r="A400" s="39"/>
      <c r="B400" s="89"/>
      <c r="C400" s="98"/>
      <c r="D400" s="105"/>
      <c r="E400" s="105"/>
      <c r="F400" s="11" t="s">
        <v>63</v>
      </c>
      <c r="G400" s="4">
        <f t="shared" si="135"/>
        <v>0</v>
      </c>
      <c r="H400" s="4">
        <f t="shared" si="136"/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122"/>
      <c r="R400" s="8"/>
      <c r="AA400" s="63"/>
      <c r="AB400" s="63"/>
      <c r="AC400" s="63"/>
      <c r="AD400" s="63"/>
      <c r="AE400" s="63"/>
      <c r="AF400" s="63"/>
      <c r="AH400" s="63"/>
      <c r="AI400" s="63"/>
      <c r="AJ400" s="63"/>
      <c r="AK400" s="63"/>
    </row>
    <row r="401" spans="1:37" s="54" customFormat="1" ht="15.75" customHeight="1">
      <c r="A401" s="86"/>
      <c r="B401" s="87" t="s">
        <v>83</v>
      </c>
      <c r="C401" s="90"/>
      <c r="D401" s="96"/>
      <c r="E401" s="99"/>
      <c r="F401" s="11" t="s">
        <v>9</v>
      </c>
      <c r="G401" s="4">
        <f>SUM(G402:G412)</f>
        <v>31696.800000000007</v>
      </c>
      <c r="H401" s="4">
        <f>SUM(H402:H412)</f>
        <v>0</v>
      </c>
      <c r="I401" s="4">
        <f aca="true" t="shared" si="137" ref="I401:N401">SUM(I402:I412)</f>
        <v>31696.800000000007</v>
      </c>
      <c r="J401" s="4">
        <f t="shared" si="137"/>
        <v>0</v>
      </c>
      <c r="K401" s="4">
        <f t="shared" si="137"/>
        <v>0</v>
      </c>
      <c r="L401" s="4">
        <f t="shared" si="137"/>
        <v>0</v>
      </c>
      <c r="M401" s="4">
        <f t="shared" si="137"/>
        <v>0</v>
      </c>
      <c r="N401" s="4">
        <f t="shared" si="137"/>
        <v>0</v>
      </c>
      <c r="O401" s="4">
        <f>SUM(O402:O412)</f>
        <v>0</v>
      </c>
      <c r="P401" s="4">
        <f>SUM(P402:P412)</f>
        <v>0</v>
      </c>
      <c r="Q401" s="53"/>
      <c r="R401" s="8"/>
      <c r="AA401" s="64"/>
      <c r="AB401" s="64"/>
      <c r="AC401" s="64"/>
      <c r="AD401" s="64"/>
      <c r="AE401" s="64"/>
      <c r="AF401" s="64"/>
      <c r="AH401" s="64"/>
      <c r="AI401" s="64"/>
      <c r="AJ401" s="64"/>
      <c r="AK401" s="64"/>
    </row>
    <row r="402" spans="1:37" s="54" customFormat="1" ht="15.75">
      <c r="A402" s="86"/>
      <c r="B402" s="88"/>
      <c r="C402" s="104"/>
      <c r="D402" s="97"/>
      <c r="E402" s="99"/>
      <c r="F402" s="11" t="s">
        <v>10</v>
      </c>
      <c r="G402" s="4">
        <f aca="true" t="shared" si="138" ref="G402:H412">I402+K402+M402+O402</f>
        <v>0</v>
      </c>
      <c r="H402" s="4">
        <f t="shared" si="138"/>
        <v>0</v>
      </c>
      <c r="I402" s="4">
        <f>I414+I426+I438+I450+I462+I474+I486+I498+I510+I522+I534+I546+I558+I570+I582+I594+I606+I618+I630+I642+I654+I666+I678+I690+I702</f>
        <v>0</v>
      </c>
      <c r="J402" s="4">
        <f aca="true" t="shared" si="139" ref="J402:P402">J414+J426+J438+J450+J462+J474+J486+J498+J510+J522+J534+J546+J558+J570+J582+J594+J606+J618+J630+J642+J654+J666+J678+J690+J702</f>
        <v>0</v>
      </c>
      <c r="K402" s="4">
        <f t="shared" si="139"/>
        <v>0</v>
      </c>
      <c r="L402" s="4">
        <f t="shared" si="139"/>
        <v>0</v>
      </c>
      <c r="M402" s="4">
        <f t="shared" si="139"/>
        <v>0</v>
      </c>
      <c r="N402" s="4">
        <f t="shared" si="139"/>
        <v>0</v>
      </c>
      <c r="O402" s="4">
        <f t="shared" si="139"/>
        <v>0</v>
      </c>
      <c r="P402" s="4">
        <f t="shared" si="139"/>
        <v>0</v>
      </c>
      <c r="Q402" s="106" t="s">
        <v>57</v>
      </c>
      <c r="R402" s="8"/>
      <c r="AA402" s="64"/>
      <c r="AB402" s="64"/>
      <c r="AC402" s="64"/>
      <c r="AD402" s="64"/>
      <c r="AE402" s="64"/>
      <c r="AF402" s="64"/>
      <c r="AH402" s="64"/>
      <c r="AI402" s="64"/>
      <c r="AJ402" s="64"/>
      <c r="AK402" s="64"/>
    </row>
    <row r="403" spans="1:37" s="54" customFormat="1" ht="15.75">
      <c r="A403" s="86"/>
      <c r="B403" s="88"/>
      <c r="C403" s="104"/>
      <c r="D403" s="97"/>
      <c r="E403" s="99"/>
      <c r="F403" s="11" t="s">
        <v>11</v>
      </c>
      <c r="G403" s="4">
        <f t="shared" si="138"/>
        <v>0</v>
      </c>
      <c r="H403" s="4">
        <f t="shared" si="138"/>
        <v>0</v>
      </c>
      <c r="I403" s="4">
        <f aca="true" t="shared" si="140" ref="I403:P406">I415+I427+I439+I451+I463+I475+I487+I499+I511+I523+I535+I547+I559+I571+I583+I595+I607+I619+I631+I643+I655+I667+I679+I691+I703</f>
        <v>0</v>
      </c>
      <c r="J403" s="4">
        <f t="shared" si="140"/>
        <v>0</v>
      </c>
      <c r="K403" s="4">
        <f t="shared" si="140"/>
        <v>0</v>
      </c>
      <c r="L403" s="4">
        <f t="shared" si="140"/>
        <v>0</v>
      </c>
      <c r="M403" s="4">
        <f t="shared" si="140"/>
        <v>0</v>
      </c>
      <c r="N403" s="4">
        <f t="shared" si="140"/>
        <v>0</v>
      </c>
      <c r="O403" s="4">
        <f t="shared" si="140"/>
        <v>0</v>
      </c>
      <c r="P403" s="4">
        <f t="shared" si="140"/>
        <v>0</v>
      </c>
      <c r="Q403" s="107"/>
      <c r="R403" s="8"/>
      <c r="AA403" s="64"/>
      <c r="AB403" s="64"/>
      <c r="AC403" s="64"/>
      <c r="AD403" s="64"/>
      <c r="AE403" s="64"/>
      <c r="AF403" s="64"/>
      <c r="AH403" s="64"/>
      <c r="AI403" s="64"/>
      <c r="AJ403" s="64"/>
      <c r="AK403" s="64"/>
    </row>
    <row r="404" spans="1:37" s="54" customFormat="1" ht="15.75">
      <c r="A404" s="86"/>
      <c r="B404" s="88"/>
      <c r="C404" s="104"/>
      <c r="D404" s="97"/>
      <c r="E404" s="99"/>
      <c r="F404" s="11" t="s">
        <v>12</v>
      </c>
      <c r="G404" s="4">
        <f t="shared" si="138"/>
        <v>0</v>
      </c>
      <c r="H404" s="4">
        <f t="shared" si="138"/>
        <v>0</v>
      </c>
      <c r="I404" s="4">
        <f t="shared" si="140"/>
        <v>0</v>
      </c>
      <c r="J404" s="4">
        <f t="shared" si="140"/>
        <v>0</v>
      </c>
      <c r="K404" s="4">
        <f t="shared" si="140"/>
        <v>0</v>
      </c>
      <c r="L404" s="4">
        <f t="shared" si="140"/>
        <v>0</v>
      </c>
      <c r="M404" s="4">
        <f t="shared" si="140"/>
        <v>0</v>
      </c>
      <c r="N404" s="4">
        <f t="shared" si="140"/>
        <v>0</v>
      </c>
      <c r="O404" s="4">
        <f t="shared" si="140"/>
        <v>0</v>
      </c>
      <c r="P404" s="4">
        <f t="shared" si="140"/>
        <v>0</v>
      </c>
      <c r="Q404" s="107"/>
      <c r="R404" s="8"/>
      <c r="AA404" s="64"/>
      <c r="AB404" s="64"/>
      <c r="AC404" s="64"/>
      <c r="AD404" s="64"/>
      <c r="AE404" s="64"/>
      <c r="AF404" s="64"/>
      <c r="AH404" s="64"/>
      <c r="AI404" s="64"/>
      <c r="AJ404" s="64"/>
      <c r="AK404" s="64"/>
    </row>
    <row r="405" spans="1:37" s="54" customFormat="1" ht="15.75">
      <c r="A405" s="86"/>
      <c r="B405" s="88"/>
      <c r="C405" s="104"/>
      <c r="D405" s="97"/>
      <c r="E405" s="99"/>
      <c r="F405" s="11" t="s">
        <v>13</v>
      </c>
      <c r="G405" s="4">
        <f t="shared" si="138"/>
        <v>0</v>
      </c>
      <c r="H405" s="4">
        <f t="shared" si="138"/>
        <v>0</v>
      </c>
      <c r="I405" s="4">
        <f t="shared" si="140"/>
        <v>0</v>
      </c>
      <c r="J405" s="4">
        <f t="shared" si="140"/>
        <v>0</v>
      </c>
      <c r="K405" s="4">
        <f t="shared" si="140"/>
        <v>0</v>
      </c>
      <c r="L405" s="4">
        <f t="shared" si="140"/>
        <v>0</v>
      </c>
      <c r="M405" s="4">
        <f t="shared" si="140"/>
        <v>0</v>
      </c>
      <c r="N405" s="4">
        <f t="shared" si="140"/>
        <v>0</v>
      </c>
      <c r="O405" s="4">
        <f t="shared" si="140"/>
        <v>0</v>
      </c>
      <c r="P405" s="4">
        <f t="shared" si="140"/>
        <v>0</v>
      </c>
      <c r="Q405" s="107"/>
      <c r="R405" s="8"/>
      <c r="AA405" s="64"/>
      <c r="AB405" s="64"/>
      <c r="AC405" s="64"/>
      <c r="AD405" s="64"/>
      <c r="AE405" s="64"/>
      <c r="AF405" s="64"/>
      <c r="AH405" s="64"/>
      <c r="AI405" s="64"/>
      <c r="AJ405" s="64"/>
      <c r="AK405" s="64"/>
    </row>
    <row r="406" spans="1:37" s="54" customFormat="1" ht="15.75">
      <c r="A406" s="86"/>
      <c r="B406" s="88"/>
      <c r="C406" s="104"/>
      <c r="D406" s="97"/>
      <c r="E406" s="99"/>
      <c r="F406" s="11" t="s">
        <v>14</v>
      </c>
      <c r="G406" s="4">
        <f t="shared" si="138"/>
        <v>0</v>
      </c>
      <c r="H406" s="4">
        <f t="shared" si="138"/>
        <v>0</v>
      </c>
      <c r="I406" s="4">
        <f t="shared" si="140"/>
        <v>0</v>
      </c>
      <c r="J406" s="4">
        <f t="shared" si="140"/>
        <v>0</v>
      </c>
      <c r="K406" s="4">
        <f t="shared" si="140"/>
        <v>0</v>
      </c>
      <c r="L406" s="4">
        <f t="shared" si="140"/>
        <v>0</v>
      </c>
      <c r="M406" s="4">
        <f t="shared" si="140"/>
        <v>0</v>
      </c>
      <c r="N406" s="4">
        <f t="shared" si="140"/>
        <v>0</v>
      </c>
      <c r="O406" s="4">
        <f t="shared" si="140"/>
        <v>0</v>
      </c>
      <c r="P406" s="4">
        <f t="shared" si="140"/>
        <v>0</v>
      </c>
      <c r="Q406" s="107"/>
      <c r="R406" s="8"/>
      <c r="AA406" s="64"/>
      <c r="AB406" s="64"/>
      <c r="AC406" s="64"/>
      <c r="AD406" s="64"/>
      <c r="AE406" s="64"/>
      <c r="AF406" s="64"/>
      <c r="AH406" s="64"/>
      <c r="AI406" s="64"/>
      <c r="AJ406" s="64"/>
      <c r="AK406" s="64"/>
    </row>
    <row r="407" spans="1:37" s="54" customFormat="1" ht="15.75">
      <c r="A407" s="86"/>
      <c r="B407" s="88"/>
      <c r="C407" s="104"/>
      <c r="D407" s="97"/>
      <c r="E407" s="99"/>
      <c r="F407" s="11" t="s">
        <v>15</v>
      </c>
      <c r="G407" s="4">
        <f t="shared" si="138"/>
        <v>0</v>
      </c>
      <c r="H407" s="4">
        <f t="shared" si="138"/>
        <v>0</v>
      </c>
      <c r="I407" s="4">
        <f>I419+I431+I443+I455+I467+I479+I491+I503+I515+I527+I539+I551+I563+I575+I587+I599+I611+I623+I635+I647+I659+I671+I683+I695+I707+I719</f>
        <v>0</v>
      </c>
      <c r="J407" s="4">
        <f aca="true" t="shared" si="141" ref="J407:P407">J419+J431+J443+J455+J467+J479+J491+J503+J515+J527+J539+J551+J563+J575+J587+J599+J611+J623+J635+J647+J659+J671+J683+J695+J707+J719</f>
        <v>0</v>
      </c>
      <c r="K407" s="4">
        <f t="shared" si="141"/>
        <v>0</v>
      </c>
      <c r="L407" s="4">
        <f t="shared" si="141"/>
        <v>0</v>
      </c>
      <c r="M407" s="4">
        <f t="shared" si="141"/>
        <v>0</v>
      </c>
      <c r="N407" s="4">
        <f t="shared" si="141"/>
        <v>0</v>
      </c>
      <c r="O407" s="4">
        <f t="shared" si="141"/>
        <v>0</v>
      </c>
      <c r="P407" s="4">
        <f t="shared" si="141"/>
        <v>0</v>
      </c>
      <c r="Q407" s="107"/>
      <c r="R407" s="8"/>
      <c r="AA407" s="64"/>
      <c r="AB407" s="64"/>
      <c r="AC407" s="64"/>
      <c r="AD407" s="64"/>
      <c r="AE407" s="64"/>
      <c r="AF407" s="64"/>
      <c r="AH407" s="64"/>
      <c r="AI407" s="64"/>
      <c r="AJ407" s="64"/>
      <c r="AK407" s="64"/>
    </row>
    <row r="408" spans="1:37" s="54" customFormat="1" ht="15.75">
      <c r="A408" s="86"/>
      <c r="B408" s="88"/>
      <c r="C408" s="104"/>
      <c r="D408" s="97"/>
      <c r="E408" s="99"/>
      <c r="F408" s="11" t="s">
        <v>59</v>
      </c>
      <c r="G408" s="4">
        <f t="shared" si="138"/>
        <v>15430.199999999999</v>
      </c>
      <c r="H408" s="4">
        <f t="shared" si="138"/>
        <v>0</v>
      </c>
      <c r="I408" s="4">
        <f aca="true" t="shared" si="142" ref="I408:P412">I420+I432+I444+I456+I468+I480+I492+I504+I516+I528+I540+I552+I564+I576+I588+I600+I612+I624+I636+I648+I660+I672+I684+I696+I708+I720</f>
        <v>15430.199999999999</v>
      </c>
      <c r="J408" s="4">
        <f t="shared" si="142"/>
        <v>0</v>
      </c>
      <c r="K408" s="4">
        <f t="shared" si="142"/>
        <v>0</v>
      </c>
      <c r="L408" s="4">
        <f t="shared" si="142"/>
        <v>0</v>
      </c>
      <c r="M408" s="4">
        <f t="shared" si="142"/>
        <v>0</v>
      </c>
      <c r="N408" s="4">
        <f t="shared" si="142"/>
        <v>0</v>
      </c>
      <c r="O408" s="4">
        <f t="shared" si="142"/>
        <v>0</v>
      </c>
      <c r="P408" s="4">
        <f t="shared" si="142"/>
        <v>0</v>
      </c>
      <c r="Q408" s="107"/>
      <c r="R408" s="8"/>
      <c r="AA408" s="64"/>
      <c r="AB408" s="64"/>
      <c r="AC408" s="64"/>
      <c r="AD408" s="64"/>
      <c r="AE408" s="64"/>
      <c r="AF408" s="64"/>
      <c r="AH408" s="64"/>
      <c r="AI408" s="64"/>
      <c r="AJ408" s="64"/>
      <c r="AK408" s="64"/>
    </row>
    <row r="409" spans="1:37" s="54" customFormat="1" ht="15.75">
      <c r="A409" s="86"/>
      <c r="B409" s="88"/>
      <c r="C409" s="104"/>
      <c r="D409" s="97"/>
      <c r="E409" s="99"/>
      <c r="F409" s="11" t="s">
        <v>60</v>
      </c>
      <c r="G409" s="4">
        <f t="shared" si="138"/>
        <v>12303.900000000005</v>
      </c>
      <c r="H409" s="4">
        <f t="shared" si="138"/>
        <v>0</v>
      </c>
      <c r="I409" s="4">
        <f t="shared" si="142"/>
        <v>12303.900000000005</v>
      </c>
      <c r="J409" s="4">
        <f t="shared" si="142"/>
        <v>0</v>
      </c>
      <c r="K409" s="4">
        <f t="shared" si="142"/>
        <v>0</v>
      </c>
      <c r="L409" s="4">
        <f t="shared" si="142"/>
        <v>0</v>
      </c>
      <c r="M409" s="4">
        <f t="shared" si="142"/>
        <v>0</v>
      </c>
      <c r="N409" s="4">
        <f t="shared" si="142"/>
        <v>0</v>
      </c>
      <c r="O409" s="4">
        <f t="shared" si="142"/>
        <v>0</v>
      </c>
      <c r="P409" s="4">
        <f t="shared" si="142"/>
        <v>0</v>
      </c>
      <c r="Q409" s="107"/>
      <c r="R409" s="8"/>
      <c r="AA409" s="64"/>
      <c r="AB409" s="64"/>
      <c r="AC409" s="64"/>
      <c r="AD409" s="64"/>
      <c r="AE409" s="64"/>
      <c r="AF409" s="64"/>
      <c r="AH409" s="64"/>
      <c r="AI409" s="64"/>
      <c r="AJ409" s="64"/>
      <c r="AK409" s="64"/>
    </row>
    <row r="410" spans="1:37" s="54" customFormat="1" ht="15.75">
      <c r="A410" s="86"/>
      <c r="B410" s="88"/>
      <c r="C410" s="104"/>
      <c r="D410" s="97"/>
      <c r="E410" s="99"/>
      <c r="F410" s="11" t="s">
        <v>61</v>
      </c>
      <c r="G410" s="4">
        <f t="shared" si="138"/>
        <v>3962.7</v>
      </c>
      <c r="H410" s="4">
        <f t="shared" si="138"/>
        <v>0</v>
      </c>
      <c r="I410" s="4">
        <f t="shared" si="142"/>
        <v>3962.7</v>
      </c>
      <c r="J410" s="4">
        <f t="shared" si="142"/>
        <v>0</v>
      </c>
      <c r="K410" s="4">
        <f t="shared" si="142"/>
        <v>0</v>
      </c>
      <c r="L410" s="4">
        <f t="shared" si="142"/>
        <v>0</v>
      </c>
      <c r="M410" s="4">
        <f t="shared" si="142"/>
        <v>0</v>
      </c>
      <c r="N410" s="4">
        <f t="shared" si="142"/>
        <v>0</v>
      </c>
      <c r="O410" s="4">
        <f t="shared" si="142"/>
        <v>0</v>
      </c>
      <c r="P410" s="4">
        <f t="shared" si="142"/>
        <v>0</v>
      </c>
      <c r="Q410" s="107"/>
      <c r="R410" s="8"/>
      <c r="AA410" s="64"/>
      <c r="AB410" s="64"/>
      <c r="AC410" s="64"/>
      <c r="AD410" s="64"/>
      <c r="AE410" s="64"/>
      <c r="AF410" s="64"/>
      <c r="AH410" s="64"/>
      <c r="AI410" s="64"/>
      <c r="AJ410" s="64"/>
      <c r="AK410" s="64"/>
    </row>
    <row r="411" spans="1:37" s="54" customFormat="1" ht="15.75">
      <c r="A411" s="86"/>
      <c r="B411" s="88"/>
      <c r="C411" s="104"/>
      <c r="D411" s="97"/>
      <c r="E411" s="99"/>
      <c r="F411" s="11" t="s">
        <v>62</v>
      </c>
      <c r="G411" s="4">
        <f t="shared" si="138"/>
        <v>0</v>
      </c>
      <c r="H411" s="4">
        <f t="shared" si="138"/>
        <v>0</v>
      </c>
      <c r="I411" s="4">
        <f t="shared" si="142"/>
        <v>0</v>
      </c>
      <c r="J411" s="4">
        <f t="shared" si="142"/>
        <v>0</v>
      </c>
      <c r="K411" s="4">
        <f t="shared" si="142"/>
        <v>0</v>
      </c>
      <c r="L411" s="4">
        <f t="shared" si="142"/>
        <v>0</v>
      </c>
      <c r="M411" s="4">
        <f t="shared" si="142"/>
        <v>0</v>
      </c>
      <c r="N411" s="4">
        <f t="shared" si="142"/>
        <v>0</v>
      </c>
      <c r="O411" s="4">
        <f t="shared" si="142"/>
        <v>0</v>
      </c>
      <c r="P411" s="4">
        <f t="shared" si="142"/>
        <v>0</v>
      </c>
      <c r="Q411" s="107"/>
      <c r="R411" s="8"/>
      <c r="AA411" s="64"/>
      <c r="AB411" s="64"/>
      <c r="AC411" s="64"/>
      <c r="AD411" s="64"/>
      <c r="AE411" s="64"/>
      <c r="AF411" s="64"/>
      <c r="AH411" s="64"/>
      <c r="AI411" s="64"/>
      <c r="AJ411" s="64"/>
      <c r="AK411" s="64"/>
    </row>
    <row r="412" spans="1:37" s="54" customFormat="1" ht="15.75">
      <c r="A412" s="86"/>
      <c r="B412" s="89"/>
      <c r="C412" s="105"/>
      <c r="D412" s="98"/>
      <c r="E412" s="99"/>
      <c r="F412" s="11" t="s">
        <v>63</v>
      </c>
      <c r="G412" s="4">
        <f t="shared" si="138"/>
        <v>0</v>
      </c>
      <c r="H412" s="4">
        <f t="shared" si="138"/>
        <v>0</v>
      </c>
      <c r="I412" s="4">
        <f t="shared" si="142"/>
        <v>0</v>
      </c>
      <c r="J412" s="4">
        <f t="shared" si="142"/>
        <v>0</v>
      </c>
      <c r="K412" s="4">
        <f t="shared" si="142"/>
        <v>0</v>
      </c>
      <c r="L412" s="4">
        <f t="shared" si="142"/>
        <v>0</v>
      </c>
      <c r="M412" s="4">
        <f t="shared" si="142"/>
        <v>0</v>
      </c>
      <c r="N412" s="4">
        <f t="shared" si="142"/>
        <v>0</v>
      </c>
      <c r="O412" s="4">
        <f t="shared" si="142"/>
        <v>0</v>
      </c>
      <c r="P412" s="4">
        <f t="shared" si="142"/>
        <v>0</v>
      </c>
      <c r="Q412" s="108"/>
      <c r="R412" s="8"/>
      <c r="AA412" s="64"/>
      <c r="AB412" s="64"/>
      <c r="AC412" s="64"/>
      <c r="AD412" s="64"/>
      <c r="AE412" s="64"/>
      <c r="AF412" s="64"/>
      <c r="AH412" s="64"/>
      <c r="AI412" s="64"/>
      <c r="AJ412" s="64"/>
      <c r="AK412" s="64"/>
    </row>
    <row r="413" spans="1:37" s="51" customFormat="1" ht="15.75" customHeight="1">
      <c r="A413" s="99"/>
      <c r="B413" s="100" t="s">
        <v>116</v>
      </c>
      <c r="C413" s="96"/>
      <c r="D413" s="99">
        <v>1</v>
      </c>
      <c r="E413" s="99" t="s">
        <v>145</v>
      </c>
      <c r="F413" s="7" t="s">
        <v>9</v>
      </c>
      <c r="G413" s="76">
        <f>SUM(G414:G424)</f>
        <v>3439.6</v>
      </c>
      <c r="H413" s="76">
        <f>SUM(H414:H424)</f>
        <v>0</v>
      </c>
      <c r="I413" s="76">
        <f aca="true" t="shared" si="143" ref="I413:N413">SUM(I414:I424)</f>
        <v>3439.6</v>
      </c>
      <c r="J413" s="76">
        <f t="shared" si="143"/>
        <v>0</v>
      </c>
      <c r="K413" s="76">
        <f t="shared" si="143"/>
        <v>0</v>
      </c>
      <c r="L413" s="76">
        <f t="shared" si="143"/>
        <v>0</v>
      </c>
      <c r="M413" s="76">
        <f t="shared" si="143"/>
        <v>0</v>
      </c>
      <c r="N413" s="76">
        <f t="shared" si="143"/>
        <v>0</v>
      </c>
      <c r="O413" s="76">
        <f>SUM(O414:O424)</f>
        <v>0</v>
      </c>
      <c r="P413" s="76">
        <f>SUM(P414:P424)</f>
        <v>0</v>
      </c>
      <c r="Q413" s="77"/>
      <c r="R413" s="55"/>
      <c r="AA413" s="62"/>
      <c r="AB413" s="62"/>
      <c r="AC413" s="62"/>
      <c r="AD413" s="62"/>
      <c r="AE413" s="62"/>
      <c r="AF413" s="62"/>
      <c r="AH413" s="62"/>
      <c r="AI413" s="62"/>
      <c r="AJ413" s="62"/>
      <c r="AK413" s="62"/>
    </row>
    <row r="414" spans="1:37" s="51" customFormat="1" ht="15.75">
      <c r="A414" s="99"/>
      <c r="B414" s="101"/>
      <c r="C414" s="97"/>
      <c r="D414" s="99"/>
      <c r="E414" s="99"/>
      <c r="F414" s="7" t="s">
        <v>10</v>
      </c>
      <c r="G414" s="76">
        <f aca="true" t="shared" si="144" ref="G414:H424">I414+K414+M414+O414</f>
        <v>0</v>
      </c>
      <c r="H414" s="76">
        <f t="shared" si="144"/>
        <v>0</v>
      </c>
      <c r="I414" s="76">
        <v>0</v>
      </c>
      <c r="J414" s="76">
        <v>0</v>
      </c>
      <c r="K414" s="76">
        <v>0</v>
      </c>
      <c r="L414" s="76">
        <v>0</v>
      </c>
      <c r="M414" s="76">
        <v>0</v>
      </c>
      <c r="N414" s="76">
        <v>0</v>
      </c>
      <c r="O414" s="76">
        <v>0</v>
      </c>
      <c r="P414" s="76">
        <v>0</v>
      </c>
      <c r="Q414" s="93" t="s">
        <v>57</v>
      </c>
      <c r="R414" s="55"/>
      <c r="AA414" s="62"/>
      <c r="AB414" s="62"/>
      <c r="AC414" s="62"/>
      <c r="AD414" s="62"/>
      <c r="AE414" s="62"/>
      <c r="AF414" s="62"/>
      <c r="AH414" s="62"/>
      <c r="AI414" s="62"/>
      <c r="AJ414" s="62"/>
      <c r="AK414" s="62"/>
    </row>
    <row r="415" spans="1:37" s="51" customFormat="1" ht="15.75">
      <c r="A415" s="99"/>
      <c r="B415" s="101"/>
      <c r="C415" s="97"/>
      <c r="D415" s="99"/>
      <c r="E415" s="99"/>
      <c r="F415" s="7" t="s">
        <v>11</v>
      </c>
      <c r="G415" s="76">
        <f t="shared" si="144"/>
        <v>0</v>
      </c>
      <c r="H415" s="76">
        <f t="shared" si="144"/>
        <v>0</v>
      </c>
      <c r="I415" s="76">
        <v>0</v>
      </c>
      <c r="J415" s="76">
        <v>0</v>
      </c>
      <c r="K415" s="76">
        <v>0</v>
      </c>
      <c r="L415" s="76">
        <v>0</v>
      </c>
      <c r="M415" s="76">
        <v>0</v>
      </c>
      <c r="N415" s="76">
        <v>0</v>
      </c>
      <c r="O415" s="76">
        <v>0</v>
      </c>
      <c r="P415" s="76">
        <v>0</v>
      </c>
      <c r="Q415" s="94"/>
      <c r="R415" s="55"/>
      <c r="AA415" s="62"/>
      <c r="AB415" s="62"/>
      <c r="AC415" s="62"/>
      <c r="AD415" s="62"/>
      <c r="AE415" s="62"/>
      <c r="AF415" s="62"/>
      <c r="AH415" s="62"/>
      <c r="AI415" s="62"/>
      <c r="AJ415" s="62"/>
      <c r="AK415" s="62"/>
    </row>
    <row r="416" spans="1:37" s="51" customFormat="1" ht="15.75">
      <c r="A416" s="99"/>
      <c r="B416" s="101"/>
      <c r="C416" s="97"/>
      <c r="D416" s="99"/>
      <c r="E416" s="99"/>
      <c r="F416" s="7" t="s">
        <v>12</v>
      </c>
      <c r="G416" s="76">
        <f t="shared" si="144"/>
        <v>0</v>
      </c>
      <c r="H416" s="76">
        <f t="shared" si="144"/>
        <v>0</v>
      </c>
      <c r="I416" s="76">
        <v>0</v>
      </c>
      <c r="J416" s="76">
        <v>0</v>
      </c>
      <c r="K416" s="76">
        <v>0</v>
      </c>
      <c r="L416" s="76">
        <v>0</v>
      </c>
      <c r="M416" s="76">
        <v>0</v>
      </c>
      <c r="N416" s="76">
        <v>0</v>
      </c>
      <c r="O416" s="76">
        <v>0</v>
      </c>
      <c r="P416" s="76">
        <v>0</v>
      </c>
      <c r="Q416" s="94"/>
      <c r="R416" s="55"/>
      <c r="AA416" s="62"/>
      <c r="AB416" s="62"/>
      <c r="AC416" s="62"/>
      <c r="AD416" s="62"/>
      <c r="AE416" s="62"/>
      <c r="AF416" s="62"/>
      <c r="AH416" s="62"/>
      <c r="AI416" s="62"/>
      <c r="AJ416" s="62"/>
      <c r="AK416" s="62"/>
    </row>
    <row r="417" spans="1:37" s="51" customFormat="1" ht="15.75">
      <c r="A417" s="99"/>
      <c r="B417" s="101"/>
      <c r="C417" s="97"/>
      <c r="D417" s="99"/>
      <c r="E417" s="99"/>
      <c r="F417" s="7" t="s">
        <v>13</v>
      </c>
      <c r="G417" s="76">
        <f t="shared" si="144"/>
        <v>0</v>
      </c>
      <c r="H417" s="76">
        <f t="shared" si="144"/>
        <v>0</v>
      </c>
      <c r="I417" s="76">
        <v>0</v>
      </c>
      <c r="J417" s="76">
        <v>0</v>
      </c>
      <c r="K417" s="76">
        <v>0</v>
      </c>
      <c r="L417" s="76">
        <v>0</v>
      </c>
      <c r="M417" s="76">
        <v>0</v>
      </c>
      <c r="N417" s="76">
        <v>0</v>
      </c>
      <c r="O417" s="76">
        <v>0</v>
      </c>
      <c r="P417" s="76">
        <v>0</v>
      </c>
      <c r="Q417" s="94"/>
      <c r="R417" s="55"/>
      <c r="AA417" s="62"/>
      <c r="AB417" s="62"/>
      <c r="AC417" s="62"/>
      <c r="AD417" s="62"/>
      <c r="AE417" s="62"/>
      <c r="AF417" s="62"/>
      <c r="AH417" s="62"/>
      <c r="AI417" s="62"/>
      <c r="AJ417" s="62"/>
      <c r="AK417" s="62"/>
    </row>
    <row r="418" spans="1:37" s="51" customFormat="1" ht="15.75">
      <c r="A418" s="99"/>
      <c r="B418" s="101"/>
      <c r="C418" s="97"/>
      <c r="D418" s="99"/>
      <c r="E418" s="99"/>
      <c r="F418" s="7" t="s">
        <v>14</v>
      </c>
      <c r="G418" s="76">
        <f t="shared" si="144"/>
        <v>0</v>
      </c>
      <c r="H418" s="76">
        <f t="shared" si="144"/>
        <v>0</v>
      </c>
      <c r="I418" s="76">
        <v>0</v>
      </c>
      <c r="J418" s="76">
        <v>0</v>
      </c>
      <c r="K418" s="76">
        <v>0</v>
      </c>
      <c r="L418" s="76">
        <v>0</v>
      </c>
      <c r="M418" s="76">
        <v>0</v>
      </c>
      <c r="N418" s="76">
        <v>0</v>
      </c>
      <c r="O418" s="76">
        <v>0</v>
      </c>
      <c r="P418" s="76">
        <v>0</v>
      </c>
      <c r="Q418" s="94"/>
      <c r="R418" s="55"/>
      <c r="AA418" s="62">
        <v>2021</v>
      </c>
      <c r="AB418" s="62"/>
      <c r="AC418" s="62">
        <v>2022</v>
      </c>
      <c r="AD418" s="62">
        <v>2023</v>
      </c>
      <c r="AE418" s="62">
        <v>2024</v>
      </c>
      <c r="AF418" s="62">
        <v>2025</v>
      </c>
      <c r="AH418" s="62"/>
      <c r="AI418" s="62"/>
      <c r="AJ418" s="62"/>
      <c r="AK418" s="62"/>
    </row>
    <row r="419" spans="1:37" s="51" customFormat="1" ht="57" customHeight="1">
      <c r="A419" s="99"/>
      <c r="B419" s="101"/>
      <c r="C419" s="97"/>
      <c r="D419" s="99"/>
      <c r="E419" s="99"/>
      <c r="F419" s="7" t="s">
        <v>15</v>
      </c>
      <c r="G419" s="76">
        <f t="shared" si="144"/>
        <v>0</v>
      </c>
      <c r="H419" s="76">
        <f t="shared" si="144"/>
        <v>0</v>
      </c>
      <c r="I419" s="76">
        <v>0</v>
      </c>
      <c r="J419" s="76">
        <v>0</v>
      </c>
      <c r="K419" s="76">
        <v>0</v>
      </c>
      <c r="L419" s="76">
        <v>0</v>
      </c>
      <c r="M419" s="76">
        <v>0</v>
      </c>
      <c r="N419" s="76">
        <v>0</v>
      </c>
      <c r="O419" s="76">
        <v>0</v>
      </c>
      <c r="P419" s="76">
        <v>0</v>
      </c>
      <c r="Q419" s="94"/>
      <c r="R419" s="55"/>
      <c r="AA419" s="62"/>
      <c r="AB419" s="62"/>
      <c r="AC419" s="62"/>
      <c r="AD419" s="62"/>
      <c r="AE419" s="62"/>
      <c r="AF419" s="62"/>
      <c r="AH419" s="62"/>
      <c r="AI419" s="62"/>
      <c r="AJ419" s="62"/>
      <c r="AK419" s="62"/>
    </row>
    <row r="420" spans="1:37" s="51" customFormat="1" ht="26.25" customHeight="1">
      <c r="A420" s="99"/>
      <c r="B420" s="101"/>
      <c r="C420" s="97"/>
      <c r="D420" s="99"/>
      <c r="E420" s="99"/>
      <c r="F420" s="7" t="s">
        <v>59</v>
      </c>
      <c r="G420" s="76">
        <f t="shared" si="144"/>
        <v>3439.6</v>
      </c>
      <c r="H420" s="76">
        <f t="shared" si="144"/>
        <v>0</v>
      </c>
      <c r="I420" s="76">
        <v>3439.6</v>
      </c>
      <c r="J420" s="76">
        <v>0</v>
      </c>
      <c r="K420" s="76">
        <v>0</v>
      </c>
      <c r="L420" s="76">
        <v>0</v>
      </c>
      <c r="M420" s="76">
        <v>0</v>
      </c>
      <c r="N420" s="76">
        <v>0</v>
      </c>
      <c r="O420" s="76">
        <v>0</v>
      </c>
      <c r="P420" s="76">
        <v>0</v>
      </c>
      <c r="Q420" s="94"/>
      <c r="R420" s="55"/>
      <c r="AA420" s="62">
        <v>1</v>
      </c>
      <c r="AB420" s="62"/>
      <c r="AC420" s="62"/>
      <c r="AD420" s="62"/>
      <c r="AE420" s="62"/>
      <c r="AF420" s="62"/>
      <c r="AH420" s="62"/>
      <c r="AI420" s="62"/>
      <c r="AJ420" s="62"/>
      <c r="AK420" s="62"/>
    </row>
    <row r="421" spans="1:37" s="51" customFormat="1" ht="15.75">
      <c r="A421" s="99"/>
      <c r="B421" s="101"/>
      <c r="C421" s="97"/>
      <c r="D421" s="99"/>
      <c r="E421" s="99"/>
      <c r="F421" s="7" t="s">
        <v>60</v>
      </c>
      <c r="G421" s="76">
        <f t="shared" si="144"/>
        <v>0</v>
      </c>
      <c r="H421" s="76">
        <f t="shared" si="144"/>
        <v>0</v>
      </c>
      <c r="I421" s="76">
        <v>0</v>
      </c>
      <c r="J421" s="76">
        <v>0</v>
      </c>
      <c r="K421" s="76">
        <v>0</v>
      </c>
      <c r="L421" s="76">
        <v>0</v>
      </c>
      <c r="M421" s="76">
        <v>0</v>
      </c>
      <c r="N421" s="76">
        <v>0</v>
      </c>
      <c r="O421" s="76">
        <v>0</v>
      </c>
      <c r="P421" s="76">
        <v>0</v>
      </c>
      <c r="Q421" s="94"/>
      <c r="R421" s="55"/>
      <c r="AA421" s="62"/>
      <c r="AB421" s="62"/>
      <c r="AC421" s="62"/>
      <c r="AD421" s="62"/>
      <c r="AE421" s="62"/>
      <c r="AF421" s="62"/>
      <c r="AH421" s="62"/>
      <c r="AI421" s="62"/>
      <c r="AJ421" s="62"/>
      <c r="AK421" s="62"/>
    </row>
    <row r="422" spans="1:37" s="51" customFormat="1" ht="15.75">
      <c r="A422" s="99"/>
      <c r="B422" s="101"/>
      <c r="C422" s="97"/>
      <c r="D422" s="99"/>
      <c r="E422" s="99"/>
      <c r="F422" s="7" t="s">
        <v>61</v>
      </c>
      <c r="G422" s="76">
        <f t="shared" si="144"/>
        <v>0</v>
      </c>
      <c r="H422" s="76">
        <f t="shared" si="144"/>
        <v>0</v>
      </c>
      <c r="I422" s="76">
        <v>0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0</v>
      </c>
      <c r="P422" s="76">
        <v>0</v>
      </c>
      <c r="Q422" s="94"/>
      <c r="R422" s="55"/>
      <c r="AA422" s="62"/>
      <c r="AB422" s="62"/>
      <c r="AC422" s="62"/>
      <c r="AD422" s="62"/>
      <c r="AE422" s="62"/>
      <c r="AF422" s="62"/>
      <c r="AH422" s="62"/>
      <c r="AI422" s="62"/>
      <c r="AJ422" s="62"/>
      <c r="AK422" s="62"/>
    </row>
    <row r="423" spans="1:37" s="51" customFormat="1" ht="15.75">
      <c r="A423" s="99"/>
      <c r="B423" s="101"/>
      <c r="C423" s="97"/>
      <c r="D423" s="99"/>
      <c r="E423" s="99"/>
      <c r="F423" s="7" t="s">
        <v>62</v>
      </c>
      <c r="G423" s="76">
        <f t="shared" si="144"/>
        <v>0</v>
      </c>
      <c r="H423" s="76">
        <f t="shared" si="144"/>
        <v>0</v>
      </c>
      <c r="I423" s="76">
        <v>0</v>
      </c>
      <c r="J423" s="76">
        <v>0</v>
      </c>
      <c r="K423" s="76">
        <v>0</v>
      </c>
      <c r="L423" s="76">
        <v>0</v>
      </c>
      <c r="M423" s="76">
        <v>0</v>
      </c>
      <c r="N423" s="76">
        <v>0</v>
      </c>
      <c r="O423" s="76">
        <v>0</v>
      </c>
      <c r="P423" s="76">
        <v>0</v>
      </c>
      <c r="Q423" s="94"/>
      <c r="R423" s="55"/>
      <c r="AA423" s="62"/>
      <c r="AB423" s="62"/>
      <c r="AC423" s="62"/>
      <c r="AD423" s="62"/>
      <c r="AE423" s="62"/>
      <c r="AF423" s="62"/>
      <c r="AH423" s="62"/>
      <c r="AI423" s="62"/>
      <c r="AJ423" s="62"/>
      <c r="AK423" s="62"/>
    </row>
    <row r="424" spans="1:37" s="51" customFormat="1" ht="15.75">
      <c r="A424" s="99"/>
      <c r="B424" s="102"/>
      <c r="C424" s="98"/>
      <c r="D424" s="99"/>
      <c r="E424" s="99"/>
      <c r="F424" s="7" t="s">
        <v>63</v>
      </c>
      <c r="G424" s="76">
        <f t="shared" si="144"/>
        <v>0</v>
      </c>
      <c r="H424" s="76">
        <f t="shared" si="144"/>
        <v>0</v>
      </c>
      <c r="I424" s="76">
        <v>0</v>
      </c>
      <c r="J424" s="76">
        <v>0</v>
      </c>
      <c r="K424" s="76">
        <v>0</v>
      </c>
      <c r="L424" s="76">
        <v>0</v>
      </c>
      <c r="M424" s="76">
        <v>0</v>
      </c>
      <c r="N424" s="76">
        <v>0</v>
      </c>
      <c r="O424" s="76">
        <v>0</v>
      </c>
      <c r="P424" s="76">
        <v>0</v>
      </c>
      <c r="Q424" s="95"/>
      <c r="R424" s="55"/>
      <c r="AA424" s="62"/>
      <c r="AB424" s="62"/>
      <c r="AC424" s="62"/>
      <c r="AD424" s="62"/>
      <c r="AE424" s="62"/>
      <c r="AF424" s="62"/>
      <c r="AH424" s="62"/>
      <c r="AI424" s="62"/>
      <c r="AJ424" s="62"/>
      <c r="AK424" s="62"/>
    </row>
    <row r="425" spans="1:37" s="51" customFormat="1" ht="15.75" customHeight="1">
      <c r="A425" s="99"/>
      <c r="B425" s="100" t="s">
        <v>117</v>
      </c>
      <c r="C425" s="96"/>
      <c r="D425" s="99">
        <v>1</v>
      </c>
      <c r="E425" s="99" t="s">
        <v>145</v>
      </c>
      <c r="F425" s="7" t="s">
        <v>9</v>
      </c>
      <c r="G425" s="76">
        <f>SUM(G426:G436)</f>
        <v>174.9</v>
      </c>
      <c r="H425" s="76">
        <f>SUM(H426:H436)</f>
        <v>0</v>
      </c>
      <c r="I425" s="76">
        <f aca="true" t="shared" si="145" ref="I425:N425">SUM(I426:I436)</f>
        <v>174.9</v>
      </c>
      <c r="J425" s="76">
        <f t="shared" si="145"/>
        <v>0</v>
      </c>
      <c r="K425" s="76">
        <f t="shared" si="145"/>
        <v>0</v>
      </c>
      <c r="L425" s="76">
        <f t="shared" si="145"/>
        <v>0</v>
      </c>
      <c r="M425" s="76">
        <f t="shared" si="145"/>
        <v>0</v>
      </c>
      <c r="N425" s="76">
        <f t="shared" si="145"/>
        <v>0</v>
      </c>
      <c r="O425" s="76">
        <f>SUM(O426:O436)</f>
        <v>0</v>
      </c>
      <c r="P425" s="76">
        <f>SUM(P426:P436)</f>
        <v>0</v>
      </c>
      <c r="Q425" s="77"/>
      <c r="R425" s="55"/>
      <c r="AA425" s="62"/>
      <c r="AB425" s="62"/>
      <c r="AC425" s="62"/>
      <c r="AD425" s="62"/>
      <c r="AE425" s="62"/>
      <c r="AF425" s="62"/>
      <c r="AH425" s="62"/>
      <c r="AI425" s="62"/>
      <c r="AJ425" s="62"/>
      <c r="AK425" s="62"/>
    </row>
    <row r="426" spans="1:37" s="51" customFormat="1" ht="15.75">
      <c r="A426" s="99"/>
      <c r="B426" s="101"/>
      <c r="C426" s="97"/>
      <c r="D426" s="99"/>
      <c r="E426" s="99"/>
      <c r="F426" s="7" t="s">
        <v>10</v>
      </c>
      <c r="G426" s="76">
        <f aca="true" t="shared" si="146" ref="G426:H436">I426+K426+M426+O426</f>
        <v>0</v>
      </c>
      <c r="H426" s="76">
        <f t="shared" si="146"/>
        <v>0</v>
      </c>
      <c r="I426" s="76">
        <v>0</v>
      </c>
      <c r="J426" s="76">
        <v>0</v>
      </c>
      <c r="K426" s="76">
        <v>0</v>
      </c>
      <c r="L426" s="76">
        <v>0</v>
      </c>
      <c r="M426" s="76">
        <v>0</v>
      </c>
      <c r="N426" s="76">
        <v>0</v>
      </c>
      <c r="O426" s="76">
        <v>0</v>
      </c>
      <c r="P426" s="76">
        <v>0</v>
      </c>
      <c r="Q426" s="93" t="s">
        <v>57</v>
      </c>
      <c r="R426" s="55"/>
      <c r="AA426" s="62"/>
      <c r="AB426" s="62"/>
      <c r="AC426" s="62"/>
      <c r="AD426" s="62"/>
      <c r="AE426" s="62"/>
      <c r="AF426" s="62"/>
      <c r="AH426" s="62"/>
      <c r="AI426" s="62"/>
      <c r="AJ426" s="62"/>
      <c r="AK426" s="62"/>
    </row>
    <row r="427" spans="1:37" s="51" customFormat="1" ht="15.75">
      <c r="A427" s="99"/>
      <c r="B427" s="101"/>
      <c r="C427" s="97"/>
      <c r="D427" s="99"/>
      <c r="E427" s="99"/>
      <c r="F427" s="7" t="s">
        <v>11</v>
      </c>
      <c r="G427" s="76">
        <f t="shared" si="146"/>
        <v>0</v>
      </c>
      <c r="H427" s="76">
        <f t="shared" si="146"/>
        <v>0</v>
      </c>
      <c r="I427" s="76">
        <v>0</v>
      </c>
      <c r="J427" s="76">
        <v>0</v>
      </c>
      <c r="K427" s="76">
        <v>0</v>
      </c>
      <c r="L427" s="76">
        <v>0</v>
      </c>
      <c r="M427" s="76">
        <v>0</v>
      </c>
      <c r="N427" s="76">
        <v>0</v>
      </c>
      <c r="O427" s="76">
        <v>0</v>
      </c>
      <c r="P427" s="76">
        <v>0</v>
      </c>
      <c r="Q427" s="94"/>
      <c r="R427" s="55"/>
      <c r="AA427" s="62"/>
      <c r="AB427" s="62"/>
      <c r="AC427" s="62"/>
      <c r="AD427" s="62"/>
      <c r="AE427" s="62"/>
      <c r="AF427" s="62"/>
      <c r="AH427" s="62"/>
      <c r="AI427" s="62"/>
      <c r="AJ427" s="62"/>
      <c r="AK427" s="62"/>
    </row>
    <row r="428" spans="1:37" s="51" customFormat="1" ht="15.75">
      <c r="A428" s="99"/>
      <c r="B428" s="101"/>
      <c r="C428" s="97"/>
      <c r="D428" s="99"/>
      <c r="E428" s="99"/>
      <c r="F428" s="7" t="s">
        <v>12</v>
      </c>
      <c r="G428" s="76">
        <f t="shared" si="146"/>
        <v>0</v>
      </c>
      <c r="H428" s="76">
        <f t="shared" si="146"/>
        <v>0</v>
      </c>
      <c r="I428" s="76">
        <v>0</v>
      </c>
      <c r="J428" s="76">
        <v>0</v>
      </c>
      <c r="K428" s="76">
        <v>0</v>
      </c>
      <c r="L428" s="76">
        <v>0</v>
      </c>
      <c r="M428" s="76">
        <v>0</v>
      </c>
      <c r="N428" s="76">
        <v>0</v>
      </c>
      <c r="O428" s="76">
        <v>0</v>
      </c>
      <c r="P428" s="76">
        <v>0</v>
      </c>
      <c r="Q428" s="94"/>
      <c r="R428" s="55"/>
      <c r="AA428" s="62"/>
      <c r="AB428" s="62"/>
      <c r="AC428" s="62"/>
      <c r="AD428" s="62"/>
      <c r="AE428" s="62"/>
      <c r="AF428" s="62"/>
      <c r="AH428" s="62"/>
      <c r="AI428" s="62"/>
      <c r="AJ428" s="62"/>
      <c r="AK428" s="62"/>
    </row>
    <row r="429" spans="1:37" s="51" customFormat="1" ht="15.75">
      <c r="A429" s="99"/>
      <c r="B429" s="101"/>
      <c r="C429" s="97"/>
      <c r="D429" s="99"/>
      <c r="E429" s="99"/>
      <c r="F429" s="7" t="s">
        <v>13</v>
      </c>
      <c r="G429" s="76">
        <f t="shared" si="146"/>
        <v>0</v>
      </c>
      <c r="H429" s="76">
        <f t="shared" si="146"/>
        <v>0</v>
      </c>
      <c r="I429" s="76">
        <v>0</v>
      </c>
      <c r="J429" s="76">
        <v>0</v>
      </c>
      <c r="K429" s="76">
        <v>0</v>
      </c>
      <c r="L429" s="76">
        <v>0</v>
      </c>
      <c r="M429" s="76">
        <v>0</v>
      </c>
      <c r="N429" s="76">
        <v>0</v>
      </c>
      <c r="O429" s="76">
        <v>0</v>
      </c>
      <c r="P429" s="76">
        <v>0</v>
      </c>
      <c r="Q429" s="94"/>
      <c r="R429" s="55"/>
      <c r="AA429" s="62"/>
      <c r="AB429" s="62"/>
      <c r="AC429" s="62"/>
      <c r="AD429" s="62"/>
      <c r="AE429" s="62"/>
      <c r="AF429" s="62"/>
      <c r="AH429" s="62"/>
      <c r="AI429" s="62"/>
      <c r="AJ429" s="62"/>
      <c r="AK429" s="62"/>
    </row>
    <row r="430" spans="1:37" s="51" customFormat="1" ht="15.75">
      <c r="A430" s="99"/>
      <c r="B430" s="101"/>
      <c r="C430" s="97"/>
      <c r="D430" s="99"/>
      <c r="E430" s="99"/>
      <c r="F430" s="7" t="s">
        <v>14</v>
      </c>
      <c r="G430" s="76">
        <f t="shared" si="146"/>
        <v>0</v>
      </c>
      <c r="H430" s="76">
        <f t="shared" si="146"/>
        <v>0</v>
      </c>
      <c r="I430" s="76">
        <v>0</v>
      </c>
      <c r="J430" s="76">
        <v>0</v>
      </c>
      <c r="K430" s="76">
        <v>0</v>
      </c>
      <c r="L430" s="76">
        <v>0</v>
      </c>
      <c r="M430" s="76">
        <v>0</v>
      </c>
      <c r="N430" s="76">
        <v>0</v>
      </c>
      <c r="O430" s="76">
        <v>0</v>
      </c>
      <c r="P430" s="76">
        <v>0</v>
      </c>
      <c r="Q430" s="94"/>
      <c r="R430" s="55"/>
      <c r="AA430" s="62"/>
      <c r="AB430" s="62"/>
      <c r="AC430" s="62"/>
      <c r="AD430" s="62"/>
      <c r="AE430" s="62"/>
      <c r="AF430" s="62"/>
      <c r="AH430" s="62"/>
      <c r="AI430" s="62"/>
      <c r="AJ430" s="62"/>
      <c r="AK430" s="62"/>
    </row>
    <row r="431" spans="1:37" s="51" customFormat="1" ht="15.75">
      <c r="A431" s="99"/>
      <c r="B431" s="101"/>
      <c r="C431" s="97"/>
      <c r="D431" s="99"/>
      <c r="E431" s="99"/>
      <c r="F431" s="7" t="s">
        <v>15</v>
      </c>
      <c r="G431" s="76">
        <f t="shared" si="146"/>
        <v>0</v>
      </c>
      <c r="H431" s="76">
        <f t="shared" si="146"/>
        <v>0</v>
      </c>
      <c r="I431" s="76">
        <v>0</v>
      </c>
      <c r="J431" s="76">
        <v>0</v>
      </c>
      <c r="K431" s="76">
        <v>0</v>
      </c>
      <c r="L431" s="76">
        <v>0</v>
      </c>
      <c r="M431" s="76">
        <v>0</v>
      </c>
      <c r="N431" s="76">
        <v>0</v>
      </c>
      <c r="O431" s="76">
        <v>0</v>
      </c>
      <c r="P431" s="76">
        <v>0</v>
      </c>
      <c r="Q431" s="94"/>
      <c r="R431" s="55"/>
      <c r="AA431" s="62"/>
      <c r="AB431" s="62"/>
      <c r="AC431" s="62"/>
      <c r="AD431" s="62"/>
      <c r="AE431" s="62"/>
      <c r="AF431" s="62"/>
      <c r="AH431" s="62"/>
      <c r="AI431" s="62"/>
      <c r="AJ431" s="62"/>
      <c r="AK431" s="62"/>
    </row>
    <row r="432" spans="1:37" s="51" customFormat="1" ht="15.75">
      <c r="A432" s="99"/>
      <c r="B432" s="101"/>
      <c r="C432" s="97"/>
      <c r="D432" s="99"/>
      <c r="E432" s="99"/>
      <c r="F432" s="7" t="s">
        <v>59</v>
      </c>
      <c r="G432" s="76">
        <f t="shared" si="146"/>
        <v>0</v>
      </c>
      <c r="H432" s="76">
        <f t="shared" si="146"/>
        <v>0</v>
      </c>
      <c r="I432" s="76">
        <v>0</v>
      </c>
      <c r="J432" s="76">
        <v>0</v>
      </c>
      <c r="K432" s="76">
        <v>0</v>
      </c>
      <c r="L432" s="76">
        <v>0</v>
      </c>
      <c r="M432" s="76">
        <v>0</v>
      </c>
      <c r="N432" s="76">
        <v>0</v>
      </c>
      <c r="O432" s="76">
        <v>0</v>
      </c>
      <c r="P432" s="76">
        <v>0</v>
      </c>
      <c r="Q432" s="94"/>
      <c r="R432" s="55"/>
      <c r="AA432" s="62"/>
      <c r="AB432" s="62"/>
      <c r="AC432" s="62"/>
      <c r="AD432" s="62"/>
      <c r="AE432" s="62"/>
      <c r="AF432" s="62"/>
      <c r="AH432" s="62"/>
      <c r="AI432" s="62"/>
      <c r="AJ432" s="62"/>
      <c r="AK432" s="62"/>
    </row>
    <row r="433" spans="1:37" s="51" customFormat="1" ht="15.75">
      <c r="A433" s="99"/>
      <c r="B433" s="101"/>
      <c r="C433" s="97"/>
      <c r="D433" s="99"/>
      <c r="E433" s="99"/>
      <c r="F433" s="7" t="s">
        <v>60</v>
      </c>
      <c r="G433" s="76">
        <f t="shared" si="146"/>
        <v>174.9</v>
      </c>
      <c r="H433" s="76">
        <f t="shared" si="146"/>
        <v>0</v>
      </c>
      <c r="I433" s="76">
        <v>174.9</v>
      </c>
      <c r="J433" s="76">
        <v>0</v>
      </c>
      <c r="K433" s="76">
        <v>0</v>
      </c>
      <c r="L433" s="76">
        <v>0</v>
      </c>
      <c r="M433" s="76">
        <v>0</v>
      </c>
      <c r="N433" s="76">
        <v>0</v>
      </c>
      <c r="O433" s="76">
        <v>0</v>
      </c>
      <c r="P433" s="76">
        <v>0</v>
      </c>
      <c r="Q433" s="94"/>
      <c r="R433" s="55"/>
      <c r="AA433" s="62"/>
      <c r="AB433" s="62"/>
      <c r="AC433" s="62">
        <v>1</v>
      </c>
      <c r="AD433" s="62"/>
      <c r="AE433" s="62"/>
      <c r="AF433" s="62"/>
      <c r="AH433" s="62"/>
      <c r="AI433" s="62"/>
      <c r="AJ433" s="62"/>
      <c r="AK433" s="62"/>
    </row>
    <row r="434" spans="1:37" s="51" customFormat="1" ht="15.75">
      <c r="A434" s="99"/>
      <c r="B434" s="101"/>
      <c r="C434" s="97"/>
      <c r="D434" s="99"/>
      <c r="E434" s="99"/>
      <c r="F434" s="7" t="s">
        <v>61</v>
      </c>
      <c r="G434" s="76">
        <f t="shared" si="146"/>
        <v>0</v>
      </c>
      <c r="H434" s="76">
        <f t="shared" si="146"/>
        <v>0</v>
      </c>
      <c r="I434" s="76">
        <v>0</v>
      </c>
      <c r="J434" s="76">
        <v>0</v>
      </c>
      <c r="K434" s="76">
        <v>0</v>
      </c>
      <c r="L434" s="76">
        <v>0</v>
      </c>
      <c r="M434" s="76">
        <v>0</v>
      </c>
      <c r="N434" s="76">
        <v>0</v>
      </c>
      <c r="O434" s="76">
        <v>0</v>
      </c>
      <c r="P434" s="76">
        <v>0</v>
      </c>
      <c r="Q434" s="94"/>
      <c r="R434" s="55"/>
      <c r="AA434" s="62"/>
      <c r="AB434" s="62"/>
      <c r="AC434" s="62"/>
      <c r="AD434" s="62"/>
      <c r="AE434" s="62"/>
      <c r="AF434" s="62"/>
      <c r="AH434" s="62"/>
      <c r="AI434" s="62"/>
      <c r="AJ434" s="62"/>
      <c r="AK434" s="62"/>
    </row>
    <row r="435" spans="1:37" s="51" customFormat="1" ht="15.75">
      <c r="A435" s="99"/>
      <c r="B435" s="101"/>
      <c r="C435" s="97"/>
      <c r="D435" s="99"/>
      <c r="E435" s="99"/>
      <c r="F435" s="7" t="s">
        <v>62</v>
      </c>
      <c r="G435" s="76">
        <f t="shared" si="146"/>
        <v>0</v>
      </c>
      <c r="H435" s="76">
        <f t="shared" si="146"/>
        <v>0</v>
      </c>
      <c r="I435" s="76">
        <v>0</v>
      </c>
      <c r="J435" s="76">
        <v>0</v>
      </c>
      <c r="K435" s="76">
        <v>0</v>
      </c>
      <c r="L435" s="76">
        <v>0</v>
      </c>
      <c r="M435" s="76">
        <v>0</v>
      </c>
      <c r="N435" s="76">
        <v>0</v>
      </c>
      <c r="O435" s="76">
        <v>0</v>
      </c>
      <c r="P435" s="76">
        <v>0</v>
      </c>
      <c r="Q435" s="94"/>
      <c r="R435" s="55"/>
      <c r="AA435" s="62"/>
      <c r="AB435" s="62"/>
      <c r="AC435" s="62"/>
      <c r="AD435" s="62"/>
      <c r="AE435" s="62"/>
      <c r="AF435" s="62"/>
      <c r="AH435" s="62"/>
      <c r="AI435" s="62"/>
      <c r="AJ435" s="62"/>
      <c r="AK435" s="62"/>
    </row>
    <row r="436" spans="1:37" s="51" customFormat="1" ht="15.75">
      <c r="A436" s="99"/>
      <c r="B436" s="102"/>
      <c r="C436" s="98"/>
      <c r="D436" s="99"/>
      <c r="E436" s="99"/>
      <c r="F436" s="7" t="s">
        <v>63</v>
      </c>
      <c r="G436" s="76">
        <f t="shared" si="146"/>
        <v>0</v>
      </c>
      <c r="H436" s="76">
        <f t="shared" si="146"/>
        <v>0</v>
      </c>
      <c r="I436" s="76">
        <v>0</v>
      </c>
      <c r="J436" s="76">
        <v>0</v>
      </c>
      <c r="K436" s="76">
        <v>0</v>
      </c>
      <c r="L436" s="76">
        <v>0</v>
      </c>
      <c r="M436" s="76">
        <v>0</v>
      </c>
      <c r="N436" s="76">
        <v>0</v>
      </c>
      <c r="O436" s="76">
        <v>0</v>
      </c>
      <c r="P436" s="76">
        <v>0</v>
      </c>
      <c r="Q436" s="95"/>
      <c r="R436" s="55"/>
      <c r="AA436" s="62"/>
      <c r="AB436" s="62"/>
      <c r="AC436" s="62"/>
      <c r="AD436" s="62"/>
      <c r="AE436" s="62"/>
      <c r="AF436" s="62"/>
      <c r="AH436" s="62"/>
      <c r="AI436" s="62"/>
      <c r="AJ436" s="62"/>
      <c r="AK436" s="62"/>
    </row>
    <row r="437" spans="1:37" s="51" customFormat="1" ht="15.75" customHeight="1">
      <c r="A437" s="99"/>
      <c r="B437" s="100" t="s">
        <v>118</v>
      </c>
      <c r="C437" s="96"/>
      <c r="D437" s="99">
        <v>1</v>
      </c>
      <c r="E437" s="99" t="s">
        <v>145</v>
      </c>
      <c r="F437" s="7" t="s">
        <v>9</v>
      </c>
      <c r="G437" s="76">
        <f>SUM(G438:G448)</f>
        <v>119.2</v>
      </c>
      <c r="H437" s="76">
        <f>SUM(H438:H448)</f>
        <v>0</v>
      </c>
      <c r="I437" s="76">
        <f aca="true" t="shared" si="147" ref="I437:N437">SUM(I438:I448)</f>
        <v>119.2</v>
      </c>
      <c r="J437" s="76">
        <f t="shared" si="147"/>
        <v>0</v>
      </c>
      <c r="K437" s="76">
        <f t="shared" si="147"/>
        <v>0</v>
      </c>
      <c r="L437" s="76">
        <f t="shared" si="147"/>
        <v>0</v>
      </c>
      <c r="M437" s="76">
        <f t="shared" si="147"/>
        <v>0</v>
      </c>
      <c r="N437" s="76">
        <f t="shared" si="147"/>
        <v>0</v>
      </c>
      <c r="O437" s="76">
        <f>SUM(O438:O448)</f>
        <v>0</v>
      </c>
      <c r="P437" s="76">
        <f>SUM(P438:P448)</f>
        <v>0</v>
      </c>
      <c r="Q437" s="77"/>
      <c r="R437" s="55"/>
      <c r="AA437" s="62"/>
      <c r="AB437" s="62"/>
      <c r="AC437" s="62"/>
      <c r="AD437" s="62"/>
      <c r="AE437" s="62"/>
      <c r="AF437" s="62"/>
      <c r="AH437" s="62"/>
      <c r="AI437" s="62"/>
      <c r="AJ437" s="62"/>
      <c r="AK437" s="62"/>
    </row>
    <row r="438" spans="1:37" s="51" customFormat="1" ht="15.75">
      <c r="A438" s="99"/>
      <c r="B438" s="101"/>
      <c r="C438" s="97"/>
      <c r="D438" s="99"/>
      <c r="E438" s="99"/>
      <c r="F438" s="7" t="s">
        <v>10</v>
      </c>
      <c r="G438" s="76">
        <f aca="true" t="shared" si="148" ref="G438:H448">I438+K438+M438+O438</f>
        <v>0</v>
      </c>
      <c r="H438" s="76">
        <f t="shared" si="148"/>
        <v>0</v>
      </c>
      <c r="I438" s="76">
        <v>0</v>
      </c>
      <c r="J438" s="76">
        <v>0</v>
      </c>
      <c r="K438" s="76">
        <v>0</v>
      </c>
      <c r="L438" s="76">
        <v>0</v>
      </c>
      <c r="M438" s="76">
        <v>0</v>
      </c>
      <c r="N438" s="76">
        <v>0</v>
      </c>
      <c r="O438" s="76">
        <v>0</v>
      </c>
      <c r="P438" s="76">
        <v>0</v>
      </c>
      <c r="Q438" s="93" t="s">
        <v>57</v>
      </c>
      <c r="R438" s="55"/>
      <c r="AA438" s="62"/>
      <c r="AB438" s="62"/>
      <c r="AC438" s="62"/>
      <c r="AD438" s="62"/>
      <c r="AE438" s="62"/>
      <c r="AF438" s="62"/>
      <c r="AH438" s="62"/>
      <c r="AI438" s="62"/>
      <c r="AJ438" s="62"/>
      <c r="AK438" s="62"/>
    </row>
    <row r="439" spans="1:37" s="51" customFormat="1" ht="15.75">
      <c r="A439" s="99"/>
      <c r="B439" s="101"/>
      <c r="C439" s="97"/>
      <c r="D439" s="99"/>
      <c r="E439" s="99"/>
      <c r="F439" s="7" t="s">
        <v>11</v>
      </c>
      <c r="G439" s="76">
        <f t="shared" si="148"/>
        <v>0</v>
      </c>
      <c r="H439" s="76">
        <f t="shared" si="148"/>
        <v>0</v>
      </c>
      <c r="I439" s="76">
        <v>0</v>
      </c>
      <c r="J439" s="76">
        <v>0</v>
      </c>
      <c r="K439" s="76">
        <v>0</v>
      </c>
      <c r="L439" s="76">
        <v>0</v>
      </c>
      <c r="M439" s="76">
        <v>0</v>
      </c>
      <c r="N439" s="76">
        <v>0</v>
      </c>
      <c r="O439" s="76">
        <v>0</v>
      </c>
      <c r="P439" s="76">
        <v>0</v>
      </c>
      <c r="Q439" s="94"/>
      <c r="R439" s="55"/>
      <c r="AA439" s="62"/>
      <c r="AB439" s="62"/>
      <c r="AC439" s="62"/>
      <c r="AD439" s="62"/>
      <c r="AE439" s="62"/>
      <c r="AF439" s="62"/>
      <c r="AH439" s="62"/>
      <c r="AI439" s="62"/>
      <c r="AJ439" s="62"/>
      <c r="AK439" s="62"/>
    </row>
    <row r="440" spans="1:37" s="51" customFormat="1" ht="15.75">
      <c r="A440" s="99"/>
      <c r="B440" s="101"/>
      <c r="C440" s="97"/>
      <c r="D440" s="99"/>
      <c r="E440" s="99"/>
      <c r="F440" s="7" t="s">
        <v>12</v>
      </c>
      <c r="G440" s="76">
        <f t="shared" si="148"/>
        <v>0</v>
      </c>
      <c r="H440" s="76">
        <f t="shared" si="148"/>
        <v>0</v>
      </c>
      <c r="I440" s="76">
        <v>0</v>
      </c>
      <c r="J440" s="76">
        <v>0</v>
      </c>
      <c r="K440" s="76">
        <v>0</v>
      </c>
      <c r="L440" s="76">
        <v>0</v>
      </c>
      <c r="M440" s="76">
        <v>0</v>
      </c>
      <c r="N440" s="76">
        <v>0</v>
      </c>
      <c r="O440" s="76">
        <v>0</v>
      </c>
      <c r="P440" s="76">
        <v>0</v>
      </c>
      <c r="Q440" s="94"/>
      <c r="R440" s="55"/>
      <c r="AA440" s="62"/>
      <c r="AB440" s="62"/>
      <c r="AC440" s="62"/>
      <c r="AD440" s="62"/>
      <c r="AE440" s="62"/>
      <c r="AF440" s="62"/>
      <c r="AH440" s="62"/>
      <c r="AI440" s="62"/>
      <c r="AJ440" s="62"/>
      <c r="AK440" s="62"/>
    </row>
    <row r="441" spans="1:37" s="51" customFormat="1" ht="15.75">
      <c r="A441" s="99"/>
      <c r="B441" s="101"/>
      <c r="C441" s="97"/>
      <c r="D441" s="99"/>
      <c r="E441" s="99"/>
      <c r="F441" s="7" t="s">
        <v>13</v>
      </c>
      <c r="G441" s="76">
        <f t="shared" si="148"/>
        <v>0</v>
      </c>
      <c r="H441" s="76">
        <f t="shared" si="148"/>
        <v>0</v>
      </c>
      <c r="I441" s="76">
        <v>0</v>
      </c>
      <c r="J441" s="76">
        <v>0</v>
      </c>
      <c r="K441" s="76">
        <v>0</v>
      </c>
      <c r="L441" s="76">
        <v>0</v>
      </c>
      <c r="M441" s="76">
        <v>0</v>
      </c>
      <c r="N441" s="76">
        <v>0</v>
      </c>
      <c r="O441" s="76">
        <v>0</v>
      </c>
      <c r="P441" s="76">
        <v>0</v>
      </c>
      <c r="Q441" s="94"/>
      <c r="R441" s="55"/>
      <c r="AA441" s="62"/>
      <c r="AB441" s="62"/>
      <c r="AC441" s="62"/>
      <c r="AD441" s="62"/>
      <c r="AE441" s="62"/>
      <c r="AF441" s="62"/>
      <c r="AH441" s="62"/>
      <c r="AI441" s="62"/>
      <c r="AJ441" s="62"/>
      <c r="AK441" s="62"/>
    </row>
    <row r="442" spans="1:37" s="51" customFormat="1" ht="46.5" customHeight="1">
      <c r="A442" s="99"/>
      <c r="B442" s="101"/>
      <c r="C442" s="97"/>
      <c r="D442" s="99"/>
      <c r="E442" s="99"/>
      <c r="F442" s="7" t="s">
        <v>14</v>
      </c>
      <c r="G442" s="76">
        <f t="shared" si="148"/>
        <v>0</v>
      </c>
      <c r="H442" s="76">
        <f t="shared" si="148"/>
        <v>0</v>
      </c>
      <c r="I442" s="76">
        <v>0</v>
      </c>
      <c r="J442" s="76">
        <v>0</v>
      </c>
      <c r="K442" s="76">
        <v>0</v>
      </c>
      <c r="L442" s="76">
        <v>0</v>
      </c>
      <c r="M442" s="76">
        <v>0</v>
      </c>
      <c r="N442" s="76">
        <v>0</v>
      </c>
      <c r="O442" s="76">
        <v>0</v>
      </c>
      <c r="P442" s="76">
        <v>0</v>
      </c>
      <c r="Q442" s="94"/>
      <c r="R442" s="55"/>
      <c r="AA442" s="62"/>
      <c r="AB442" s="62"/>
      <c r="AC442" s="62"/>
      <c r="AD442" s="62"/>
      <c r="AE442" s="62"/>
      <c r="AF442" s="62"/>
      <c r="AH442" s="62"/>
      <c r="AI442" s="62"/>
      <c r="AJ442" s="62"/>
      <c r="AK442" s="62"/>
    </row>
    <row r="443" spans="1:37" s="51" customFormat="1" ht="15.75">
      <c r="A443" s="99"/>
      <c r="B443" s="101"/>
      <c r="C443" s="97"/>
      <c r="D443" s="99"/>
      <c r="E443" s="99"/>
      <c r="F443" s="7" t="s">
        <v>15</v>
      </c>
      <c r="G443" s="76">
        <f t="shared" si="148"/>
        <v>0</v>
      </c>
      <c r="H443" s="76">
        <f t="shared" si="148"/>
        <v>0</v>
      </c>
      <c r="I443" s="76">
        <v>0</v>
      </c>
      <c r="J443" s="76">
        <v>0</v>
      </c>
      <c r="K443" s="76">
        <v>0</v>
      </c>
      <c r="L443" s="76">
        <v>0</v>
      </c>
      <c r="M443" s="76">
        <v>0</v>
      </c>
      <c r="N443" s="76">
        <v>0</v>
      </c>
      <c r="O443" s="76">
        <v>0</v>
      </c>
      <c r="P443" s="76">
        <v>0</v>
      </c>
      <c r="Q443" s="94"/>
      <c r="R443" s="55"/>
      <c r="AA443" s="62"/>
      <c r="AB443" s="62"/>
      <c r="AC443" s="62"/>
      <c r="AD443" s="62"/>
      <c r="AE443" s="62"/>
      <c r="AF443" s="62"/>
      <c r="AH443" s="62"/>
      <c r="AI443" s="62"/>
      <c r="AJ443" s="62"/>
      <c r="AK443" s="62"/>
    </row>
    <row r="444" spans="1:37" s="51" customFormat="1" ht="15.75">
      <c r="A444" s="99"/>
      <c r="B444" s="101"/>
      <c r="C444" s="97"/>
      <c r="D444" s="99"/>
      <c r="E444" s="99"/>
      <c r="F444" s="7" t="s">
        <v>59</v>
      </c>
      <c r="G444" s="76">
        <f t="shared" si="148"/>
        <v>0</v>
      </c>
      <c r="H444" s="76">
        <f t="shared" si="148"/>
        <v>0</v>
      </c>
      <c r="I444" s="76">
        <v>0</v>
      </c>
      <c r="J444" s="76">
        <v>0</v>
      </c>
      <c r="K444" s="76">
        <v>0</v>
      </c>
      <c r="L444" s="76">
        <v>0</v>
      </c>
      <c r="M444" s="76">
        <v>0</v>
      </c>
      <c r="N444" s="76">
        <v>0</v>
      </c>
      <c r="O444" s="76">
        <v>0</v>
      </c>
      <c r="P444" s="76">
        <v>0</v>
      </c>
      <c r="Q444" s="94"/>
      <c r="R444" s="55"/>
      <c r="AA444" s="62"/>
      <c r="AB444" s="62"/>
      <c r="AC444" s="62"/>
      <c r="AD444" s="62"/>
      <c r="AE444" s="62"/>
      <c r="AF444" s="62"/>
      <c r="AH444" s="62"/>
      <c r="AI444" s="62"/>
      <c r="AJ444" s="62"/>
      <c r="AK444" s="62"/>
    </row>
    <row r="445" spans="1:37" s="51" customFormat="1" ht="15.75">
      <c r="A445" s="99"/>
      <c r="B445" s="101"/>
      <c r="C445" s="97"/>
      <c r="D445" s="99"/>
      <c r="E445" s="99"/>
      <c r="F445" s="7" t="s">
        <v>60</v>
      </c>
      <c r="G445" s="76">
        <f t="shared" si="148"/>
        <v>119.2</v>
      </c>
      <c r="H445" s="76">
        <f t="shared" si="148"/>
        <v>0</v>
      </c>
      <c r="I445" s="76">
        <v>119.2</v>
      </c>
      <c r="J445" s="76">
        <v>0</v>
      </c>
      <c r="K445" s="76">
        <v>0</v>
      </c>
      <c r="L445" s="76">
        <v>0</v>
      </c>
      <c r="M445" s="76">
        <v>0</v>
      </c>
      <c r="N445" s="76">
        <v>0</v>
      </c>
      <c r="O445" s="76">
        <v>0</v>
      </c>
      <c r="P445" s="76">
        <v>0</v>
      </c>
      <c r="Q445" s="94"/>
      <c r="R445" s="55"/>
      <c r="AA445" s="62"/>
      <c r="AB445" s="62"/>
      <c r="AC445" s="62">
        <v>1</v>
      </c>
      <c r="AD445" s="62"/>
      <c r="AE445" s="62"/>
      <c r="AF445" s="62"/>
      <c r="AH445" s="62"/>
      <c r="AI445" s="62"/>
      <c r="AJ445" s="62"/>
      <c r="AK445" s="62"/>
    </row>
    <row r="446" spans="1:37" s="51" customFormat="1" ht="15.75">
      <c r="A446" s="99"/>
      <c r="B446" s="101"/>
      <c r="C446" s="97"/>
      <c r="D446" s="99"/>
      <c r="E446" s="99"/>
      <c r="F446" s="7" t="s">
        <v>61</v>
      </c>
      <c r="G446" s="76">
        <f t="shared" si="148"/>
        <v>0</v>
      </c>
      <c r="H446" s="76">
        <f t="shared" si="148"/>
        <v>0</v>
      </c>
      <c r="I446" s="76">
        <v>0</v>
      </c>
      <c r="J446" s="76">
        <v>0</v>
      </c>
      <c r="K446" s="76">
        <v>0</v>
      </c>
      <c r="L446" s="76">
        <v>0</v>
      </c>
      <c r="M446" s="76">
        <v>0</v>
      </c>
      <c r="N446" s="76">
        <v>0</v>
      </c>
      <c r="O446" s="76">
        <v>0</v>
      </c>
      <c r="P446" s="76">
        <v>0</v>
      </c>
      <c r="Q446" s="94"/>
      <c r="R446" s="55"/>
      <c r="AA446" s="62"/>
      <c r="AB446" s="62"/>
      <c r="AC446" s="62"/>
      <c r="AD446" s="62"/>
      <c r="AE446" s="62"/>
      <c r="AF446" s="62"/>
      <c r="AH446" s="62"/>
      <c r="AI446" s="62"/>
      <c r="AJ446" s="62"/>
      <c r="AK446" s="62"/>
    </row>
    <row r="447" spans="1:37" s="51" customFormat="1" ht="15.75">
      <c r="A447" s="99"/>
      <c r="B447" s="101"/>
      <c r="C447" s="97"/>
      <c r="D447" s="99"/>
      <c r="E447" s="99"/>
      <c r="F447" s="7" t="s">
        <v>62</v>
      </c>
      <c r="G447" s="76">
        <f t="shared" si="148"/>
        <v>0</v>
      </c>
      <c r="H447" s="76">
        <f t="shared" si="148"/>
        <v>0</v>
      </c>
      <c r="I447" s="76">
        <v>0</v>
      </c>
      <c r="J447" s="76">
        <v>0</v>
      </c>
      <c r="K447" s="76">
        <v>0</v>
      </c>
      <c r="L447" s="76">
        <v>0</v>
      </c>
      <c r="M447" s="76">
        <v>0</v>
      </c>
      <c r="N447" s="76">
        <v>0</v>
      </c>
      <c r="O447" s="76">
        <v>0</v>
      </c>
      <c r="P447" s="76">
        <v>0</v>
      </c>
      <c r="Q447" s="94"/>
      <c r="R447" s="55"/>
      <c r="AA447" s="62"/>
      <c r="AB447" s="62"/>
      <c r="AC447" s="62"/>
      <c r="AD447" s="62"/>
      <c r="AE447" s="62"/>
      <c r="AF447" s="62"/>
      <c r="AH447" s="62"/>
      <c r="AI447" s="62"/>
      <c r="AJ447" s="62"/>
      <c r="AK447" s="62"/>
    </row>
    <row r="448" spans="1:37" s="51" customFormat="1" ht="15.75">
      <c r="A448" s="99"/>
      <c r="B448" s="102"/>
      <c r="C448" s="98"/>
      <c r="D448" s="99"/>
      <c r="E448" s="99"/>
      <c r="F448" s="7" t="s">
        <v>63</v>
      </c>
      <c r="G448" s="76">
        <f t="shared" si="148"/>
        <v>0</v>
      </c>
      <c r="H448" s="76">
        <f t="shared" si="148"/>
        <v>0</v>
      </c>
      <c r="I448" s="76">
        <v>0</v>
      </c>
      <c r="J448" s="76">
        <v>0</v>
      </c>
      <c r="K448" s="76">
        <v>0</v>
      </c>
      <c r="L448" s="76">
        <v>0</v>
      </c>
      <c r="M448" s="76">
        <v>0</v>
      </c>
      <c r="N448" s="76">
        <v>0</v>
      </c>
      <c r="O448" s="76">
        <v>0</v>
      </c>
      <c r="P448" s="76">
        <v>0</v>
      </c>
      <c r="Q448" s="95"/>
      <c r="R448" s="55"/>
      <c r="AA448" s="62"/>
      <c r="AB448" s="62"/>
      <c r="AC448" s="62"/>
      <c r="AD448" s="62"/>
      <c r="AE448" s="62"/>
      <c r="AF448" s="62"/>
      <c r="AH448" s="62"/>
      <c r="AI448" s="62"/>
      <c r="AJ448" s="62"/>
      <c r="AK448" s="62"/>
    </row>
    <row r="449" spans="1:37" s="51" customFormat="1" ht="15.75" customHeight="1">
      <c r="A449" s="99"/>
      <c r="B449" s="100" t="s">
        <v>119</v>
      </c>
      <c r="C449" s="96"/>
      <c r="D449" s="99">
        <v>1</v>
      </c>
      <c r="E449" s="99" t="s">
        <v>145</v>
      </c>
      <c r="F449" s="7" t="s">
        <v>9</v>
      </c>
      <c r="G449" s="76">
        <f>SUM(G450:G460)</f>
        <v>1256.9</v>
      </c>
      <c r="H449" s="76">
        <f>SUM(H450:H460)</f>
        <v>0</v>
      </c>
      <c r="I449" s="76">
        <f aca="true" t="shared" si="149" ref="I449:N449">SUM(I450:I460)</f>
        <v>1256.9</v>
      </c>
      <c r="J449" s="76">
        <f t="shared" si="149"/>
        <v>0</v>
      </c>
      <c r="K449" s="76">
        <f t="shared" si="149"/>
        <v>0</v>
      </c>
      <c r="L449" s="76">
        <f t="shared" si="149"/>
        <v>0</v>
      </c>
      <c r="M449" s="76">
        <f t="shared" si="149"/>
        <v>0</v>
      </c>
      <c r="N449" s="76">
        <f t="shared" si="149"/>
        <v>0</v>
      </c>
      <c r="O449" s="76">
        <f>SUM(O450:O460)</f>
        <v>0</v>
      </c>
      <c r="P449" s="76">
        <f>SUM(P450:P460)</f>
        <v>0</v>
      </c>
      <c r="Q449" s="77"/>
      <c r="R449" s="55"/>
      <c r="AA449" s="62"/>
      <c r="AB449" s="62"/>
      <c r="AC449" s="62"/>
      <c r="AD449" s="62"/>
      <c r="AE449" s="62"/>
      <c r="AF449" s="62"/>
      <c r="AH449" s="62"/>
      <c r="AI449" s="62"/>
      <c r="AJ449" s="62"/>
      <c r="AK449" s="62"/>
    </row>
    <row r="450" spans="1:37" s="51" customFormat="1" ht="15.75">
      <c r="A450" s="99"/>
      <c r="B450" s="101"/>
      <c r="C450" s="97"/>
      <c r="D450" s="99"/>
      <c r="E450" s="99"/>
      <c r="F450" s="7" t="s">
        <v>10</v>
      </c>
      <c r="G450" s="76">
        <f aca="true" t="shared" si="150" ref="G450:H460">I450+K450+M450+O450</f>
        <v>0</v>
      </c>
      <c r="H450" s="76">
        <f t="shared" si="150"/>
        <v>0</v>
      </c>
      <c r="I450" s="76">
        <v>0</v>
      </c>
      <c r="J450" s="76">
        <v>0</v>
      </c>
      <c r="K450" s="76">
        <v>0</v>
      </c>
      <c r="L450" s="76">
        <v>0</v>
      </c>
      <c r="M450" s="76">
        <v>0</v>
      </c>
      <c r="N450" s="76">
        <v>0</v>
      </c>
      <c r="O450" s="76">
        <v>0</v>
      </c>
      <c r="P450" s="76">
        <v>0</v>
      </c>
      <c r="Q450" s="93" t="s">
        <v>57</v>
      </c>
      <c r="R450" s="55"/>
      <c r="AA450" s="62"/>
      <c r="AB450" s="62"/>
      <c r="AC450" s="62"/>
      <c r="AD450" s="62"/>
      <c r="AE450" s="62"/>
      <c r="AF450" s="62"/>
      <c r="AH450" s="62"/>
      <c r="AI450" s="62"/>
      <c r="AJ450" s="62"/>
      <c r="AK450" s="62"/>
    </row>
    <row r="451" spans="1:37" s="51" customFormat="1" ht="15.75">
      <c r="A451" s="99"/>
      <c r="B451" s="101"/>
      <c r="C451" s="97"/>
      <c r="D451" s="99"/>
      <c r="E451" s="99"/>
      <c r="F451" s="7" t="s">
        <v>11</v>
      </c>
      <c r="G451" s="76">
        <f t="shared" si="150"/>
        <v>0</v>
      </c>
      <c r="H451" s="76">
        <f t="shared" si="150"/>
        <v>0</v>
      </c>
      <c r="I451" s="76">
        <v>0</v>
      </c>
      <c r="J451" s="76">
        <v>0</v>
      </c>
      <c r="K451" s="76">
        <v>0</v>
      </c>
      <c r="L451" s="76">
        <v>0</v>
      </c>
      <c r="M451" s="76">
        <v>0</v>
      </c>
      <c r="N451" s="76">
        <v>0</v>
      </c>
      <c r="O451" s="76">
        <v>0</v>
      </c>
      <c r="P451" s="76">
        <v>0</v>
      </c>
      <c r="Q451" s="94"/>
      <c r="R451" s="55"/>
      <c r="AA451" s="62"/>
      <c r="AB451" s="62"/>
      <c r="AC451" s="62"/>
      <c r="AD451" s="62"/>
      <c r="AE451" s="62"/>
      <c r="AF451" s="62"/>
      <c r="AH451" s="62"/>
      <c r="AI451" s="62"/>
      <c r="AJ451" s="62"/>
      <c r="AK451" s="62"/>
    </row>
    <row r="452" spans="1:37" s="51" customFormat="1" ht="15.75">
      <c r="A452" s="99"/>
      <c r="B452" s="101"/>
      <c r="C452" s="97"/>
      <c r="D452" s="99"/>
      <c r="E452" s="99"/>
      <c r="F452" s="7" t="s">
        <v>12</v>
      </c>
      <c r="G452" s="76">
        <f t="shared" si="150"/>
        <v>0</v>
      </c>
      <c r="H452" s="76">
        <f t="shared" si="150"/>
        <v>0</v>
      </c>
      <c r="I452" s="76">
        <v>0</v>
      </c>
      <c r="J452" s="76">
        <v>0</v>
      </c>
      <c r="K452" s="76">
        <v>0</v>
      </c>
      <c r="L452" s="76">
        <v>0</v>
      </c>
      <c r="M452" s="76">
        <v>0</v>
      </c>
      <c r="N452" s="76">
        <v>0</v>
      </c>
      <c r="O452" s="76">
        <v>0</v>
      </c>
      <c r="P452" s="76">
        <v>0</v>
      </c>
      <c r="Q452" s="94"/>
      <c r="R452" s="55"/>
      <c r="AA452" s="62"/>
      <c r="AB452" s="62"/>
      <c r="AC452" s="62"/>
      <c r="AD452" s="62"/>
      <c r="AE452" s="62"/>
      <c r="AF452" s="62"/>
      <c r="AH452" s="62"/>
      <c r="AI452" s="62"/>
      <c r="AJ452" s="62"/>
      <c r="AK452" s="62"/>
    </row>
    <row r="453" spans="1:37" s="51" customFormat="1" ht="15.75">
      <c r="A453" s="99"/>
      <c r="B453" s="101"/>
      <c r="C453" s="97"/>
      <c r="D453" s="99"/>
      <c r="E453" s="99"/>
      <c r="F453" s="7" t="s">
        <v>13</v>
      </c>
      <c r="G453" s="76">
        <f t="shared" si="150"/>
        <v>0</v>
      </c>
      <c r="H453" s="76">
        <f t="shared" si="150"/>
        <v>0</v>
      </c>
      <c r="I453" s="76">
        <v>0</v>
      </c>
      <c r="J453" s="76">
        <v>0</v>
      </c>
      <c r="K453" s="76">
        <v>0</v>
      </c>
      <c r="L453" s="76">
        <v>0</v>
      </c>
      <c r="M453" s="76">
        <v>0</v>
      </c>
      <c r="N453" s="76">
        <v>0</v>
      </c>
      <c r="O453" s="76">
        <v>0</v>
      </c>
      <c r="P453" s="76">
        <v>0</v>
      </c>
      <c r="Q453" s="94"/>
      <c r="R453" s="55"/>
      <c r="AA453" s="62"/>
      <c r="AB453" s="62"/>
      <c r="AC453" s="62"/>
      <c r="AD453" s="62"/>
      <c r="AE453" s="62"/>
      <c r="AF453" s="62"/>
      <c r="AH453" s="62"/>
      <c r="AI453" s="62"/>
      <c r="AJ453" s="62"/>
      <c r="AK453" s="62"/>
    </row>
    <row r="454" spans="1:37" s="51" customFormat="1" ht="15.75">
      <c r="A454" s="99"/>
      <c r="B454" s="101"/>
      <c r="C454" s="97"/>
      <c r="D454" s="99"/>
      <c r="E454" s="99"/>
      <c r="F454" s="7" t="s">
        <v>14</v>
      </c>
      <c r="G454" s="76">
        <f t="shared" si="150"/>
        <v>0</v>
      </c>
      <c r="H454" s="76">
        <f t="shared" si="150"/>
        <v>0</v>
      </c>
      <c r="I454" s="76">
        <v>0</v>
      </c>
      <c r="J454" s="76">
        <v>0</v>
      </c>
      <c r="K454" s="76">
        <v>0</v>
      </c>
      <c r="L454" s="76">
        <v>0</v>
      </c>
      <c r="M454" s="76">
        <v>0</v>
      </c>
      <c r="N454" s="76">
        <v>0</v>
      </c>
      <c r="O454" s="76">
        <v>0</v>
      </c>
      <c r="P454" s="76">
        <v>0</v>
      </c>
      <c r="Q454" s="94"/>
      <c r="R454" s="55"/>
      <c r="AA454" s="62"/>
      <c r="AB454" s="62"/>
      <c r="AC454" s="62"/>
      <c r="AD454" s="62"/>
      <c r="AE454" s="62"/>
      <c r="AF454" s="62"/>
      <c r="AH454" s="62"/>
      <c r="AI454" s="62"/>
      <c r="AJ454" s="62"/>
      <c r="AK454" s="62"/>
    </row>
    <row r="455" spans="1:37" s="51" customFormat="1" ht="15.75">
      <c r="A455" s="99"/>
      <c r="B455" s="101"/>
      <c r="C455" s="97"/>
      <c r="D455" s="99"/>
      <c r="E455" s="99"/>
      <c r="F455" s="7" t="s">
        <v>15</v>
      </c>
      <c r="G455" s="76">
        <f t="shared" si="150"/>
        <v>0</v>
      </c>
      <c r="H455" s="76">
        <f t="shared" si="150"/>
        <v>0</v>
      </c>
      <c r="I455" s="76">
        <v>0</v>
      </c>
      <c r="J455" s="76">
        <v>0</v>
      </c>
      <c r="K455" s="76">
        <v>0</v>
      </c>
      <c r="L455" s="76">
        <v>0</v>
      </c>
      <c r="M455" s="76">
        <v>0</v>
      </c>
      <c r="N455" s="76">
        <v>0</v>
      </c>
      <c r="O455" s="76">
        <v>0</v>
      </c>
      <c r="P455" s="76">
        <v>0</v>
      </c>
      <c r="Q455" s="94"/>
      <c r="R455" s="55"/>
      <c r="AA455" s="62"/>
      <c r="AB455" s="62"/>
      <c r="AC455" s="62"/>
      <c r="AD455" s="62"/>
      <c r="AE455" s="62"/>
      <c r="AF455" s="62"/>
      <c r="AH455" s="62"/>
      <c r="AI455" s="62"/>
      <c r="AJ455" s="62"/>
      <c r="AK455" s="62"/>
    </row>
    <row r="456" spans="1:37" s="51" customFormat="1" ht="15.75">
      <c r="A456" s="99"/>
      <c r="B456" s="101"/>
      <c r="C456" s="97"/>
      <c r="D456" s="99"/>
      <c r="E456" s="99"/>
      <c r="F456" s="7" t="s">
        <v>59</v>
      </c>
      <c r="G456" s="76">
        <f t="shared" si="150"/>
        <v>0</v>
      </c>
      <c r="H456" s="76">
        <f t="shared" si="150"/>
        <v>0</v>
      </c>
      <c r="I456" s="76">
        <v>0</v>
      </c>
      <c r="J456" s="76">
        <v>0</v>
      </c>
      <c r="K456" s="76">
        <v>0</v>
      </c>
      <c r="L456" s="76">
        <v>0</v>
      </c>
      <c r="M456" s="76">
        <v>0</v>
      </c>
      <c r="N456" s="76">
        <v>0</v>
      </c>
      <c r="O456" s="76">
        <v>0</v>
      </c>
      <c r="P456" s="76">
        <v>0</v>
      </c>
      <c r="Q456" s="94"/>
      <c r="R456" s="55"/>
      <c r="AA456" s="62"/>
      <c r="AB456" s="62"/>
      <c r="AC456" s="62"/>
      <c r="AD456" s="62"/>
      <c r="AE456" s="62"/>
      <c r="AF456" s="62"/>
      <c r="AH456" s="62"/>
      <c r="AI456" s="62"/>
      <c r="AJ456" s="62"/>
      <c r="AK456" s="62"/>
    </row>
    <row r="457" spans="1:37" s="51" customFormat="1" ht="15.75">
      <c r="A457" s="99"/>
      <c r="B457" s="101"/>
      <c r="C457" s="97"/>
      <c r="D457" s="99"/>
      <c r="E457" s="99"/>
      <c r="F457" s="7" t="s">
        <v>60</v>
      </c>
      <c r="G457" s="76">
        <f t="shared" si="150"/>
        <v>1256.9</v>
      </c>
      <c r="H457" s="76">
        <f t="shared" si="150"/>
        <v>0</v>
      </c>
      <c r="I457" s="76">
        <v>1256.9</v>
      </c>
      <c r="J457" s="76">
        <v>0</v>
      </c>
      <c r="K457" s="76">
        <v>0</v>
      </c>
      <c r="L457" s="76">
        <v>0</v>
      </c>
      <c r="M457" s="76">
        <v>0</v>
      </c>
      <c r="N457" s="76">
        <v>0</v>
      </c>
      <c r="O457" s="76">
        <v>0</v>
      </c>
      <c r="P457" s="76">
        <v>0</v>
      </c>
      <c r="Q457" s="94"/>
      <c r="R457" s="55"/>
      <c r="AA457" s="62"/>
      <c r="AB457" s="62"/>
      <c r="AC457" s="62">
        <v>1</v>
      </c>
      <c r="AD457" s="62"/>
      <c r="AE457" s="62"/>
      <c r="AF457" s="62"/>
      <c r="AH457" s="62"/>
      <c r="AI457" s="62"/>
      <c r="AJ457" s="62"/>
      <c r="AK457" s="62"/>
    </row>
    <row r="458" spans="1:37" s="51" customFormat="1" ht="15.75">
      <c r="A458" s="99"/>
      <c r="B458" s="101"/>
      <c r="C458" s="97"/>
      <c r="D458" s="99"/>
      <c r="E458" s="99"/>
      <c r="F458" s="7" t="s">
        <v>61</v>
      </c>
      <c r="G458" s="76">
        <f t="shared" si="150"/>
        <v>0</v>
      </c>
      <c r="H458" s="76">
        <f t="shared" si="150"/>
        <v>0</v>
      </c>
      <c r="I458" s="76">
        <v>0</v>
      </c>
      <c r="J458" s="76">
        <v>0</v>
      </c>
      <c r="K458" s="76">
        <v>0</v>
      </c>
      <c r="L458" s="76">
        <v>0</v>
      </c>
      <c r="M458" s="76">
        <v>0</v>
      </c>
      <c r="N458" s="76">
        <v>0</v>
      </c>
      <c r="O458" s="76">
        <v>0</v>
      </c>
      <c r="P458" s="76">
        <v>0</v>
      </c>
      <c r="Q458" s="94"/>
      <c r="R458" s="55"/>
      <c r="AA458" s="62"/>
      <c r="AB458" s="62"/>
      <c r="AC458" s="62"/>
      <c r="AD458" s="62"/>
      <c r="AE458" s="62"/>
      <c r="AF458" s="62"/>
      <c r="AH458" s="62"/>
      <c r="AI458" s="62"/>
      <c r="AJ458" s="62"/>
      <c r="AK458" s="62"/>
    </row>
    <row r="459" spans="1:37" s="51" customFormat="1" ht="15.75">
      <c r="A459" s="99"/>
      <c r="B459" s="101"/>
      <c r="C459" s="97"/>
      <c r="D459" s="99"/>
      <c r="E459" s="99"/>
      <c r="F459" s="7" t="s">
        <v>62</v>
      </c>
      <c r="G459" s="76">
        <f t="shared" si="150"/>
        <v>0</v>
      </c>
      <c r="H459" s="76">
        <f t="shared" si="150"/>
        <v>0</v>
      </c>
      <c r="I459" s="76">
        <v>0</v>
      </c>
      <c r="J459" s="76">
        <v>0</v>
      </c>
      <c r="K459" s="76">
        <v>0</v>
      </c>
      <c r="L459" s="76">
        <v>0</v>
      </c>
      <c r="M459" s="76">
        <v>0</v>
      </c>
      <c r="N459" s="76">
        <v>0</v>
      </c>
      <c r="O459" s="76">
        <v>0</v>
      </c>
      <c r="P459" s="76">
        <v>0</v>
      </c>
      <c r="Q459" s="94"/>
      <c r="R459" s="55"/>
      <c r="AA459" s="62"/>
      <c r="AB459" s="62"/>
      <c r="AC459" s="62"/>
      <c r="AD459" s="62"/>
      <c r="AE459" s="62"/>
      <c r="AF459" s="62"/>
      <c r="AH459" s="62"/>
      <c r="AI459" s="62"/>
      <c r="AJ459" s="62"/>
      <c r="AK459" s="62"/>
    </row>
    <row r="460" spans="1:37" s="51" customFormat="1" ht="15.75">
      <c r="A460" s="99"/>
      <c r="B460" s="102"/>
      <c r="C460" s="98"/>
      <c r="D460" s="99"/>
      <c r="E460" s="99"/>
      <c r="F460" s="7" t="s">
        <v>63</v>
      </c>
      <c r="G460" s="76">
        <f t="shared" si="150"/>
        <v>0</v>
      </c>
      <c r="H460" s="76">
        <f t="shared" si="150"/>
        <v>0</v>
      </c>
      <c r="I460" s="76">
        <v>0</v>
      </c>
      <c r="J460" s="76">
        <v>0</v>
      </c>
      <c r="K460" s="76">
        <v>0</v>
      </c>
      <c r="L460" s="76">
        <v>0</v>
      </c>
      <c r="M460" s="76">
        <v>0</v>
      </c>
      <c r="N460" s="76">
        <v>0</v>
      </c>
      <c r="O460" s="76">
        <v>0</v>
      </c>
      <c r="P460" s="76">
        <v>0</v>
      </c>
      <c r="Q460" s="95"/>
      <c r="R460" s="55"/>
      <c r="AA460" s="62"/>
      <c r="AB460" s="62"/>
      <c r="AC460" s="62"/>
      <c r="AD460" s="62"/>
      <c r="AE460" s="62"/>
      <c r="AF460" s="62"/>
      <c r="AH460" s="62"/>
      <c r="AI460" s="62"/>
      <c r="AJ460" s="62"/>
      <c r="AK460" s="62"/>
    </row>
    <row r="461" spans="1:37" s="51" customFormat="1" ht="15.75" customHeight="1">
      <c r="A461" s="99"/>
      <c r="B461" s="100" t="s">
        <v>120</v>
      </c>
      <c r="C461" s="96"/>
      <c r="D461" s="99">
        <v>3</v>
      </c>
      <c r="E461" s="99" t="s">
        <v>145</v>
      </c>
      <c r="F461" s="7" t="s">
        <v>9</v>
      </c>
      <c r="G461" s="76">
        <f>SUM(G462:G472)</f>
        <v>2210.6</v>
      </c>
      <c r="H461" s="76">
        <f>SUM(H462:H472)</f>
        <v>0</v>
      </c>
      <c r="I461" s="76">
        <f aca="true" t="shared" si="151" ref="I461:N461">SUM(I462:I472)</f>
        <v>2210.6</v>
      </c>
      <c r="J461" s="76">
        <f t="shared" si="151"/>
        <v>0</v>
      </c>
      <c r="K461" s="76">
        <f t="shared" si="151"/>
        <v>0</v>
      </c>
      <c r="L461" s="76">
        <f t="shared" si="151"/>
        <v>0</v>
      </c>
      <c r="M461" s="76">
        <f t="shared" si="151"/>
        <v>0</v>
      </c>
      <c r="N461" s="76">
        <f t="shared" si="151"/>
        <v>0</v>
      </c>
      <c r="O461" s="76">
        <f>SUM(O462:O472)</f>
        <v>0</v>
      </c>
      <c r="P461" s="76">
        <f>SUM(P462:P472)</f>
        <v>0</v>
      </c>
      <c r="Q461" s="77"/>
      <c r="R461" s="55"/>
      <c r="AA461" s="62"/>
      <c r="AB461" s="62"/>
      <c r="AC461" s="62"/>
      <c r="AD461" s="62"/>
      <c r="AE461" s="62"/>
      <c r="AF461" s="62"/>
      <c r="AH461" s="62"/>
      <c r="AI461" s="62"/>
      <c r="AJ461" s="62"/>
      <c r="AK461" s="62"/>
    </row>
    <row r="462" spans="1:37" s="51" customFormat="1" ht="15.75">
      <c r="A462" s="99"/>
      <c r="B462" s="101"/>
      <c r="C462" s="97"/>
      <c r="D462" s="99"/>
      <c r="E462" s="99"/>
      <c r="F462" s="7" t="s">
        <v>10</v>
      </c>
      <c r="G462" s="76">
        <f aca="true" t="shared" si="152" ref="G462:H472">I462+K462+M462+O462</f>
        <v>0</v>
      </c>
      <c r="H462" s="76">
        <f t="shared" si="152"/>
        <v>0</v>
      </c>
      <c r="I462" s="76">
        <v>0</v>
      </c>
      <c r="J462" s="76">
        <v>0</v>
      </c>
      <c r="K462" s="76">
        <v>0</v>
      </c>
      <c r="L462" s="76">
        <v>0</v>
      </c>
      <c r="M462" s="76">
        <v>0</v>
      </c>
      <c r="N462" s="76">
        <v>0</v>
      </c>
      <c r="O462" s="76">
        <v>0</v>
      </c>
      <c r="P462" s="76">
        <v>0</v>
      </c>
      <c r="Q462" s="93" t="s">
        <v>57</v>
      </c>
      <c r="R462" s="55"/>
      <c r="AA462" s="62"/>
      <c r="AB462" s="62"/>
      <c r="AC462" s="62"/>
      <c r="AD462" s="62"/>
      <c r="AE462" s="62"/>
      <c r="AF462" s="62"/>
      <c r="AH462" s="62"/>
      <c r="AI462" s="62"/>
      <c r="AJ462" s="62"/>
      <c r="AK462" s="62"/>
    </row>
    <row r="463" spans="1:37" s="51" customFormat="1" ht="15.75">
      <c r="A463" s="99"/>
      <c r="B463" s="101"/>
      <c r="C463" s="97"/>
      <c r="D463" s="99"/>
      <c r="E463" s="99"/>
      <c r="F463" s="7" t="s">
        <v>11</v>
      </c>
      <c r="G463" s="76">
        <f t="shared" si="152"/>
        <v>0</v>
      </c>
      <c r="H463" s="76">
        <f t="shared" si="152"/>
        <v>0</v>
      </c>
      <c r="I463" s="76">
        <v>0</v>
      </c>
      <c r="J463" s="76">
        <v>0</v>
      </c>
      <c r="K463" s="76">
        <v>0</v>
      </c>
      <c r="L463" s="76">
        <v>0</v>
      </c>
      <c r="M463" s="76">
        <v>0</v>
      </c>
      <c r="N463" s="76">
        <v>0</v>
      </c>
      <c r="O463" s="76">
        <v>0</v>
      </c>
      <c r="P463" s="76">
        <v>0</v>
      </c>
      <c r="Q463" s="94"/>
      <c r="R463" s="55"/>
      <c r="AA463" s="62"/>
      <c r="AB463" s="62"/>
      <c r="AC463" s="62"/>
      <c r="AD463" s="62"/>
      <c r="AE463" s="62"/>
      <c r="AF463" s="62"/>
      <c r="AH463" s="62"/>
      <c r="AI463" s="62"/>
      <c r="AJ463" s="62"/>
      <c r="AK463" s="62"/>
    </row>
    <row r="464" spans="1:37" s="51" customFormat="1" ht="15.75">
      <c r="A464" s="99"/>
      <c r="B464" s="101"/>
      <c r="C464" s="97"/>
      <c r="D464" s="99"/>
      <c r="E464" s="99"/>
      <c r="F464" s="7" t="s">
        <v>12</v>
      </c>
      <c r="G464" s="76">
        <f t="shared" si="152"/>
        <v>0</v>
      </c>
      <c r="H464" s="76">
        <f t="shared" si="152"/>
        <v>0</v>
      </c>
      <c r="I464" s="76">
        <v>0</v>
      </c>
      <c r="J464" s="76">
        <v>0</v>
      </c>
      <c r="K464" s="76">
        <v>0</v>
      </c>
      <c r="L464" s="76">
        <v>0</v>
      </c>
      <c r="M464" s="76">
        <v>0</v>
      </c>
      <c r="N464" s="76">
        <v>0</v>
      </c>
      <c r="O464" s="76">
        <v>0</v>
      </c>
      <c r="P464" s="76">
        <v>0</v>
      </c>
      <c r="Q464" s="94"/>
      <c r="R464" s="55"/>
      <c r="AA464" s="62"/>
      <c r="AB464" s="62"/>
      <c r="AC464" s="62"/>
      <c r="AD464" s="62"/>
      <c r="AE464" s="62"/>
      <c r="AF464" s="62"/>
      <c r="AH464" s="62"/>
      <c r="AI464" s="62"/>
      <c r="AJ464" s="62"/>
      <c r="AK464" s="62"/>
    </row>
    <row r="465" spans="1:37" s="51" customFormat="1" ht="15.75">
      <c r="A465" s="99"/>
      <c r="B465" s="101"/>
      <c r="C465" s="97"/>
      <c r="D465" s="99"/>
      <c r="E465" s="99"/>
      <c r="F465" s="7" t="s">
        <v>13</v>
      </c>
      <c r="G465" s="76">
        <f t="shared" si="152"/>
        <v>0</v>
      </c>
      <c r="H465" s="76">
        <f t="shared" si="152"/>
        <v>0</v>
      </c>
      <c r="I465" s="76">
        <v>0</v>
      </c>
      <c r="J465" s="76">
        <v>0</v>
      </c>
      <c r="K465" s="76">
        <v>0</v>
      </c>
      <c r="L465" s="76">
        <v>0</v>
      </c>
      <c r="M465" s="76">
        <v>0</v>
      </c>
      <c r="N465" s="76">
        <v>0</v>
      </c>
      <c r="O465" s="76">
        <v>0</v>
      </c>
      <c r="P465" s="76">
        <v>0</v>
      </c>
      <c r="Q465" s="94"/>
      <c r="R465" s="55"/>
      <c r="AA465" s="62"/>
      <c r="AB465" s="62"/>
      <c r="AC465" s="62"/>
      <c r="AD465" s="62"/>
      <c r="AE465" s="62"/>
      <c r="AF465" s="62"/>
      <c r="AH465" s="62"/>
      <c r="AI465" s="62"/>
      <c r="AJ465" s="62"/>
      <c r="AK465" s="62"/>
    </row>
    <row r="466" spans="1:37" s="51" customFormat="1" ht="27.75" customHeight="1">
      <c r="A466" s="99"/>
      <c r="B466" s="101"/>
      <c r="C466" s="97"/>
      <c r="D466" s="99"/>
      <c r="E466" s="99"/>
      <c r="F466" s="7" t="s">
        <v>14</v>
      </c>
      <c r="G466" s="76">
        <f t="shared" si="152"/>
        <v>0</v>
      </c>
      <c r="H466" s="76">
        <f t="shared" si="152"/>
        <v>0</v>
      </c>
      <c r="I466" s="76">
        <v>0</v>
      </c>
      <c r="J466" s="76">
        <v>0</v>
      </c>
      <c r="K466" s="76">
        <v>0</v>
      </c>
      <c r="L466" s="76">
        <v>0</v>
      </c>
      <c r="M466" s="76">
        <v>0</v>
      </c>
      <c r="N466" s="76">
        <v>0</v>
      </c>
      <c r="O466" s="76">
        <v>0</v>
      </c>
      <c r="P466" s="76">
        <v>0</v>
      </c>
      <c r="Q466" s="94"/>
      <c r="R466" s="55"/>
      <c r="AA466" s="62"/>
      <c r="AB466" s="62"/>
      <c r="AC466" s="62"/>
      <c r="AD466" s="62"/>
      <c r="AE466" s="62"/>
      <c r="AF466" s="62"/>
      <c r="AH466" s="62"/>
      <c r="AI466" s="62"/>
      <c r="AJ466" s="62"/>
      <c r="AK466" s="62"/>
    </row>
    <row r="467" spans="1:37" s="51" customFormat="1" ht="30.75" customHeight="1">
      <c r="A467" s="99"/>
      <c r="B467" s="101"/>
      <c r="C467" s="97"/>
      <c r="D467" s="99"/>
      <c r="E467" s="99"/>
      <c r="F467" s="7" t="s">
        <v>15</v>
      </c>
      <c r="G467" s="76">
        <f t="shared" si="152"/>
        <v>0</v>
      </c>
      <c r="H467" s="76">
        <f t="shared" si="152"/>
        <v>0</v>
      </c>
      <c r="I467" s="76">
        <v>0</v>
      </c>
      <c r="J467" s="76">
        <v>0</v>
      </c>
      <c r="K467" s="76">
        <v>0</v>
      </c>
      <c r="L467" s="76">
        <v>0</v>
      </c>
      <c r="M467" s="76">
        <v>0</v>
      </c>
      <c r="N467" s="76">
        <v>0</v>
      </c>
      <c r="O467" s="76">
        <v>0</v>
      </c>
      <c r="P467" s="76">
        <v>0</v>
      </c>
      <c r="Q467" s="94"/>
      <c r="R467" s="55"/>
      <c r="AA467" s="62"/>
      <c r="AB467" s="62"/>
      <c r="AC467" s="62"/>
      <c r="AD467" s="62"/>
      <c r="AE467" s="62"/>
      <c r="AF467" s="62"/>
      <c r="AH467" s="62"/>
      <c r="AI467" s="62"/>
      <c r="AJ467" s="62"/>
      <c r="AK467" s="62"/>
    </row>
    <row r="468" spans="1:37" s="51" customFormat="1" ht="22.5" customHeight="1">
      <c r="A468" s="99"/>
      <c r="B468" s="101"/>
      <c r="C468" s="97"/>
      <c r="D468" s="99"/>
      <c r="E468" s="99"/>
      <c r="F468" s="7" t="s">
        <v>59</v>
      </c>
      <c r="G468" s="76">
        <f t="shared" si="152"/>
        <v>0</v>
      </c>
      <c r="H468" s="76">
        <f t="shared" si="152"/>
        <v>0</v>
      </c>
      <c r="I468" s="76">
        <v>0</v>
      </c>
      <c r="J468" s="76">
        <v>0</v>
      </c>
      <c r="K468" s="76">
        <v>0</v>
      </c>
      <c r="L468" s="76">
        <v>0</v>
      </c>
      <c r="M468" s="76">
        <v>0</v>
      </c>
      <c r="N468" s="76">
        <v>0</v>
      </c>
      <c r="O468" s="76">
        <v>0</v>
      </c>
      <c r="P468" s="76">
        <v>0</v>
      </c>
      <c r="Q468" s="94"/>
      <c r="R468" s="55"/>
      <c r="AA468" s="62"/>
      <c r="AB468" s="62"/>
      <c r="AC468" s="62"/>
      <c r="AD468" s="62"/>
      <c r="AE468" s="62"/>
      <c r="AF468" s="62"/>
      <c r="AH468" s="62"/>
      <c r="AI468" s="62"/>
      <c r="AJ468" s="62"/>
      <c r="AK468" s="62"/>
    </row>
    <row r="469" spans="1:37" s="51" customFormat="1" ht="30" customHeight="1">
      <c r="A469" s="99"/>
      <c r="B469" s="101"/>
      <c r="C469" s="97"/>
      <c r="D469" s="99"/>
      <c r="E469" s="99"/>
      <c r="F469" s="7" t="s">
        <v>60</v>
      </c>
      <c r="G469" s="76">
        <f t="shared" si="152"/>
        <v>2210.6</v>
      </c>
      <c r="H469" s="76">
        <f t="shared" si="152"/>
        <v>0</v>
      </c>
      <c r="I469" s="76">
        <v>2210.6</v>
      </c>
      <c r="J469" s="76">
        <v>0</v>
      </c>
      <c r="K469" s="76">
        <v>0</v>
      </c>
      <c r="L469" s="76">
        <v>0</v>
      </c>
      <c r="M469" s="76">
        <v>0</v>
      </c>
      <c r="N469" s="76">
        <v>0</v>
      </c>
      <c r="O469" s="76">
        <v>0</v>
      </c>
      <c r="P469" s="76">
        <v>0</v>
      </c>
      <c r="Q469" s="94"/>
      <c r="R469" s="55"/>
      <c r="AA469" s="62"/>
      <c r="AB469" s="62"/>
      <c r="AC469" s="62">
        <v>1</v>
      </c>
      <c r="AD469" s="62"/>
      <c r="AE469" s="62"/>
      <c r="AF469" s="62"/>
      <c r="AH469" s="62"/>
      <c r="AI469" s="62"/>
      <c r="AJ469" s="62"/>
      <c r="AK469" s="62"/>
    </row>
    <row r="470" spans="1:37" s="51" customFormat="1" ht="23.25" customHeight="1">
      <c r="A470" s="99"/>
      <c r="B470" s="101"/>
      <c r="C470" s="97"/>
      <c r="D470" s="99"/>
      <c r="E470" s="99"/>
      <c r="F470" s="7" t="s">
        <v>61</v>
      </c>
      <c r="G470" s="76">
        <f t="shared" si="152"/>
        <v>0</v>
      </c>
      <c r="H470" s="76">
        <f t="shared" si="152"/>
        <v>0</v>
      </c>
      <c r="I470" s="76">
        <v>0</v>
      </c>
      <c r="J470" s="76">
        <v>0</v>
      </c>
      <c r="K470" s="76">
        <v>0</v>
      </c>
      <c r="L470" s="76">
        <v>0</v>
      </c>
      <c r="M470" s="76">
        <v>0</v>
      </c>
      <c r="N470" s="76">
        <v>0</v>
      </c>
      <c r="O470" s="76">
        <v>0</v>
      </c>
      <c r="P470" s="76">
        <v>0</v>
      </c>
      <c r="Q470" s="94"/>
      <c r="R470" s="55"/>
      <c r="AA470" s="62"/>
      <c r="AB470" s="62"/>
      <c r="AC470" s="62"/>
      <c r="AD470" s="62"/>
      <c r="AE470" s="62"/>
      <c r="AF470" s="62"/>
      <c r="AH470" s="62"/>
      <c r="AI470" s="62"/>
      <c r="AJ470" s="62"/>
      <c r="AK470" s="62"/>
    </row>
    <row r="471" spans="1:37" s="51" customFormat="1" ht="25.5" customHeight="1">
      <c r="A471" s="99"/>
      <c r="B471" s="101"/>
      <c r="C471" s="97"/>
      <c r="D471" s="99"/>
      <c r="E471" s="99"/>
      <c r="F471" s="7" t="s">
        <v>62</v>
      </c>
      <c r="G471" s="76">
        <f t="shared" si="152"/>
        <v>0</v>
      </c>
      <c r="H471" s="76">
        <f t="shared" si="152"/>
        <v>0</v>
      </c>
      <c r="I471" s="76">
        <v>0</v>
      </c>
      <c r="J471" s="76">
        <v>0</v>
      </c>
      <c r="K471" s="76">
        <v>0</v>
      </c>
      <c r="L471" s="76">
        <v>0</v>
      </c>
      <c r="M471" s="76">
        <v>0</v>
      </c>
      <c r="N471" s="76">
        <v>0</v>
      </c>
      <c r="O471" s="76">
        <v>0</v>
      </c>
      <c r="P471" s="76">
        <v>0</v>
      </c>
      <c r="Q471" s="94"/>
      <c r="R471" s="55"/>
      <c r="AA471" s="62"/>
      <c r="AB471" s="62"/>
      <c r="AC471" s="62"/>
      <c r="AD471" s="62"/>
      <c r="AE471" s="62"/>
      <c r="AF471" s="62"/>
      <c r="AH471" s="62"/>
      <c r="AI471" s="62"/>
      <c r="AJ471" s="62"/>
      <c r="AK471" s="62"/>
    </row>
    <row r="472" spans="1:37" s="51" customFormat="1" ht="15.75">
      <c r="A472" s="99"/>
      <c r="B472" s="102"/>
      <c r="C472" s="98"/>
      <c r="D472" s="99"/>
      <c r="E472" s="99"/>
      <c r="F472" s="7" t="s">
        <v>63</v>
      </c>
      <c r="G472" s="76">
        <f t="shared" si="152"/>
        <v>0</v>
      </c>
      <c r="H472" s="76">
        <f t="shared" si="152"/>
        <v>0</v>
      </c>
      <c r="I472" s="76">
        <v>0</v>
      </c>
      <c r="J472" s="76">
        <v>0</v>
      </c>
      <c r="K472" s="76">
        <v>0</v>
      </c>
      <c r="L472" s="76">
        <v>0</v>
      </c>
      <c r="M472" s="76">
        <v>0</v>
      </c>
      <c r="N472" s="76">
        <v>0</v>
      </c>
      <c r="O472" s="76">
        <v>0</v>
      </c>
      <c r="P472" s="76">
        <v>0</v>
      </c>
      <c r="Q472" s="95"/>
      <c r="R472" s="55"/>
      <c r="AA472" s="62"/>
      <c r="AB472" s="62"/>
      <c r="AC472" s="62"/>
      <c r="AD472" s="62"/>
      <c r="AE472" s="62"/>
      <c r="AF472" s="62"/>
      <c r="AH472" s="62"/>
      <c r="AI472" s="62"/>
      <c r="AJ472" s="62"/>
      <c r="AK472" s="62"/>
    </row>
    <row r="473" spans="1:37" s="51" customFormat="1" ht="15.75" customHeight="1">
      <c r="A473" s="99"/>
      <c r="B473" s="100" t="s">
        <v>121</v>
      </c>
      <c r="C473" s="96"/>
      <c r="D473" s="99">
        <v>3</v>
      </c>
      <c r="E473" s="99" t="s">
        <v>145</v>
      </c>
      <c r="F473" s="7" t="s">
        <v>9</v>
      </c>
      <c r="G473" s="76">
        <f>SUM(G474:G484)</f>
        <v>854.1</v>
      </c>
      <c r="H473" s="76">
        <f>SUM(H474:H484)</f>
        <v>0</v>
      </c>
      <c r="I473" s="76">
        <f aca="true" t="shared" si="153" ref="I473:N473">SUM(I474:I484)</f>
        <v>854.1</v>
      </c>
      <c r="J473" s="76">
        <f t="shared" si="153"/>
        <v>0</v>
      </c>
      <c r="K473" s="76">
        <f t="shared" si="153"/>
        <v>0</v>
      </c>
      <c r="L473" s="76">
        <f t="shared" si="153"/>
        <v>0</v>
      </c>
      <c r="M473" s="76">
        <f t="shared" si="153"/>
        <v>0</v>
      </c>
      <c r="N473" s="76">
        <f t="shared" si="153"/>
        <v>0</v>
      </c>
      <c r="O473" s="76">
        <f>SUM(O474:O484)</f>
        <v>0</v>
      </c>
      <c r="P473" s="76">
        <f>SUM(P474:P484)</f>
        <v>0</v>
      </c>
      <c r="Q473" s="77"/>
      <c r="R473" s="55"/>
      <c r="AA473" s="62"/>
      <c r="AB473" s="62"/>
      <c r="AC473" s="62"/>
      <c r="AD473" s="62"/>
      <c r="AE473" s="62"/>
      <c r="AF473" s="62"/>
      <c r="AH473" s="62"/>
      <c r="AI473" s="62"/>
      <c r="AJ473" s="62"/>
      <c r="AK473" s="62"/>
    </row>
    <row r="474" spans="1:37" s="51" customFormat="1" ht="15.75">
      <c r="A474" s="99"/>
      <c r="B474" s="101"/>
      <c r="C474" s="97"/>
      <c r="D474" s="99"/>
      <c r="E474" s="99"/>
      <c r="F474" s="7" t="s">
        <v>10</v>
      </c>
      <c r="G474" s="76">
        <f aca="true" t="shared" si="154" ref="G474:H484">I474+K474+M474+O474</f>
        <v>0</v>
      </c>
      <c r="H474" s="76">
        <f t="shared" si="154"/>
        <v>0</v>
      </c>
      <c r="I474" s="76">
        <v>0</v>
      </c>
      <c r="J474" s="76">
        <v>0</v>
      </c>
      <c r="K474" s="76">
        <v>0</v>
      </c>
      <c r="L474" s="76">
        <v>0</v>
      </c>
      <c r="M474" s="76">
        <v>0</v>
      </c>
      <c r="N474" s="76">
        <v>0</v>
      </c>
      <c r="O474" s="76">
        <v>0</v>
      </c>
      <c r="P474" s="76">
        <v>0</v>
      </c>
      <c r="Q474" s="93" t="s">
        <v>57</v>
      </c>
      <c r="R474" s="55"/>
      <c r="AA474" s="62"/>
      <c r="AB474" s="62"/>
      <c r="AC474" s="62"/>
      <c r="AD474" s="62"/>
      <c r="AE474" s="62"/>
      <c r="AF474" s="62"/>
      <c r="AH474" s="62"/>
      <c r="AI474" s="62"/>
      <c r="AJ474" s="62"/>
      <c r="AK474" s="62"/>
    </row>
    <row r="475" spans="1:37" s="51" customFormat="1" ht="15.75">
      <c r="A475" s="99"/>
      <c r="B475" s="101"/>
      <c r="C475" s="97"/>
      <c r="D475" s="99"/>
      <c r="E475" s="99"/>
      <c r="F475" s="7" t="s">
        <v>11</v>
      </c>
      <c r="G475" s="76">
        <f t="shared" si="154"/>
        <v>0</v>
      </c>
      <c r="H475" s="76">
        <f t="shared" si="154"/>
        <v>0</v>
      </c>
      <c r="I475" s="76">
        <v>0</v>
      </c>
      <c r="J475" s="76">
        <v>0</v>
      </c>
      <c r="K475" s="76">
        <v>0</v>
      </c>
      <c r="L475" s="76">
        <v>0</v>
      </c>
      <c r="M475" s="76">
        <v>0</v>
      </c>
      <c r="N475" s="76">
        <v>0</v>
      </c>
      <c r="O475" s="76">
        <v>0</v>
      </c>
      <c r="P475" s="76">
        <v>0</v>
      </c>
      <c r="Q475" s="94"/>
      <c r="R475" s="55"/>
      <c r="AA475" s="62"/>
      <c r="AB475" s="62"/>
      <c r="AC475" s="62"/>
      <c r="AD475" s="62"/>
      <c r="AE475" s="62"/>
      <c r="AF475" s="62"/>
      <c r="AH475" s="62"/>
      <c r="AI475" s="62"/>
      <c r="AJ475" s="62"/>
      <c r="AK475" s="62"/>
    </row>
    <row r="476" spans="1:37" s="51" customFormat="1" ht="15.75">
      <c r="A476" s="99"/>
      <c r="B476" s="101"/>
      <c r="C476" s="97"/>
      <c r="D476" s="99"/>
      <c r="E476" s="99"/>
      <c r="F476" s="7" t="s">
        <v>12</v>
      </c>
      <c r="G476" s="76">
        <f t="shared" si="154"/>
        <v>0</v>
      </c>
      <c r="H476" s="76">
        <f t="shared" si="154"/>
        <v>0</v>
      </c>
      <c r="I476" s="76">
        <v>0</v>
      </c>
      <c r="J476" s="76">
        <v>0</v>
      </c>
      <c r="K476" s="76">
        <v>0</v>
      </c>
      <c r="L476" s="76">
        <v>0</v>
      </c>
      <c r="M476" s="76">
        <v>0</v>
      </c>
      <c r="N476" s="76">
        <v>0</v>
      </c>
      <c r="O476" s="76">
        <v>0</v>
      </c>
      <c r="P476" s="76">
        <v>0</v>
      </c>
      <c r="Q476" s="94"/>
      <c r="R476" s="55"/>
      <c r="AA476" s="62"/>
      <c r="AB476" s="62"/>
      <c r="AC476" s="62"/>
      <c r="AD476" s="62"/>
      <c r="AE476" s="62"/>
      <c r="AF476" s="62"/>
      <c r="AH476" s="62"/>
      <c r="AI476" s="62"/>
      <c r="AJ476" s="62"/>
      <c r="AK476" s="62"/>
    </row>
    <row r="477" spans="1:37" s="51" customFormat="1" ht="15.75">
      <c r="A477" s="99"/>
      <c r="B477" s="101"/>
      <c r="C477" s="97"/>
      <c r="D477" s="99"/>
      <c r="E477" s="99"/>
      <c r="F477" s="7" t="s">
        <v>13</v>
      </c>
      <c r="G477" s="76">
        <f t="shared" si="154"/>
        <v>0</v>
      </c>
      <c r="H477" s="76">
        <f t="shared" si="154"/>
        <v>0</v>
      </c>
      <c r="I477" s="76">
        <v>0</v>
      </c>
      <c r="J477" s="76">
        <v>0</v>
      </c>
      <c r="K477" s="76">
        <v>0</v>
      </c>
      <c r="L477" s="76">
        <v>0</v>
      </c>
      <c r="M477" s="76">
        <v>0</v>
      </c>
      <c r="N477" s="76">
        <v>0</v>
      </c>
      <c r="O477" s="76">
        <v>0</v>
      </c>
      <c r="P477" s="76">
        <v>0</v>
      </c>
      <c r="Q477" s="94"/>
      <c r="R477" s="55"/>
      <c r="AA477" s="62"/>
      <c r="AB477" s="62"/>
      <c r="AC477" s="62"/>
      <c r="AD477" s="62"/>
      <c r="AE477" s="62"/>
      <c r="AF477" s="62"/>
      <c r="AH477" s="62"/>
      <c r="AI477" s="62"/>
      <c r="AJ477" s="62"/>
      <c r="AK477" s="62"/>
    </row>
    <row r="478" spans="1:37" s="51" customFormat="1" ht="15.75">
      <c r="A478" s="99"/>
      <c r="B478" s="101"/>
      <c r="C478" s="97"/>
      <c r="D478" s="99"/>
      <c r="E478" s="99"/>
      <c r="F478" s="7" t="s">
        <v>14</v>
      </c>
      <c r="G478" s="76">
        <f t="shared" si="154"/>
        <v>0</v>
      </c>
      <c r="H478" s="76">
        <f t="shared" si="154"/>
        <v>0</v>
      </c>
      <c r="I478" s="76">
        <v>0</v>
      </c>
      <c r="J478" s="76">
        <v>0</v>
      </c>
      <c r="K478" s="76">
        <v>0</v>
      </c>
      <c r="L478" s="76">
        <v>0</v>
      </c>
      <c r="M478" s="76">
        <v>0</v>
      </c>
      <c r="N478" s="76">
        <v>0</v>
      </c>
      <c r="O478" s="76">
        <v>0</v>
      </c>
      <c r="P478" s="76">
        <v>0</v>
      </c>
      <c r="Q478" s="94"/>
      <c r="R478" s="55"/>
      <c r="AA478" s="62"/>
      <c r="AB478" s="62"/>
      <c r="AC478" s="62"/>
      <c r="AD478" s="62"/>
      <c r="AE478" s="62"/>
      <c r="AF478" s="62"/>
      <c r="AH478" s="62"/>
      <c r="AI478" s="62"/>
      <c r="AJ478" s="62"/>
      <c r="AK478" s="62"/>
    </row>
    <row r="479" spans="1:37" s="51" customFormat="1" ht="15.75">
      <c r="A479" s="99"/>
      <c r="B479" s="101"/>
      <c r="C479" s="97"/>
      <c r="D479" s="99"/>
      <c r="E479" s="99"/>
      <c r="F479" s="7" t="s">
        <v>15</v>
      </c>
      <c r="G479" s="76">
        <f t="shared" si="154"/>
        <v>0</v>
      </c>
      <c r="H479" s="76">
        <f t="shared" si="154"/>
        <v>0</v>
      </c>
      <c r="I479" s="76">
        <v>0</v>
      </c>
      <c r="J479" s="76">
        <v>0</v>
      </c>
      <c r="K479" s="76">
        <v>0</v>
      </c>
      <c r="L479" s="76">
        <v>0</v>
      </c>
      <c r="M479" s="76">
        <v>0</v>
      </c>
      <c r="N479" s="76">
        <v>0</v>
      </c>
      <c r="O479" s="76">
        <v>0</v>
      </c>
      <c r="P479" s="76">
        <v>0</v>
      </c>
      <c r="Q479" s="94"/>
      <c r="R479" s="55"/>
      <c r="AA479" s="62"/>
      <c r="AB479" s="62"/>
      <c r="AC479" s="62"/>
      <c r="AD479" s="62"/>
      <c r="AE479" s="62"/>
      <c r="AF479" s="62"/>
      <c r="AH479" s="62"/>
      <c r="AI479" s="62"/>
      <c r="AJ479" s="62"/>
      <c r="AK479" s="62"/>
    </row>
    <row r="480" spans="1:37" s="51" customFormat="1" ht="15.75">
      <c r="A480" s="99"/>
      <c r="B480" s="101"/>
      <c r="C480" s="97"/>
      <c r="D480" s="99"/>
      <c r="E480" s="99"/>
      <c r="F480" s="7" t="s">
        <v>59</v>
      </c>
      <c r="G480" s="76">
        <f t="shared" si="154"/>
        <v>0</v>
      </c>
      <c r="H480" s="76">
        <f t="shared" si="154"/>
        <v>0</v>
      </c>
      <c r="I480" s="76">
        <v>0</v>
      </c>
      <c r="J480" s="76">
        <v>0</v>
      </c>
      <c r="K480" s="76">
        <v>0</v>
      </c>
      <c r="L480" s="76">
        <v>0</v>
      </c>
      <c r="M480" s="76">
        <v>0</v>
      </c>
      <c r="N480" s="76">
        <v>0</v>
      </c>
      <c r="O480" s="76">
        <v>0</v>
      </c>
      <c r="P480" s="76">
        <v>0</v>
      </c>
      <c r="Q480" s="94"/>
      <c r="R480" s="55"/>
      <c r="AA480" s="62"/>
      <c r="AB480" s="62"/>
      <c r="AC480" s="62"/>
      <c r="AD480" s="62"/>
      <c r="AE480" s="62"/>
      <c r="AF480" s="62"/>
      <c r="AH480" s="62"/>
      <c r="AI480" s="62"/>
      <c r="AJ480" s="62"/>
      <c r="AK480" s="62"/>
    </row>
    <row r="481" spans="1:37" s="51" customFormat="1" ht="15.75">
      <c r="A481" s="99"/>
      <c r="B481" s="101"/>
      <c r="C481" s="97"/>
      <c r="D481" s="99"/>
      <c r="E481" s="99"/>
      <c r="F481" s="7" t="s">
        <v>60</v>
      </c>
      <c r="G481" s="76">
        <f t="shared" si="154"/>
        <v>854.1</v>
      </c>
      <c r="H481" s="76">
        <f t="shared" si="154"/>
        <v>0</v>
      </c>
      <c r="I481" s="76">
        <v>854.1</v>
      </c>
      <c r="J481" s="76">
        <v>0</v>
      </c>
      <c r="K481" s="76">
        <v>0</v>
      </c>
      <c r="L481" s="76">
        <v>0</v>
      </c>
      <c r="M481" s="76">
        <v>0</v>
      </c>
      <c r="N481" s="76">
        <v>0</v>
      </c>
      <c r="O481" s="76">
        <v>0</v>
      </c>
      <c r="P481" s="76">
        <v>0</v>
      </c>
      <c r="Q481" s="94"/>
      <c r="R481" s="55"/>
      <c r="AA481" s="62"/>
      <c r="AB481" s="62"/>
      <c r="AC481" s="62">
        <v>1</v>
      </c>
      <c r="AD481" s="62"/>
      <c r="AE481" s="62"/>
      <c r="AF481" s="62"/>
      <c r="AH481" s="62"/>
      <c r="AI481" s="62"/>
      <c r="AJ481" s="62"/>
      <c r="AK481" s="62"/>
    </row>
    <row r="482" spans="1:37" s="51" customFormat="1" ht="15.75">
      <c r="A482" s="99"/>
      <c r="B482" s="101"/>
      <c r="C482" s="97"/>
      <c r="D482" s="99"/>
      <c r="E482" s="99"/>
      <c r="F482" s="7" t="s">
        <v>61</v>
      </c>
      <c r="G482" s="76">
        <f t="shared" si="154"/>
        <v>0</v>
      </c>
      <c r="H482" s="76">
        <f t="shared" si="154"/>
        <v>0</v>
      </c>
      <c r="I482" s="76">
        <v>0</v>
      </c>
      <c r="J482" s="76">
        <v>0</v>
      </c>
      <c r="K482" s="76">
        <v>0</v>
      </c>
      <c r="L482" s="76">
        <v>0</v>
      </c>
      <c r="M482" s="76">
        <v>0</v>
      </c>
      <c r="N482" s="76">
        <v>0</v>
      </c>
      <c r="O482" s="76">
        <v>0</v>
      </c>
      <c r="P482" s="76">
        <v>0</v>
      </c>
      <c r="Q482" s="94"/>
      <c r="R482" s="55"/>
      <c r="AA482" s="62"/>
      <c r="AB482" s="62"/>
      <c r="AC482" s="62"/>
      <c r="AD482" s="62"/>
      <c r="AE482" s="62"/>
      <c r="AF482" s="62"/>
      <c r="AH482" s="62"/>
      <c r="AI482" s="62"/>
      <c r="AJ482" s="62"/>
      <c r="AK482" s="62"/>
    </row>
    <row r="483" spans="1:37" s="51" customFormat="1" ht="15.75">
      <c r="A483" s="99"/>
      <c r="B483" s="101"/>
      <c r="C483" s="97"/>
      <c r="D483" s="99"/>
      <c r="E483" s="99"/>
      <c r="F483" s="7" t="s">
        <v>62</v>
      </c>
      <c r="G483" s="76">
        <f t="shared" si="154"/>
        <v>0</v>
      </c>
      <c r="H483" s="76">
        <f t="shared" si="154"/>
        <v>0</v>
      </c>
      <c r="I483" s="76">
        <v>0</v>
      </c>
      <c r="J483" s="76">
        <v>0</v>
      </c>
      <c r="K483" s="76">
        <v>0</v>
      </c>
      <c r="L483" s="76">
        <v>0</v>
      </c>
      <c r="M483" s="76">
        <v>0</v>
      </c>
      <c r="N483" s="76">
        <v>0</v>
      </c>
      <c r="O483" s="76">
        <v>0</v>
      </c>
      <c r="P483" s="76">
        <v>0</v>
      </c>
      <c r="Q483" s="94"/>
      <c r="R483" s="55"/>
      <c r="AA483" s="62"/>
      <c r="AB483" s="62"/>
      <c r="AC483" s="62"/>
      <c r="AD483" s="62"/>
      <c r="AE483" s="62"/>
      <c r="AF483" s="62"/>
      <c r="AH483" s="62"/>
      <c r="AI483" s="62"/>
      <c r="AJ483" s="62"/>
      <c r="AK483" s="62"/>
    </row>
    <row r="484" spans="1:37" s="51" customFormat="1" ht="15.75">
      <c r="A484" s="99"/>
      <c r="B484" s="102"/>
      <c r="C484" s="98"/>
      <c r="D484" s="99"/>
      <c r="E484" s="99"/>
      <c r="F484" s="7" t="s">
        <v>63</v>
      </c>
      <c r="G484" s="76">
        <f t="shared" si="154"/>
        <v>0</v>
      </c>
      <c r="H484" s="76">
        <f t="shared" si="154"/>
        <v>0</v>
      </c>
      <c r="I484" s="76">
        <v>0</v>
      </c>
      <c r="J484" s="76">
        <v>0</v>
      </c>
      <c r="K484" s="76">
        <v>0</v>
      </c>
      <c r="L484" s="76">
        <v>0</v>
      </c>
      <c r="M484" s="76">
        <v>0</v>
      </c>
      <c r="N484" s="76">
        <v>0</v>
      </c>
      <c r="O484" s="76">
        <v>0</v>
      </c>
      <c r="P484" s="76">
        <v>0</v>
      </c>
      <c r="Q484" s="95"/>
      <c r="R484" s="55"/>
      <c r="AA484" s="62"/>
      <c r="AB484" s="62"/>
      <c r="AC484" s="62"/>
      <c r="AD484" s="62"/>
      <c r="AE484" s="62"/>
      <c r="AF484" s="62"/>
      <c r="AH484" s="62"/>
      <c r="AI484" s="62"/>
      <c r="AJ484" s="62"/>
      <c r="AK484" s="62"/>
    </row>
    <row r="485" spans="1:37" s="51" customFormat="1" ht="15.75" customHeight="1">
      <c r="A485" s="99"/>
      <c r="B485" s="100" t="s">
        <v>122</v>
      </c>
      <c r="C485" s="96"/>
      <c r="D485" s="99">
        <v>3</v>
      </c>
      <c r="E485" s="99" t="s">
        <v>145</v>
      </c>
      <c r="F485" s="7" t="s">
        <v>9</v>
      </c>
      <c r="G485" s="76">
        <f>SUM(G486:G496)</f>
        <v>577.3</v>
      </c>
      <c r="H485" s="76">
        <f>SUM(H486:H496)</f>
        <v>0</v>
      </c>
      <c r="I485" s="76">
        <f aca="true" t="shared" si="155" ref="I485:N485">SUM(I486:I496)</f>
        <v>577.3</v>
      </c>
      <c r="J485" s="76">
        <f t="shared" si="155"/>
        <v>0</v>
      </c>
      <c r="K485" s="76">
        <f t="shared" si="155"/>
        <v>0</v>
      </c>
      <c r="L485" s="76">
        <f t="shared" si="155"/>
        <v>0</v>
      </c>
      <c r="M485" s="76">
        <f t="shared" si="155"/>
        <v>0</v>
      </c>
      <c r="N485" s="76">
        <f t="shared" si="155"/>
        <v>0</v>
      </c>
      <c r="O485" s="76">
        <f>SUM(O486:O496)</f>
        <v>0</v>
      </c>
      <c r="P485" s="76">
        <f>SUM(P486:P496)</f>
        <v>0</v>
      </c>
      <c r="Q485" s="77"/>
      <c r="R485" s="55"/>
      <c r="AA485" s="62"/>
      <c r="AB485" s="62"/>
      <c r="AC485" s="62"/>
      <c r="AD485" s="62"/>
      <c r="AE485" s="62"/>
      <c r="AF485" s="62"/>
      <c r="AH485" s="62"/>
      <c r="AI485" s="62"/>
      <c r="AJ485" s="62"/>
      <c r="AK485" s="62"/>
    </row>
    <row r="486" spans="1:37" s="51" customFormat="1" ht="15.75">
      <c r="A486" s="99"/>
      <c r="B486" s="101"/>
      <c r="C486" s="97"/>
      <c r="D486" s="99"/>
      <c r="E486" s="99"/>
      <c r="F486" s="7" t="s">
        <v>10</v>
      </c>
      <c r="G486" s="76">
        <f aca="true" t="shared" si="156" ref="G486:H496">I486+K486+M486+O486</f>
        <v>0</v>
      </c>
      <c r="H486" s="76">
        <f t="shared" si="156"/>
        <v>0</v>
      </c>
      <c r="I486" s="76">
        <v>0</v>
      </c>
      <c r="J486" s="76">
        <v>0</v>
      </c>
      <c r="K486" s="76">
        <v>0</v>
      </c>
      <c r="L486" s="76">
        <v>0</v>
      </c>
      <c r="M486" s="76">
        <v>0</v>
      </c>
      <c r="N486" s="76">
        <v>0</v>
      </c>
      <c r="O486" s="76">
        <v>0</v>
      </c>
      <c r="P486" s="76">
        <v>0</v>
      </c>
      <c r="Q486" s="93" t="s">
        <v>57</v>
      </c>
      <c r="R486" s="55"/>
      <c r="AA486" s="62"/>
      <c r="AB486" s="62"/>
      <c r="AC486" s="62"/>
      <c r="AD486" s="62"/>
      <c r="AE486" s="62"/>
      <c r="AF486" s="62"/>
      <c r="AH486" s="62"/>
      <c r="AI486" s="62"/>
      <c r="AJ486" s="62"/>
      <c r="AK486" s="62"/>
    </row>
    <row r="487" spans="1:37" s="51" customFormat="1" ht="15.75">
      <c r="A487" s="99"/>
      <c r="B487" s="101"/>
      <c r="C487" s="97"/>
      <c r="D487" s="99"/>
      <c r="E487" s="99"/>
      <c r="F487" s="7" t="s">
        <v>11</v>
      </c>
      <c r="G487" s="76">
        <f t="shared" si="156"/>
        <v>0</v>
      </c>
      <c r="H487" s="76">
        <f t="shared" si="156"/>
        <v>0</v>
      </c>
      <c r="I487" s="76">
        <v>0</v>
      </c>
      <c r="J487" s="76">
        <v>0</v>
      </c>
      <c r="K487" s="76">
        <v>0</v>
      </c>
      <c r="L487" s="76">
        <v>0</v>
      </c>
      <c r="M487" s="76">
        <v>0</v>
      </c>
      <c r="N487" s="76">
        <v>0</v>
      </c>
      <c r="O487" s="76">
        <v>0</v>
      </c>
      <c r="P487" s="76">
        <v>0</v>
      </c>
      <c r="Q487" s="94"/>
      <c r="R487" s="55"/>
      <c r="AA487" s="62"/>
      <c r="AB487" s="62"/>
      <c r="AC487" s="62"/>
      <c r="AD487" s="62"/>
      <c r="AE487" s="62"/>
      <c r="AF487" s="62"/>
      <c r="AH487" s="62"/>
      <c r="AI487" s="62"/>
      <c r="AJ487" s="62"/>
      <c r="AK487" s="62"/>
    </row>
    <row r="488" spans="1:37" s="51" customFormat="1" ht="15.75">
      <c r="A488" s="99"/>
      <c r="B488" s="101"/>
      <c r="C488" s="97"/>
      <c r="D488" s="99"/>
      <c r="E488" s="99"/>
      <c r="F488" s="7" t="s">
        <v>12</v>
      </c>
      <c r="G488" s="76">
        <f t="shared" si="156"/>
        <v>0</v>
      </c>
      <c r="H488" s="76">
        <f t="shared" si="156"/>
        <v>0</v>
      </c>
      <c r="I488" s="76">
        <v>0</v>
      </c>
      <c r="J488" s="76">
        <v>0</v>
      </c>
      <c r="K488" s="76">
        <v>0</v>
      </c>
      <c r="L488" s="76">
        <v>0</v>
      </c>
      <c r="M488" s="76">
        <v>0</v>
      </c>
      <c r="N488" s="76">
        <v>0</v>
      </c>
      <c r="O488" s="76">
        <v>0</v>
      </c>
      <c r="P488" s="76">
        <v>0</v>
      </c>
      <c r="Q488" s="94"/>
      <c r="R488" s="55"/>
      <c r="AA488" s="62"/>
      <c r="AB488" s="62"/>
      <c r="AC488" s="62"/>
      <c r="AD488" s="62"/>
      <c r="AE488" s="62"/>
      <c r="AF488" s="62"/>
      <c r="AH488" s="62"/>
      <c r="AI488" s="62"/>
      <c r="AJ488" s="62"/>
      <c r="AK488" s="62"/>
    </row>
    <row r="489" spans="1:37" s="51" customFormat="1" ht="15.75">
      <c r="A489" s="99"/>
      <c r="B489" s="101"/>
      <c r="C489" s="97"/>
      <c r="D489" s="99"/>
      <c r="E489" s="99"/>
      <c r="F489" s="7" t="s">
        <v>13</v>
      </c>
      <c r="G489" s="76">
        <f t="shared" si="156"/>
        <v>0</v>
      </c>
      <c r="H489" s="76">
        <f t="shared" si="156"/>
        <v>0</v>
      </c>
      <c r="I489" s="76">
        <v>0</v>
      </c>
      <c r="J489" s="76">
        <v>0</v>
      </c>
      <c r="K489" s="76">
        <v>0</v>
      </c>
      <c r="L489" s="76">
        <v>0</v>
      </c>
      <c r="M489" s="76">
        <v>0</v>
      </c>
      <c r="N489" s="76">
        <v>0</v>
      </c>
      <c r="O489" s="76">
        <v>0</v>
      </c>
      <c r="P489" s="76">
        <v>0</v>
      </c>
      <c r="Q489" s="94"/>
      <c r="R489" s="55"/>
      <c r="AA489" s="62"/>
      <c r="AB489" s="62"/>
      <c r="AC489" s="62"/>
      <c r="AD489" s="62"/>
      <c r="AE489" s="62"/>
      <c r="AF489" s="62"/>
      <c r="AH489" s="62"/>
      <c r="AI489" s="62"/>
      <c r="AJ489" s="62"/>
      <c r="AK489" s="62"/>
    </row>
    <row r="490" spans="1:37" s="51" customFormat="1" ht="15.75">
      <c r="A490" s="99"/>
      <c r="B490" s="101"/>
      <c r="C490" s="97"/>
      <c r="D490" s="99"/>
      <c r="E490" s="99"/>
      <c r="F490" s="7" t="s">
        <v>14</v>
      </c>
      <c r="G490" s="76">
        <f t="shared" si="156"/>
        <v>0</v>
      </c>
      <c r="H490" s="76">
        <f t="shared" si="156"/>
        <v>0</v>
      </c>
      <c r="I490" s="76">
        <v>0</v>
      </c>
      <c r="J490" s="76">
        <v>0</v>
      </c>
      <c r="K490" s="76">
        <v>0</v>
      </c>
      <c r="L490" s="76">
        <v>0</v>
      </c>
      <c r="M490" s="76">
        <v>0</v>
      </c>
      <c r="N490" s="76">
        <v>0</v>
      </c>
      <c r="O490" s="76">
        <v>0</v>
      </c>
      <c r="P490" s="76">
        <v>0</v>
      </c>
      <c r="Q490" s="94"/>
      <c r="R490" s="55"/>
      <c r="AA490" s="62"/>
      <c r="AB490" s="62"/>
      <c r="AC490" s="62"/>
      <c r="AD490" s="62"/>
      <c r="AE490" s="62"/>
      <c r="AF490" s="62"/>
      <c r="AH490" s="62"/>
      <c r="AI490" s="62"/>
      <c r="AJ490" s="62"/>
      <c r="AK490" s="62"/>
    </row>
    <row r="491" spans="1:37" s="51" customFormat="1" ht="27.75" customHeight="1">
      <c r="A491" s="99"/>
      <c r="B491" s="101"/>
      <c r="C491" s="97"/>
      <c r="D491" s="99"/>
      <c r="E491" s="99"/>
      <c r="F491" s="7" t="s">
        <v>15</v>
      </c>
      <c r="G491" s="76">
        <f t="shared" si="156"/>
        <v>0</v>
      </c>
      <c r="H491" s="76">
        <f t="shared" si="156"/>
        <v>0</v>
      </c>
      <c r="I491" s="76">
        <v>0</v>
      </c>
      <c r="J491" s="76">
        <v>0</v>
      </c>
      <c r="K491" s="76">
        <v>0</v>
      </c>
      <c r="L491" s="76">
        <v>0</v>
      </c>
      <c r="M491" s="76">
        <v>0</v>
      </c>
      <c r="N491" s="76">
        <v>0</v>
      </c>
      <c r="O491" s="76">
        <v>0</v>
      </c>
      <c r="P491" s="76">
        <v>0</v>
      </c>
      <c r="Q491" s="94"/>
      <c r="R491" s="55"/>
      <c r="AA491" s="62"/>
      <c r="AB491" s="62"/>
      <c r="AC491" s="62"/>
      <c r="AD491" s="62"/>
      <c r="AE491" s="62"/>
      <c r="AF491" s="62"/>
      <c r="AH491" s="62"/>
      <c r="AI491" s="62"/>
      <c r="AJ491" s="62"/>
      <c r="AK491" s="62"/>
    </row>
    <row r="492" spans="1:37" s="51" customFormat="1" ht="33" customHeight="1">
      <c r="A492" s="99"/>
      <c r="B492" s="101"/>
      <c r="C492" s="97"/>
      <c r="D492" s="99"/>
      <c r="E492" s="99"/>
      <c r="F492" s="7" t="s">
        <v>59</v>
      </c>
      <c r="G492" s="76">
        <f t="shared" si="156"/>
        <v>0</v>
      </c>
      <c r="H492" s="76">
        <f t="shared" si="156"/>
        <v>0</v>
      </c>
      <c r="I492" s="76">
        <v>0</v>
      </c>
      <c r="J492" s="76">
        <v>0</v>
      </c>
      <c r="K492" s="76">
        <v>0</v>
      </c>
      <c r="L492" s="76">
        <v>0</v>
      </c>
      <c r="M492" s="76">
        <v>0</v>
      </c>
      <c r="N492" s="76">
        <v>0</v>
      </c>
      <c r="O492" s="76">
        <v>0</v>
      </c>
      <c r="P492" s="76">
        <v>0</v>
      </c>
      <c r="Q492" s="94"/>
      <c r="R492" s="55"/>
      <c r="AA492" s="62"/>
      <c r="AB492" s="62"/>
      <c r="AC492" s="62"/>
      <c r="AD492" s="62"/>
      <c r="AE492" s="62"/>
      <c r="AF492" s="62"/>
      <c r="AH492" s="62"/>
      <c r="AI492" s="62"/>
      <c r="AJ492" s="62"/>
      <c r="AK492" s="62"/>
    </row>
    <row r="493" spans="1:37" s="51" customFormat="1" ht="28.5" customHeight="1">
      <c r="A493" s="99"/>
      <c r="B493" s="101"/>
      <c r="C493" s="97"/>
      <c r="D493" s="99"/>
      <c r="E493" s="99"/>
      <c r="F493" s="7" t="s">
        <v>60</v>
      </c>
      <c r="G493" s="76">
        <f t="shared" si="156"/>
        <v>577.3</v>
      </c>
      <c r="H493" s="76">
        <f t="shared" si="156"/>
        <v>0</v>
      </c>
      <c r="I493" s="76">
        <v>577.3</v>
      </c>
      <c r="J493" s="76">
        <v>0</v>
      </c>
      <c r="K493" s="76">
        <v>0</v>
      </c>
      <c r="L493" s="76">
        <v>0</v>
      </c>
      <c r="M493" s="76">
        <v>0</v>
      </c>
      <c r="N493" s="76">
        <v>0</v>
      </c>
      <c r="O493" s="76">
        <v>0</v>
      </c>
      <c r="P493" s="76">
        <v>0</v>
      </c>
      <c r="Q493" s="94"/>
      <c r="R493" s="55"/>
      <c r="AA493" s="62"/>
      <c r="AB493" s="62"/>
      <c r="AC493" s="62">
        <v>1</v>
      </c>
      <c r="AD493" s="62"/>
      <c r="AE493" s="62"/>
      <c r="AF493" s="62"/>
      <c r="AH493" s="62"/>
      <c r="AI493" s="62"/>
      <c r="AJ493" s="62"/>
      <c r="AK493" s="62"/>
    </row>
    <row r="494" spans="1:37" s="51" customFormat="1" ht="15.75">
      <c r="A494" s="99"/>
      <c r="B494" s="101"/>
      <c r="C494" s="97"/>
      <c r="D494" s="99"/>
      <c r="E494" s="99"/>
      <c r="F494" s="7" t="s">
        <v>61</v>
      </c>
      <c r="G494" s="76">
        <f t="shared" si="156"/>
        <v>0</v>
      </c>
      <c r="H494" s="76">
        <f t="shared" si="156"/>
        <v>0</v>
      </c>
      <c r="I494" s="76">
        <v>0</v>
      </c>
      <c r="J494" s="76">
        <v>0</v>
      </c>
      <c r="K494" s="76">
        <v>0</v>
      </c>
      <c r="L494" s="76">
        <v>0</v>
      </c>
      <c r="M494" s="76">
        <v>0</v>
      </c>
      <c r="N494" s="76">
        <v>0</v>
      </c>
      <c r="O494" s="76">
        <v>0</v>
      </c>
      <c r="P494" s="76">
        <v>0</v>
      </c>
      <c r="Q494" s="94"/>
      <c r="R494" s="55"/>
      <c r="AA494" s="62"/>
      <c r="AB494" s="62"/>
      <c r="AC494" s="62"/>
      <c r="AD494" s="62"/>
      <c r="AE494" s="62"/>
      <c r="AF494" s="62"/>
      <c r="AH494" s="62"/>
      <c r="AI494" s="62"/>
      <c r="AJ494" s="62"/>
      <c r="AK494" s="62"/>
    </row>
    <row r="495" spans="1:37" s="51" customFormat="1" ht="15.75">
      <c r="A495" s="99"/>
      <c r="B495" s="101"/>
      <c r="C495" s="97"/>
      <c r="D495" s="99"/>
      <c r="E495" s="99"/>
      <c r="F495" s="7" t="s">
        <v>62</v>
      </c>
      <c r="G495" s="76">
        <f t="shared" si="156"/>
        <v>0</v>
      </c>
      <c r="H495" s="76">
        <f t="shared" si="156"/>
        <v>0</v>
      </c>
      <c r="I495" s="76">
        <v>0</v>
      </c>
      <c r="J495" s="76">
        <v>0</v>
      </c>
      <c r="K495" s="76">
        <v>0</v>
      </c>
      <c r="L495" s="76">
        <v>0</v>
      </c>
      <c r="M495" s="76">
        <v>0</v>
      </c>
      <c r="N495" s="76">
        <v>0</v>
      </c>
      <c r="O495" s="76">
        <v>0</v>
      </c>
      <c r="P495" s="76">
        <v>0</v>
      </c>
      <c r="Q495" s="94"/>
      <c r="R495" s="55"/>
      <c r="AA495" s="62"/>
      <c r="AB495" s="62"/>
      <c r="AC495" s="62"/>
      <c r="AD495" s="62"/>
      <c r="AE495" s="62"/>
      <c r="AF495" s="62"/>
      <c r="AH495" s="62"/>
      <c r="AI495" s="62"/>
      <c r="AJ495" s="62"/>
      <c r="AK495" s="62"/>
    </row>
    <row r="496" spans="1:37" s="51" customFormat="1" ht="15.75">
      <c r="A496" s="99"/>
      <c r="B496" s="102"/>
      <c r="C496" s="98"/>
      <c r="D496" s="99"/>
      <c r="E496" s="99"/>
      <c r="F496" s="7" t="s">
        <v>63</v>
      </c>
      <c r="G496" s="76">
        <f t="shared" si="156"/>
        <v>0</v>
      </c>
      <c r="H496" s="76">
        <f t="shared" si="156"/>
        <v>0</v>
      </c>
      <c r="I496" s="76">
        <v>0</v>
      </c>
      <c r="J496" s="76">
        <v>0</v>
      </c>
      <c r="K496" s="76">
        <v>0</v>
      </c>
      <c r="L496" s="76">
        <v>0</v>
      </c>
      <c r="M496" s="76">
        <v>0</v>
      </c>
      <c r="N496" s="76">
        <v>0</v>
      </c>
      <c r="O496" s="76">
        <v>0</v>
      </c>
      <c r="P496" s="76">
        <v>0</v>
      </c>
      <c r="Q496" s="95"/>
      <c r="R496" s="55"/>
      <c r="AA496" s="62"/>
      <c r="AB496" s="62"/>
      <c r="AC496" s="62"/>
      <c r="AD496" s="62"/>
      <c r="AE496" s="62"/>
      <c r="AF496" s="62"/>
      <c r="AH496" s="62"/>
      <c r="AI496" s="62"/>
      <c r="AJ496" s="62"/>
      <c r="AK496" s="62"/>
    </row>
    <row r="497" spans="1:37" s="51" customFormat="1" ht="15.75" customHeight="1">
      <c r="A497" s="99"/>
      <c r="B497" s="100" t="s">
        <v>123</v>
      </c>
      <c r="C497" s="96"/>
      <c r="D497" s="99">
        <v>3</v>
      </c>
      <c r="E497" s="99" t="s">
        <v>145</v>
      </c>
      <c r="F497" s="7" t="s">
        <v>9</v>
      </c>
      <c r="G497" s="76">
        <f>SUM(G498:G508)</f>
        <v>191.6</v>
      </c>
      <c r="H497" s="76">
        <f>SUM(H498:H508)</f>
        <v>0</v>
      </c>
      <c r="I497" s="76">
        <f aca="true" t="shared" si="157" ref="I497:N497">SUM(I498:I508)</f>
        <v>191.6</v>
      </c>
      <c r="J497" s="76">
        <f t="shared" si="157"/>
        <v>0</v>
      </c>
      <c r="K497" s="76">
        <f t="shared" si="157"/>
        <v>0</v>
      </c>
      <c r="L497" s="76">
        <f t="shared" si="157"/>
        <v>0</v>
      </c>
      <c r="M497" s="76">
        <f t="shared" si="157"/>
        <v>0</v>
      </c>
      <c r="N497" s="76">
        <f t="shared" si="157"/>
        <v>0</v>
      </c>
      <c r="O497" s="76">
        <f>SUM(O498:O508)</f>
        <v>0</v>
      </c>
      <c r="P497" s="76">
        <f>SUM(P498:P508)</f>
        <v>0</v>
      </c>
      <c r="Q497" s="77"/>
      <c r="R497" s="55"/>
      <c r="AA497" s="62"/>
      <c r="AB497" s="62"/>
      <c r="AC497" s="62"/>
      <c r="AD497" s="62"/>
      <c r="AE497" s="62"/>
      <c r="AF497" s="62"/>
      <c r="AH497" s="62"/>
      <c r="AI497" s="62"/>
      <c r="AJ497" s="62"/>
      <c r="AK497" s="62"/>
    </row>
    <row r="498" spans="1:37" s="51" customFormat="1" ht="15.75">
      <c r="A498" s="99"/>
      <c r="B498" s="101"/>
      <c r="C498" s="97"/>
      <c r="D498" s="99"/>
      <c r="E498" s="99"/>
      <c r="F498" s="7" t="s">
        <v>10</v>
      </c>
      <c r="G498" s="76">
        <f aca="true" t="shared" si="158" ref="G498:H508">I498+K498+M498+O498</f>
        <v>0</v>
      </c>
      <c r="H498" s="76">
        <f t="shared" si="158"/>
        <v>0</v>
      </c>
      <c r="I498" s="76">
        <v>0</v>
      </c>
      <c r="J498" s="76">
        <v>0</v>
      </c>
      <c r="K498" s="76">
        <v>0</v>
      </c>
      <c r="L498" s="76">
        <v>0</v>
      </c>
      <c r="M498" s="76">
        <v>0</v>
      </c>
      <c r="N498" s="76">
        <v>0</v>
      </c>
      <c r="O498" s="76">
        <v>0</v>
      </c>
      <c r="P498" s="76">
        <v>0</v>
      </c>
      <c r="Q498" s="93" t="s">
        <v>57</v>
      </c>
      <c r="R498" s="55"/>
      <c r="AA498" s="62"/>
      <c r="AB498" s="62"/>
      <c r="AC498" s="62"/>
      <c r="AD498" s="62"/>
      <c r="AE498" s="62"/>
      <c r="AF498" s="62"/>
      <c r="AH498" s="62"/>
      <c r="AI498" s="62"/>
      <c r="AJ498" s="62"/>
      <c r="AK498" s="62"/>
    </row>
    <row r="499" spans="1:37" s="51" customFormat="1" ht="15.75">
      <c r="A499" s="99"/>
      <c r="B499" s="101"/>
      <c r="C499" s="97"/>
      <c r="D499" s="99"/>
      <c r="E499" s="99"/>
      <c r="F499" s="7" t="s">
        <v>11</v>
      </c>
      <c r="G499" s="76">
        <f t="shared" si="158"/>
        <v>0</v>
      </c>
      <c r="H499" s="76">
        <f t="shared" si="158"/>
        <v>0</v>
      </c>
      <c r="I499" s="76">
        <v>0</v>
      </c>
      <c r="J499" s="76">
        <v>0</v>
      </c>
      <c r="K499" s="76">
        <v>0</v>
      </c>
      <c r="L499" s="76">
        <v>0</v>
      </c>
      <c r="M499" s="76">
        <v>0</v>
      </c>
      <c r="N499" s="76">
        <v>0</v>
      </c>
      <c r="O499" s="76">
        <v>0</v>
      </c>
      <c r="P499" s="76">
        <v>0</v>
      </c>
      <c r="Q499" s="94"/>
      <c r="R499" s="55"/>
      <c r="AA499" s="62"/>
      <c r="AB499" s="62"/>
      <c r="AC499" s="62"/>
      <c r="AD499" s="62"/>
      <c r="AE499" s="62"/>
      <c r="AF499" s="62"/>
      <c r="AH499" s="62"/>
      <c r="AI499" s="62"/>
      <c r="AJ499" s="62"/>
      <c r="AK499" s="62"/>
    </row>
    <row r="500" spans="1:37" s="51" customFormat="1" ht="15.75">
      <c r="A500" s="99"/>
      <c r="B500" s="101"/>
      <c r="C500" s="97"/>
      <c r="D500" s="99"/>
      <c r="E500" s="99"/>
      <c r="F500" s="7" t="s">
        <v>12</v>
      </c>
      <c r="G500" s="76">
        <f t="shared" si="158"/>
        <v>0</v>
      </c>
      <c r="H500" s="76">
        <f t="shared" si="158"/>
        <v>0</v>
      </c>
      <c r="I500" s="76">
        <v>0</v>
      </c>
      <c r="J500" s="76">
        <v>0</v>
      </c>
      <c r="K500" s="76">
        <v>0</v>
      </c>
      <c r="L500" s="76">
        <v>0</v>
      </c>
      <c r="M500" s="76">
        <v>0</v>
      </c>
      <c r="N500" s="76">
        <v>0</v>
      </c>
      <c r="O500" s="76">
        <v>0</v>
      </c>
      <c r="P500" s="76">
        <v>0</v>
      </c>
      <c r="Q500" s="94"/>
      <c r="R500" s="55"/>
      <c r="AA500" s="62"/>
      <c r="AB500" s="62"/>
      <c r="AC500" s="62"/>
      <c r="AD500" s="62"/>
      <c r="AE500" s="62"/>
      <c r="AF500" s="62"/>
      <c r="AH500" s="62"/>
      <c r="AI500" s="62"/>
      <c r="AJ500" s="62"/>
      <c r="AK500" s="62"/>
    </row>
    <row r="501" spans="1:37" s="51" customFormat="1" ht="15.75">
      <c r="A501" s="99"/>
      <c r="B501" s="101"/>
      <c r="C501" s="97"/>
      <c r="D501" s="99"/>
      <c r="E501" s="99"/>
      <c r="F501" s="7" t="s">
        <v>13</v>
      </c>
      <c r="G501" s="76">
        <f t="shared" si="158"/>
        <v>0</v>
      </c>
      <c r="H501" s="76">
        <f t="shared" si="158"/>
        <v>0</v>
      </c>
      <c r="I501" s="76">
        <v>0</v>
      </c>
      <c r="J501" s="76">
        <v>0</v>
      </c>
      <c r="K501" s="76">
        <v>0</v>
      </c>
      <c r="L501" s="76">
        <v>0</v>
      </c>
      <c r="M501" s="76">
        <v>0</v>
      </c>
      <c r="N501" s="76">
        <v>0</v>
      </c>
      <c r="O501" s="76">
        <v>0</v>
      </c>
      <c r="P501" s="76">
        <v>0</v>
      </c>
      <c r="Q501" s="94"/>
      <c r="R501" s="55"/>
      <c r="AA501" s="62"/>
      <c r="AB501" s="62"/>
      <c r="AC501" s="62"/>
      <c r="AD501" s="62"/>
      <c r="AE501" s="62"/>
      <c r="AF501" s="62"/>
      <c r="AH501" s="62"/>
      <c r="AI501" s="62"/>
      <c r="AJ501" s="62"/>
      <c r="AK501" s="62"/>
    </row>
    <row r="502" spans="1:37" s="51" customFormat="1" ht="15.75">
      <c r="A502" s="99"/>
      <c r="B502" s="101"/>
      <c r="C502" s="97"/>
      <c r="D502" s="99"/>
      <c r="E502" s="99"/>
      <c r="F502" s="7" t="s">
        <v>14</v>
      </c>
      <c r="G502" s="76">
        <f t="shared" si="158"/>
        <v>0</v>
      </c>
      <c r="H502" s="76">
        <f t="shared" si="158"/>
        <v>0</v>
      </c>
      <c r="I502" s="76">
        <v>0</v>
      </c>
      <c r="J502" s="76">
        <v>0</v>
      </c>
      <c r="K502" s="76">
        <v>0</v>
      </c>
      <c r="L502" s="76">
        <v>0</v>
      </c>
      <c r="M502" s="76">
        <v>0</v>
      </c>
      <c r="N502" s="76">
        <v>0</v>
      </c>
      <c r="O502" s="76">
        <v>0</v>
      </c>
      <c r="P502" s="76">
        <v>0</v>
      </c>
      <c r="Q502" s="94"/>
      <c r="R502" s="55"/>
      <c r="AA502" s="62"/>
      <c r="AB502" s="62"/>
      <c r="AC502" s="62"/>
      <c r="AD502" s="62"/>
      <c r="AE502" s="62"/>
      <c r="AF502" s="62"/>
      <c r="AH502" s="62"/>
      <c r="AI502" s="62"/>
      <c r="AJ502" s="62"/>
      <c r="AK502" s="62"/>
    </row>
    <row r="503" spans="1:37" s="51" customFormat="1" ht="15.75">
      <c r="A503" s="99"/>
      <c r="B503" s="101"/>
      <c r="C503" s="97"/>
      <c r="D503" s="99"/>
      <c r="E503" s="99"/>
      <c r="F503" s="7" t="s">
        <v>15</v>
      </c>
      <c r="G503" s="76">
        <f t="shared" si="158"/>
        <v>0</v>
      </c>
      <c r="H503" s="76">
        <f t="shared" si="158"/>
        <v>0</v>
      </c>
      <c r="I503" s="76">
        <v>0</v>
      </c>
      <c r="J503" s="76">
        <v>0</v>
      </c>
      <c r="K503" s="76">
        <v>0</v>
      </c>
      <c r="L503" s="76">
        <v>0</v>
      </c>
      <c r="M503" s="76">
        <v>0</v>
      </c>
      <c r="N503" s="76">
        <v>0</v>
      </c>
      <c r="O503" s="76">
        <v>0</v>
      </c>
      <c r="P503" s="76">
        <v>0</v>
      </c>
      <c r="Q503" s="94"/>
      <c r="R503" s="55"/>
      <c r="AA503" s="62"/>
      <c r="AB503" s="62"/>
      <c r="AC503" s="62"/>
      <c r="AD503" s="62"/>
      <c r="AE503" s="62"/>
      <c r="AF503" s="62"/>
      <c r="AH503" s="62"/>
      <c r="AI503" s="62"/>
      <c r="AJ503" s="62"/>
      <c r="AK503" s="62"/>
    </row>
    <row r="504" spans="1:37" s="51" customFormat="1" ht="15.75">
      <c r="A504" s="99"/>
      <c r="B504" s="101"/>
      <c r="C504" s="97"/>
      <c r="D504" s="99"/>
      <c r="E504" s="99"/>
      <c r="F504" s="7" t="s">
        <v>59</v>
      </c>
      <c r="G504" s="76">
        <f t="shared" si="158"/>
        <v>0</v>
      </c>
      <c r="H504" s="76">
        <f t="shared" si="158"/>
        <v>0</v>
      </c>
      <c r="I504" s="76">
        <v>0</v>
      </c>
      <c r="J504" s="76">
        <v>0</v>
      </c>
      <c r="K504" s="76">
        <v>0</v>
      </c>
      <c r="L504" s="76">
        <v>0</v>
      </c>
      <c r="M504" s="76">
        <v>0</v>
      </c>
      <c r="N504" s="76">
        <v>0</v>
      </c>
      <c r="O504" s="76">
        <v>0</v>
      </c>
      <c r="P504" s="76">
        <v>0</v>
      </c>
      <c r="Q504" s="94"/>
      <c r="R504" s="55"/>
      <c r="AA504" s="62"/>
      <c r="AB504" s="62"/>
      <c r="AC504" s="62"/>
      <c r="AD504" s="62"/>
      <c r="AE504" s="62"/>
      <c r="AF504" s="62"/>
      <c r="AH504" s="62"/>
      <c r="AI504" s="62"/>
      <c r="AJ504" s="62"/>
      <c r="AK504" s="62"/>
    </row>
    <row r="505" spans="1:37" s="51" customFormat="1" ht="15.75">
      <c r="A505" s="99"/>
      <c r="B505" s="101"/>
      <c r="C505" s="97"/>
      <c r="D505" s="99"/>
      <c r="E505" s="99"/>
      <c r="F505" s="7" t="s">
        <v>60</v>
      </c>
      <c r="G505" s="76">
        <f t="shared" si="158"/>
        <v>191.6</v>
      </c>
      <c r="H505" s="76">
        <f t="shared" si="158"/>
        <v>0</v>
      </c>
      <c r="I505" s="76">
        <v>191.6</v>
      </c>
      <c r="J505" s="76">
        <v>0</v>
      </c>
      <c r="K505" s="76">
        <v>0</v>
      </c>
      <c r="L505" s="76">
        <v>0</v>
      </c>
      <c r="M505" s="76">
        <v>0</v>
      </c>
      <c r="N505" s="76">
        <v>0</v>
      </c>
      <c r="O505" s="76">
        <v>0</v>
      </c>
      <c r="P505" s="76">
        <v>0</v>
      </c>
      <c r="Q505" s="94"/>
      <c r="R505" s="55"/>
      <c r="AA505" s="62"/>
      <c r="AB505" s="62"/>
      <c r="AC505" s="62">
        <v>1</v>
      </c>
      <c r="AD505" s="62"/>
      <c r="AE505" s="62"/>
      <c r="AF505" s="62"/>
      <c r="AH505" s="62"/>
      <c r="AI505" s="62"/>
      <c r="AJ505" s="62"/>
      <c r="AK505" s="62"/>
    </row>
    <row r="506" spans="1:37" s="51" customFormat="1" ht="15.75">
      <c r="A506" s="99"/>
      <c r="B506" s="101"/>
      <c r="C506" s="97"/>
      <c r="D506" s="99"/>
      <c r="E506" s="99"/>
      <c r="F506" s="7" t="s">
        <v>61</v>
      </c>
      <c r="G506" s="76">
        <f t="shared" si="158"/>
        <v>0</v>
      </c>
      <c r="H506" s="76">
        <f t="shared" si="158"/>
        <v>0</v>
      </c>
      <c r="I506" s="76">
        <v>0</v>
      </c>
      <c r="J506" s="76">
        <v>0</v>
      </c>
      <c r="K506" s="76">
        <v>0</v>
      </c>
      <c r="L506" s="76">
        <v>0</v>
      </c>
      <c r="M506" s="76">
        <v>0</v>
      </c>
      <c r="N506" s="76">
        <v>0</v>
      </c>
      <c r="O506" s="76">
        <v>0</v>
      </c>
      <c r="P506" s="76">
        <v>0</v>
      </c>
      <c r="Q506" s="94"/>
      <c r="R506" s="55"/>
      <c r="AA506" s="62"/>
      <c r="AB506" s="62"/>
      <c r="AC506" s="62"/>
      <c r="AD506" s="62"/>
      <c r="AE506" s="62"/>
      <c r="AF506" s="62"/>
      <c r="AH506" s="62"/>
      <c r="AI506" s="62"/>
      <c r="AJ506" s="62"/>
      <c r="AK506" s="62"/>
    </row>
    <row r="507" spans="1:37" s="51" customFormat="1" ht="15.75">
      <c r="A507" s="99"/>
      <c r="B507" s="101"/>
      <c r="C507" s="97"/>
      <c r="D507" s="99"/>
      <c r="E507" s="99"/>
      <c r="F507" s="7" t="s">
        <v>62</v>
      </c>
      <c r="G507" s="76">
        <f t="shared" si="158"/>
        <v>0</v>
      </c>
      <c r="H507" s="76">
        <f t="shared" si="158"/>
        <v>0</v>
      </c>
      <c r="I507" s="76">
        <v>0</v>
      </c>
      <c r="J507" s="76">
        <v>0</v>
      </c>
      <c r="K507" s="76">
        <v>0</v>
      </c>
      <c r="L507" s="76">
        <v>0</v>
      </c>
      <c r="M507" s="76">
        <v>0</v>
      </c>
      <c r="N507" s="76">
        <v>0</v>
      </c>
      <c r="O507" s="76">
        <v>0</v>
      </c>
      <c r="P507" s="76">
        <v>0</v>
      </c>
      <c r="Q507" s="94"/>
      <c r="R507" s="55"/>
      <c r="AA507" s="62"/>
      <c r="AB507" s="62"/>
      <c r="AC507" s="62"/>
      <c r="AD507" s="62"/>
      <c r="AE507" s="62"/>
      <c r="AF507" s="62"/>
      <c r="AH507" s="62"/>
      <c r="AI507" s="62"/>
      <c r="AJ507" s="62"/>
      <c r="AK507" s="62"/>
    </row>
    <row r="508" spans="1:37" s="51" customFormat="1" ht="15.75">
      <c r="A508" s="99"/>
      <c r="B508" s="102"/>
      <c r="C508" s="98"/>
      <c r="D508" s="99"/>
      <c r="E508" s="99"/>
      <c r="F508" s="7" t="s">
        <v>63</v>
      </c>
      <c r="G508" s="76">
        <f t="shared" si="158"/>
        <v>0</v>
      </c>
      <c r="H508" s="76">
        <f t="shared" si="158"/>
        <v>0</v>
      </c>
      <c r="I508" s="76">
        <v>0</v>
      </c>
      <c r="J508" s="76">
        <v>0</v>
      </c>
      <c r="K508" s="76">
        <v>0</v>
      </c>
      <c r="L508" s="76">
        <v>0</v>
      </c>
      <c r="M508" s="76">
        <v>0</v>
      </c>
      <c r="N508" s="76">
        <v>0</v>
      </c>
      <c r="O508" s="76">
        <v>0</v>
      </c>
      <c r="P508" s="76">
        <v>0</v>
      </c>
      <c r="Q508" s="95"/>
      <c r="R508" s="55"/>
      <c r="AA508" s="62"/>
      <c r="AB508" s="62"/>
      <c r="AC508" s="62"/>
      <c r="AD508" s="62"/>
      <c r="AE508" s="62"/>
      <c r="AF508" s="62"/>
      <c r="AH508" s="62"/>
      <c r="AI508" s="62"/>
      <c r="AJ508" s="62"/>
      <c r="AK508" s="62"/>
    </row>
    <row r="509" spans="1:37" s="51" customFormat="1" ht="15.75" customHeight="1">
      <c r="A509" s="99"/>
      <c r="B509" s="100" t="s">
        <v>124</v>
      </c>
      <c r="C509" s="96"/>
      <c r="D509" s="99">
        <v>3</v>
      </c>
      <c r="E509" s="99" t="s">
        <v>145</v>
      </c>
      <c r="F509" s="7" t="s">
        <v>9</v>
      </c>
      <c r="G509" s="6">
        <f>SUM(G510:G520)</f>
        <v>417.2</v>
      </c>
      <c r="H509" s="6">
        <f>SUM(H510:H520)</f>
        <v>0</v>
      </c>
      <c r="I509" s="6">
        <f aca="true" t="shared" si="159" ref="I509:N509">SUM(I510:I520)</f>
        <v>417.2</v>
      </c>
      <c r="J509" s="6">
        <f t="shared" si="159"/>
        <v>0</v>
      </c>
      <c r="K509" s="6">
        <f t="shared" si="159"/>
        <v>0</v>
      </c>
      <c r="L509" s="6">
        <f t="shared" si="159"/>
        <v>0</v>
      </c>
      <c r="M509" s="6">
        <f t="shared" si="159"/>
        <v>0</v>
      </c>
      <c r="N509" s="6">
        <f t="shared" si="159"/>
        <v>0</v>
      </c>
      <c r="O509" s="6">
        <f>SUM(O510:O520)</f>
        <v>0</v>
      </c>
      <c r="P509" s="6">
        <f>SUM(P510:P520)</f>
        <v>0</v>
      </c>
      <c r="Q509" s="38"/>
      <c r="R509" s="55"/>
      <c r="AA509" s="62"/>
      <c r="AB509" s="62"/>
      <c r="AC509" s="62"/>
      <c r="AD509" s="62"/>
      <c r="AE509" s="62"/>
      <c r="AF509" s="62"/>
      <c r="AH509" s="62"/>
      <c r="AI509" s="62"/>
      <c r="AJ509" s="62"/>
      <c r="AK509" s="62"/>
    </row>
    <row r="510" spans="1:37" s="51" customFormat="1" ht="15.75">
      <c r="A510" s="99"/>
      <c r="B510" s="101"/>
      <c r="C510" s="97"/>
      <c r="D510" s="99"/>
      <c r="E510" s="99"/>
      <c r="F510" s="7" t="s">
        <v>10</v>
      </c>
      <c r="G510" s="6">
        <f aca="true" t="shared" si="160" ref="G510:H520">I510+K510+M510+O510</f>
        <v>0</v>
      </c>
      <c r="H510" s="6">
        <f t="shared" si="160"/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103" t="s">
        <v>57</v>
      </c>
      <c r="R510" s="55"/>
      <c r="AA510" s="62"/>
      <c r="AB510" s="62"/>
      <c r="AC510" s="62"/>
      <c r="AD510" s="62"/>
      <c r="AE510" s="62"/>
      <c r="AF510" s="62"/>
      <c r="AH510" s="62"/>
      <c r="AI510" s="62"/>
      <c r="AJ510" s="62"/>
      <c r="AK510" s="62"/>
    </row>
    <row r="511" spans="1:37" s="51" customFormat="1" ht="15.75">
      <c r="A511" s="99"/>
      <c r="B511" s="101"/>
      <c r="C511" s="97"/>
      <c r="D511" s="99"/>
      <c r="E511" s="99"/>
      <c r="F511" s="7" t="s">
        <v>11</v>
      </c>
      <c r="G511" s="6">
        <f t="shared" si="160"/>
        <v>0</v>
      </c>
      <c r="H511" s="6">
        <f t="shared" si="160"/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91"/>
      <c r="R511" s="55"/>
      <c r="AA511" s="62"/>
      <c r="AB511" s="62"/>
      <c r="AC511" s="62"/>
      <c r="AD511" s="62"/>
      <c r="AE511" s="62"/>
      <c r="AF511" s="62"/>
      <c r="AH511" s="62"/>
      <c r="AI511" s="62"/>
      <c r="AJ511" s="62"/>
      <c r="AK511" s="62"/>
    </row>
    <row r="512" spans="1:37" s="51" customFormat="1" ht="15.75">
      <c r="A512" s="99"/>
      <c r="B512" s="101"/>
      <c r="C512" s="97"/>
      <c r="D512" s="99"/>
      <c r="E512" s="99"/>
      <c r="F512" s="7" t="s">
        <v>12</v>
      </c>
      <c r="G512" s="6">
        <f t="shared" si="160"/>
        <v>0</v>
      </c>
      <c r="H512" s="6">
        <f t="shared" si="160"/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</v>
      </c>
      <c r="O512" s="6">
        <v>0</v>
      </c>
      <c r="P512" s="6">
        <v>0</v>
      </c>
      <c r="Q512" s="91"/>
      <c r="R512" s="55"/>
      <c r="AA512" s="62"/>
      <c r="AB512" s="62"/>
      <c r="AC512" s="62"/>
      <c r="AD512" s="62"/>
      <c r="AE512" s="62"/>
      <c r="AF512" s="62"/>
      <c r="AH512" s="62"/>
      <c r="AI512" s="62"/>
      <c r="AJ512" s="62"/>
      <c r="AK512" s="62"/>
    </row>
    <row r="513" spans="1:37" s="51" customFormat="1" ht="15.75">
      <c r="A513" s="99"/>
      <c r="B513" s="101"/>
      <c r="C513" s="97"/>
      <c r="D513" s="99"/>
      <c r="E513" s="99"/>
      <c r="F513" s="7" t="s">
        <v>13</v>
      </c>
      <c r="G513" s="6">
        <f t="shared" si="160"/>
        <v>0</v>
      </c>
      <c r="H513" s="6">
        <f t="shared" si="160"/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91"/>
      <c r="R513" s="55"/>
      <c r="AA513" s="62"/>
      <c r="AB513" s="62"/>
      <c r="AC513" s="62"/>
      <c r="AD513" s="62"/>
      <c r="AE513" s="62"/>
      <c r="AF513" s="62"/>
      <c r="AH513" s="62"/>
      <c r="AI513" s="62"/>
      <c r="AJ513" s="62"/>
      <c r="AK513" s="62"/>
    </row>
    <row r="514" spans="1:37" s="51" customFormat="1" ht="15.75">
      <c r="A514" s="99"/>
      <c r="B514" s="101"/>
      <c r="C514" s="97"/>
      <c r="D514" s="99"/>
      <c r="E514" s="99"/>
      <c r="F514" s="7" t="s">
        <v>14</v>
      </c>
      <c r="G514" s="6">
        <f t="shared" si="160"/>
        <v>0</v>
      </c>
      <c r="H514" s="6">
        <f t="shared" si="160"/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91"/>
      <c r="R514" s="55"/>
      <c r="AA514" s="62"/>
      <c r="AB514" s="62"/>
      <c r="AC514" s="62"/>
      <c r="AD514" s="62"/>
      <c r="AE514" s="62"/>
      <c r="AF514" s="62"/>
      <c r="AH514" s="62"/>
      <c r="AI514" s="62"/>
      <c r="AJ514" s="62"/>
      <c r="AK514" s="62"/>
    </row>
    <row r="515" spans="1:37" s="51" customFormat="1" ht="26.25" customHeight="1">
      <c r="A515" s="99"/>
      <c r="B515" s="101"/>
      <c r="C515" s="97"/>
      <c r="D515" s="99"/>
      <c r="E515" s="99"/>
      <c r="F515" s="7" t="s">
        <v>15</v>
      </c>
      <c r="G515" s="22">
        <f t="shared" si="160"/>
        <v>0</v>
      </c>
      <c r="H515" s="22">
        <f t="shared" si="160"/>
        <v>0</v>
      </c>
      <c r="I515" s="22">
        <v>0</v>
      </c>
      <c r="J515" s="22">
        <v>0</v>
      </c>
      <c r="K515" s="22">
        <v>0</v>
      </c>
      <c r="L515" s="22">
        <v>0</v>
      </c>
      <c r="M515" s="6">
        <v>0</v>
      </c>
      <c r="N515" s="6">
        <v>0</v>
      </c>
      <c r="O515" s="6">
        <v>0</v>
      </c>
      <c r="P515" s="6">
        <v>0</v>
      </c>
      <c r="Q515" s="91"/>
      <c r="R515" s="55"/>
      <c r="AA515" s="62"/>
      <c r="AB515" s="62"/>
      <c r="AC515" s="62"/>
      <c r="AD515" s="62"/>
      <c r="AE515" s="62"/>
      <c r="AF515" s="62"/>
      <c r="AH515" s="62"/>
      <c r="AI515" s="62"/>
      <c r="AJ515" s="62"/>
      <c r="AK515" s="62"/>
    </row>
    <row r="516" spans="1:37" s="51" customFormat="1" ht="31.5" customHeight="1">
      <c r="A516" s="99"/>
      <c r="B516" s="101"/>
      <c r="C516" s="97"/>
      <c r="D516" s="99"/>
      <c r="E516" s="99"/>
      <c r="F516" s="7" t="s">
        <v>59</v>
      </c>
      <c r="G516" s="22">
        <f t="shared" si="160"/>
        <v>0</v>
      </c>
      <c r="H516" s="22">
        <f t="shared" si="160"/>
        <v>0</v>
      </c>
      <c r="I516" s="22">
        <v>0</v>
      </c>
      <c r="J516" s="22">
        <v>0</v>
      </c>
      <c r="K516" s="22">
        <v>0</v>
      </c>
      <c r="L516" s="22">
        <v>0</v>
      </c>
      <c r="M516" s="6">
        <v>0</v>
      </c>
      <c r="N516" s="6">
        <v>0</v>
      </c>
      <c r="O516" s="6">
        <v>0</v>
      </c>
      <c r="P516" s="6">
        <v>0</v>
      </c>
      <c r="Q516" s="91"/>
      <c r="R516" s="55"/>
      <c r="AA516" s="62"/>
      <c r="AB516" s="62"/>
      <c r="AC516" s="62"/>
      <c r="AD516" s="62"/>
      <c r="AE516" s="62"/>
      <c r="AF516" s="62"/>
      <c r="AH516" s="62"/>
      <c r="AI516" s="62"/>
      <c r="AJ516" s="62"/>
      <c r="AK516" s="62"/>
    </row>
    <row r="517" spans="1:37" s="51" customFormat="1" ht="22.5" customHeight="1">
      <c r="A517" s="99"/>
      <c r="B517" s="101"/>
      <c r="C517" s="97"/>
      <c r="D517" s="99"/>
      <c r="E517" s="99"/>
      <c r="F517" s="7" t="s">
        <v>60</v>
      </c>
      <c r="G517" s="22">
        <f t="shared" si="160"/>
        <v>417.2</v>
      </c>
      <c r="H517" s="22">
        <f t="shared" si="160"/>
        <v>0</v>
      </c>
      <c r="I517" s="22">
        <v>417.2</v>
      </c>
      <c r="J517" s="22">
        <v>0</v>
      </c>
      <c r="K517" s="22">
        <v>0</v>
      </c>
      <c r="L517" s="22">
        <v>0</v>
      </c>
      <c r="M517" s="6">
        <v>0</v>
      </c>
      <c r="N517" s="6">
        <v>0</v>
      </c>
      <c r="O517" s="6">
        <v>0</v>
      </c>
      <c r="P517" s="6">
        <v>0</v>
      </c>
      <c r="Q517" s="91"/>
      <c r="R517" s="55"/>
      <c r="AA517" s="62"/>
      <c r="AB517" s="62"/>
      <c r="AC517" s="62">
        <v>1</v>
      </c>
      <c r="AD517" s="62"/>
      <c r="AE517" s="62"/>
      <c r="AF517" s="62"/>
      <c r="AH517" s="62"/>
      <c r="AI517" s="62"/>
      <c r="AJ517" s="62"/>
      <c r="AK517" s="62"/>
    </row>
    <row r="518" spans="1:37" s="51" customFormat="1" ht="21" customHeight="1">
      <c r="A518" s="99"/>
      <c r="B518" s="101"/>
      <c r="C518" s="97"/>
      <c r="D518" s="99"/>
      <c r="E518" s="99"/>
      <c r="F518" s="7" t="s">
        <v>61</v>
      </c>
      <c r="G518" s="22">
        <f t="shared" si="160"/>
        <v>0</v>
      </c>
      <c r="H518" s="22">
        <f t="shared" si="160"/>
        <v>0</v>
      </c>
      <c r="I518" s="22">
        <v>0</v>
      </c>
      <c r="J518" s="22">
        <v>0</v>
      </c>
      <c r="K518" s="22">
        <v>0</v>
      </c>
      <c r="L518" s="22">
        <v>0</v>
      </c>
      <c r="M518" s="6">
        <v>0</v>
      </c>
      <c r="N518" s="6">
        <v>0</v>
      </c>
      <c r="O518" s="6">
        <v>0</v>
      </c>
      <c r="P518" s="6">
        <v>0</v>
      </c>
      <c r="Q518" s="91"/>
      <c r="R518" s="55"/>
      <c r="AA518" s="62"/>
      <c r="AB518" s="62"/>
      <c r="AC518" s="62"/>
      <c r="AD518" s="62"/>
      <c r="AE518" s="62"/>
      <c r="AF518" s="62"/>
      <c r="AH518" s="62"/>
      <c r="AI518" s="62"/>
      <c r="AJ518" s="62"/>
      <c r="AK518" s="62"/>
    </row>
    <row r="519" spans="1:37" s="51" customFormat="1" ht="27.75" customHeight="1">
      <c r="A519" s="99"/>
      <c r="B519" s="101"/>
      <c r="C519" s="97"/>
      <c r="D519" s="99"/>
      <c r="E519" s="99"/>
      <c r="F519" s="7" t="s">
        <v>62</v>
      </c>
      <c r="G519" s="22">
        <f t="shared" si="160"/>
        <v>0</v>
      </c>
      <c r="H519" s="22">
        <f t="shared" si="160"/>
        <v>0</v>
      </c>
      <c r="I519" s="22">
        <v>0</v>
      </c>
      <c r="J519" s="22">
        <v>0</v>
      </c>
      <c r="K519" s="22">
        <v>0</v>
      </c>
      <c r="L519" s="22">
        <v>0</v>
      </c>
      <c r="M519" s="6">
        <v>0</v>
      </c>
      <c r="N519" s="6">
        <v>0</v>
      </c>
      <c r="O519" s="6">
        <v>0</v>
      </c>
      <c r="P519" s="6">
        <v>0</v>
      </c>
      <c r="Q519" s="91"/>
      <c r="R519" s="55"/>
      <c r="AA519" s="62"/>
      <c r="AB519" s="62"/>
      <c r="AC519" s="62"/>
      <c r="AD519" s="62"/>
      <c r="AE519" s="62"/>
      <c r="AF519" s="62"/>
      <c r="AH519" s="62"/>
      <c r="AI519" s="62"/>
      <c r="AJ519" s="62"/>
      <c r="AK519" s="62"/>
    </row>
    <row r="520" spans="1:37" s="51" customFormat="1" ht="15.75">
      <c r="A520" s="99"/>
      <c r="B520" s="102"/>
      <c r="C520" s="98"/>
      <c r="D520" s="99"/>
      <c r="E520" s="99"/>
      <c r="F520" s="7" t="s">
        <v>63</v>
      </c>
      <c r="G520" s="22">
        <f t="shared" si="160"/>
        <v>0</v>
      </c>
      <c r="H520" s="22">
        <f t="shared" si="160"/>
        <v>0</v>
      </c>
      <c r="I520" s="22">
        <v>0</v>
      </c>
      <c r="J520" s="22">
        <v>0</v>
      </c>
      <c r="K520" s="22">
        <v>0</v>
      </c>
      <c r="L520" s="22">
        <v>0</v>
      </c>
      <c r="M520" s="6">
        <v>0</v>
      </c>
      <c r="N520" s="6">
        <v>0</v>
      </c>
      <c r="O520" s="6">
        <v>0</v>
      </c>
      <c r="P520" s="6">
        <v>0</v>
      </c>
      <c r="Q520" s="92"/>
      <c r="R520" s="55"/>
      <c r="AA520" s="62"/>
      <c r="AB520" s="62"/>
      <c r="AC520" s="62"/>
      <c r="AD520" s="62"/>
      <c r="AE520" s="62"/>
      <c r="AF520" s="62"/>
      <c r="AH520" s="62"/>
      <c r="AI520" s="62"/>
      <c r="AJ520" s="62"/>
      <c r="AK520" s="62"/>
    </row>
    <row r="521" spans="1:37" s="51" customFormat="1" ht="15.75" customHeight="1">
      <c r="A521" s="99"/>
      <c r="B521" s="100" t="s">
        <v>125</v>
      </c>
      <c r="C521" s="96"/>
      <c r="D521" s="99">
        <v>3</v>
      </c>
      <c r="E521" s="99" t="s">
        <v>145</v>
      </c>
      <c r="F521" s="7" t="s">
        <v>9</v>
      </c>
      <c r="G521" s="22">
        <f>SUM(G522:G532)</f>
        <v>623.1</v>
      </c>
      <c r="H521" s="22">
        <f>SUM(H522:H532)</f>
        <v>0</v>
      </c>
      <c r="I521" s="22">
        <f aca="true" t="shared" si="161" ref="I521:N521">SUM(I522:I532)</f>
        <v>623.1</v>
      </c>
      <c r="J521" s="22">
        <f t="shared" si="161"/>
        <v>0</v>
      </c>
      <c r="K521" s="22">
        <f t="shared" si="161"/>
        <v>0</v>
      </c>
      <c r="L521" s="22">
        <f t="shared" si="161"/>
        <v>0</v>
      </c>
      <c r="M521" s="6">
        <f t="shared" si="161"/>
        <v>0</v>
      </c>
      <c r="N521" s="6">
        <f t="shared" si="161"/>
        <v>0</v>
      </c>
      <c r="O521" s="6">
        <f>SUM(O522:O532)</f>
        <v>0</v>
      </c>
      <c r="P521" s="6">
        <f>SUM(P522:P532)</f>
        <v>0</v>
      </c>
      <c r="Q521" s="38"/>
      <c r="R521" s="55"/>
      <c r="AA521" s="62"/>
      <c r="AB521" s="62"/>
      <c r="AC521" s="62"/>
      <c r="AD521" s="62"/>
      <c r="AE521" s="62"/>
      <c r="AF521" s="62"/>
      <c r="AH521" s="62"/>
      <c r="AI521" s="62"/>
      <c r="AJ521" s="62"/>
      <c r="AK521" s="62"/>
    </row>
    <row r="522" spans="1:37" s="51" customFormat="1" ht="15.75">
      <c r="A522" s="99"/>
      <c r="B522" s="101"/>
      <c r="C522" s="97"/>
      <c r="D522" s="99"/>
      <c r="E522" s="99"/>
      <c r="F522" s="7" t="s">
        <v>10</v>
      </c>
      <c r="G522" s="22">
        <f aca="true" t="shared" si="162" ref="G522:H532">I522+K522+M522+O522</f>
        <v>0</v>
      </c>
      <c r="H522" s="22">
        <f t="shared" si="162"/>
        <v>0</v>
      </c>
      <c r="I522" s="22">
        <v>0</v>
      </c>
      <c r="J522" s="22">
        <v>0</v>
      </c>
      <c r="K522" s="22">
        <v>0</v>
      </c>
      <c r="L522" s="22">
        <v>0</v>
      </c>
      <c r="M522" s="6">
        <v>0</v>
      </c>
      <c r="N522" s="6">
        <v>0</v>
      </c>
      <c r="O522" s="6">
        <v>0</v>
      </c>
      <c r="P522" s="6">
        <v>0</v>
      </c>
      <c r="Q522" s="103" t="s">
        <v>57</v>
      </c>
      <c r="R522" s="55"/>
      <c r="AA522" s="62"/>
      <c r="AB522" s="62"/>
      <c r="AC522" s="62"/>
      <c r="AD522" s="62"/>
      <c r="AE522" s="62"/>
      <c r="AF522" s="62"/>
      <c r="AH522" s="62"/>
      <c r="AI522" s="62"/>
      <c r="AJ522" s="62"/>
      <c r="AK522" s="62"/>
    </row>
    <row r="523" spans="1:37" s="51" customFormat="1" ht="15.75">
      <c r="A523" s="99"/>
      <c r="B523" s="101"/>
      <c r="C523" s="97"/>
      <c r="D523" s="99"/>
      <c r="E523" s="99"/>
      <c r="F523" s="7" t="s">
        <v>11</v>
      </c>
      <c r="G523" s="22">
        <f t="shared" si="162"/>
        <v>0</v>
      </c>
      <c r="H523" s="22">
        <f t="shared" si="162"/>
        <v>0</v>
      </c>
      <c r="I523" s="22">
        <v>0</v>
      </c>
      <c r="J523" s="22">
        <v>0</v>
      </c>
      <c r="K523" s="22">
        <v>0</v>
      </c>
      <c r="L523" s="22">
        <v>0</v>
      </c>
      <c r="M523" s="6">
        <v>0</v>
      </c>
      <c r="N523" s="6">
        <v>0</v>
      </c>
      <c r="O523" s="6">
        <v>0</v>
      </c>
      <c r="P523" s="6">
        <v>0</v>
      </c>
      <c r="Q523" s="91"/>
      <c r="R523" s="55"/>
      <c r="AA523" s="62"/>
      <c r="AB523" s="62"/>
      <c r="AC523" s="62"/>
      <c r="AD523" s="62"/>
      <c r="AE523" s="62"/>
      <c r="AF523" s="62"/>
      <c r="AH523" s="62"/>
      <c r="AI523" s="62"/>
      <c r="AJ523" s="62"/>
      <c r="AK523" s="62"/>
    </row>
    <row r="524" spans="1:37" s="51" customFormat="1" ht="15.75">
      <c r="A524" s="99"/>
      <c r="B524" s="101"/>
      <c r="C524" s="97"/>
      <c r="D524" s="99"/>
      <c r="E524" s="99"/>
      <c r="F524" s="7" t="s">
        <v>12</v>
      </c>
      <c r="G524" s="22">
        <f t="shared" si="162"/>
        <v>0</v>
      </c>
      <c r="H524" s="22">
        <f t="shared" si="162"/>
        <v>0</v>
      </c>
      <c r="I524" s="22">
        <v>0</v>
      </c>
      <c r="J524" s="22">
        <v>0</v>
      </c>
      <c r="K524" s="22">
        <v>0</v>
      </c>
      <c r="L524" s="22">
        <v>0</v>
      </c>
      <c r="M524" s="6">
        <v>0</v>
      </c>
      <c r="N524" s="6">
        <v>0</v>
      </c>
      <c r="O524" s="6">
        <v>0</v>
      </c>
      <c r="P524" s="6">
        <v>0</v>
      </c>
      <c r="Q524" s="91"/>
      <c r="R524" s="55"/>
      <c r="AA524" s="62"/>
      <c r="AB524" s="62"/>
      <c r="AC524" s="62"/>
      <c r="AD524" s="62"/>
      <c r="AE524" s="62"/>
      <c r="AF524" s="62"/>
      <c r="AH524" s="62"/>
      <c r="AI524" s="62"/>
      <c r="AJ524" s="62"/>
      <c r="AK524" s="62"/>
    </row>
    <row r="525" spans="1:37" s="51" customFormat="1" ht="15.75">
      <c r="A525" s="99"/>
      <c r="B525" s="101"/>
      <c r="C525" s="97"/>
      <c r="D525" s="99"/>
      <c r="E525" s="99"/>
      <c r="F525" s="7" t="s">
        <v>13</v>
      </c>
      <c r="G525" s="22">
        <f t="shared" si="162"/>
        <v>0</v>
      </c>
      <c r="H525" s="22">
        <f t="shared" si="162"/>
        <v>0</v>
      </c>
      <c r="I525" s="22">
        <v>0</v>
      </c>
      <c r="J525" s="22">
        <v>0</v>
      </c>
      <c r="K525" s="22">
        <v>0</v>
      </c>
      <c r="L525" s="22">
        <v>0</v>
      </c>
      <c r="M525" s="6">
        <v>0</v>
      </c>
      <c r="N525" s="6">
        <v>0</v>
      </c>
      <c r="O525" s="6">
        <v>0</v>
      </c>
      <c r="P525" s="6">
        <v>0</v>
      </c>
      <c r="Q525" s="91"/>
      <c r="R525" s="55"/>
      <c r="AA525" s="62"/>
      <c r="AB525" s="62"/>
      <c r="AC525" s="62"/>
      <c r="AD525" s="62"/>
      <c r="AE525" s="62"/>
      <c r="AF525" s="62"/>
      <c r="AH525" s="62"/>
      <c r="AI525" s="62"/>
      <c r="AJ525" s="62"/>
      <c r="AK525" s="62"/>
    </row>
    <row r="526" spans="1:37" s="51" customFormat="1" ht="15.75">
      <c r="A526" s="99"/>
      <c r="B526" s="101"/>
      <c r="C526" s="97"/>
      <c r="D526" s="99"/>
      <c r="E526" s="99"/>
      <c r="F526" s="7" t="s">
        <v>14</v>
      </c>
      <c r="G526" s="22">
        <f t="shared" si="162"/>
        <v>0</v>
      </c>
      <c r="H526" s="22">
        <f t="shared" si="162"/>
        <v>0</v>
      </c>
      <c r="I526" s="22">
        <v>0</v>
      </c>
      <c r="J526" s="22">
        <v>0</v>
      </c>
      <c r="K526" s="22">
        <v>0</v>
      </c>
      <c r="L526" s="22">
        <v>0</v>
      </c>
      <c r="M526" s="6">
        <v>0</v>
      </c>
      <c r="N526" s="6">
        <v>0</v>
      </c>
      <c r="O526" s="6">
        <v>0</v>
      </c>
      <c r="P526" s="6">
        <v>0</v>
      </c>
      <c r="Q526" s="91"/>
      <c r="R526" s="55"/>
      <c r="AA526" s="62"/>
      <c r="AB526" s="62"/>
      <c r="AC526" s="62"/>
      <c r="AD526" s="62"/>
      <c r="AE526" s="62"/>
      <c r="AF526" s="62"/>
      <c r="AH526" s="62"/>
      <c r="AI526" s="62"/>
      <c r="AJ526" s="62"/>
      <c r="AK526" s="62"/>
    </row>
    <row r="527" spans="1:37" s="51" customFormat="1" ht="15.75">
      <c r="A527" s="99"/>
      <c r="B527" s="101"/>
      <c r="C527" s="97"/>
      <c r="D527" s="99"/>
      <c r="E527" s="99"/>
      <c r="F527" s="7" t="s">
        <v>15</v>
      </c>
      <c r="G527" s="22">
        <f t="shared" si="162"/>
        <v>0</v>
      </c>
      <c r="H527" s="22">
        <f t="shared" si="162"/>
        <v>0</v>
      </c>
      <c r="I527" s="22">
        <v>0</v>
      </c>
      <c r="J527" s="22">
        <v>0</v>
      </c>
      <c r="K527" s="22">
        <v>0</v>
      </c>
      <c r="L527" s="22">
        <v>0</v>
      </c>
      <c r="M527" s="6">
        <v>0</v>
      </c>
      <c r="N527" s="6">
        <v>0</v>
      </c>
      <c r="O527" s="6">
        <v>0</v>
      </c>
      <c r="P527" s="6">
        <v>0</v>
      </c>
      <c r="Q527" s="91"/>
      <c r="R527" s="55"/>
      <c r="AA527" s="62"/>
      <c r="AB527" s="62"/>
      <c r="AC527" s="62"/>
      <c r="AD527" s="62"/>
      <c r="AE527" s="62"/>
      <c r="AF527" s="62"/>
      <c r="AH527" s="62"/>
      <c r="AI527" s="62"/>
      <c r="AJ527" s="62"/>
      <c r="AK527" s="62"/>
    </row>
    <row r="528" spans="1:37" s="51" customFormat="1" ht="15.75">
      <c r="A528" s="99"/>
      <c r="B528" s="101"/>
      <c r="C528" s="97"/>
      <c r="D528" s="99"/>
      <c r="E528" s="99"/>
      <c r="F528" s="7" t="s">
        <v>59</v>
      </c>
      <c r="G528" s="22">
        <f t="shared" si="162"/>
        <v>0</v>
      </c>
      <c r="H528" s="22">
        <f t="shared" si="162"/>
        <v>0</v>
      </c>
      <c r="I528" s="22">
        <v>0</v>
      </c>
      <c r="J528" s="22">
        <v>0</v>
      </c>
      <c r="K528" s="22">
        <v>0</v>
      </c>
      <c r="L528" s="22">
        <v>0</v>
      </c>
      <c r="M528" s="6">
        <v>0</v>
      </c>
      <c r="N528" s="6">
        <v>0</v>
      </c>
      <c r="O528" s="6">
        <v>0</v>
      </c>
      <c r="P528" s="6">
        <v>0</v>
      </c>
      <c r="Q528" s="91"/>
      <c r="R528" s="55"/>
      <c r="AA528" s="62"/>
      <c r="AB528" s="62"/>
      <c r="AC528" s="62"/>
      <c r="AD528" s="62"/>
      <c r="AE528" s="62"/>
      <c r="AF528" s="62"/>
      <c r="AH528" s="62"/>
      <c r="AI528" s="62"/>
      <c r="AJ528" s="62"/>
      <c r="AK528" s="62"/>
    </row>
    <row r="529" spans="1:37" s="51" customFormat="1" ht="15.75">
      <c r="A529" s="99"/>
      <c r="B529" s="101"/>
      <c r="C529" s="97"/>
      <c r="D529" s="99"/>
      <c r="E529" s="99"/>
      <c r="F529" s="7" t="s">
        <v>60</v>
      </c>
      <c r="G529" s="22">
        <f t="shared" si="162"/>
        <v>623.1</v>
      </c>
      <c r="H529" s="22">
        <f t="shared" si="162"/>
        <v>0</v>
      </c>
      <c r="I529" s="22">
        <v>623.1</v>
      </c>
      <c r="J529" s="22">
        <v>0</v>
      </c>
      <c r="K529" s="22">
        <v>0</v>
      </c>
      <c r="L529" s="22">
        <v>0</v>
      </c>
      <c r="M529" s="6">
        <v>0</v>
      </c>
      <c r="N529" s="6">
        <v>0</v>
      </c>
      <c r="O529" s="6">
        <v>0</v>
      </c>
      <c r="P529" s="6">
        <v>0</v>
      </c>
      <c r="Q529" s="91"/>
      <c r="R529" s="55"/>
      <c r="AA529" s="62"/>
      <c r="AB529" s="62"/>
      <c r="AC529" s="62">
        <v>1</v>
      </c>
      <c r="AD529" s="62"/>
      <c r="AE529" s="62"/>
      <c r="AF529" s="62"/>
      <c r="AH529" s="62"/>
      <c r="AI529" s="62"/>
      <c r="AJ529" s="62"/>
      <c r="AK529" s="62"/>
    </row>
    <row r="530" spans="1:37" s="51" customFormat="1" ht="15.75">
      <c r="A530" s="99"/>
      <c r="B530" s="101"/>
      <c r="C530" s="97"/>
      <c r="D530" s="99"/>
      <c r="E530" s="99"/>
      <c r="F530" s="7" t="s">
        <v>61</v>
      </c>
      <c r="G530" s="22">
        <f t="shared" si="162"/>
        <v>0</v>
      </c>
      <c r="H530" s="22">
        <f t="shared" si="162"/>
        <v>0</v>
      </c>
      <c r="I530" s="22">
        <v>0</v>
      </c>
      <c r="J530" s="22">
        <v>0</v>
      </c>
      <c r="K530" s="22">
        <v>0</v>
      </c>
      <c r="L530" s="22">
        <v>0</v>
      </c>
      <c r="M530" s="6">
        <v>0</v>
      </c>
      <c r="N530" s="6">
        <v>0</v>
      </c>
      <c r="O530" s="6">
        <v>0</v>
      </c>
      <c r="P530" s="6">
        <v>0</v>
      </c>
      <c r="Q530" s="91"/>
      <c r="R530" s="55"/>
      <c r="AA530" s="62"/>
      <c r="AB530" s="62"/>
      <c r="AC530" s="62"/>
      <c r="AD530" s="62"/>
      <c r="AE530" s="62"/>
      <c r="AF530" s="62"/>
      <c r="AH530" s="62"/>
      <c r="AI530" s="62"/>
      <c r="AJ530" s="62"/>
      <c r="AK530" s="62"/>
    </row>
    <row r="531" spans="1:37" s="51" customFormat="1" ht="15.75">
      <c r="A531" s="99"/>
      <c r="B531" s="101"/>
      <c r="C531" s="97"/>
      <c r="D531" s="99"/>
      <c r="E531" s="99"/>
      <c r="F531" s="7" t="s">
        <v>62</v>
      </c>
      <c r="G531" s="22">
        <f t="shared" si="162"/>
        <v>0</v>
      </c>
      <c r="H531" s="22">
        <f t="shared" si="162"/>
        <v>0</v>
      </c>
      <c r="I531" s="22">
        <v>0</v>
      </c>
      <c r="J531" s="22">
        <v>0</v>
      </c>
      <c r="K531" s="22">
        <v>0</v>
      </c>
      <c r="L531" s="22">
        <v>0</v>
      </c>
      <c r="M531" s="6">
        <v>0</v>
      </c>
      <c r="N531" s="6">
        <v>0</v>
      </c>
      <c r="O531" s="6">
        <v>0</v>
      </c>
      <c r="P531" s="6">
        <v>0</v>
      </c>
      <c r="Q531" s="91"/>
      <c r="R531" s="55"/>
      <c r="AA531" s="62"/>
      <c r="AB531" s="62"/>
      <c r="AC531" s="62"/>
      <c r="AD531" s="62"/>
      <c r="AE531" s="62"/>
      <c r="AF531" s="62"/>
      <c r="AH531" s="62"/>
      <c r="AI531" s="62"/>
      <c r="AJ531" s="62"/>
      <c r="AK531" s="62"/>
    </row>
    <row r="532" spans="1:37" s="51" customFormat="1" ht="15.75">
      <c r="A532" s="99"/>
      <c r="B532" s="102"/>
      <c r="C532" s="98"/>
      <c r="D532" s="99"/>
      <c r="E532" s="99"/>
      <c r="F532" s="7" t="s">
        <v>63</v>
      </c>
      <c r="G532" s="22">
        <f t="shared" si="162"/>
        <v>0</v>
      </c>
      <c r="H532" s="22">
        <f t="shared" si="162"/>
        <v>0</v>
      </c>
      <c r="I532" s="22">
        <v>0</v>
      </c>
      <c r="J532" s="22">
        <v>0</v>
      </c>
      <c r="K532" s="22">
        <v>0</v>
      </c>
      <c r="L532" s="22">
        <v>0</v>
      </c>
      <c r="M532" s="6">
        <v>0</v>
      </c>
      <c r="N532" s="6">
        <v>0</v>
      </c>
      <c r="O532" s="6">
        <v>0</v>
      </c>
      <c r="P532" s="6">
        <v>0</v>
      </c>
      <c r="Q532" s="92"/>
      <c r="R532" s="55"/>
      <c r="AA532" s="62"/>
      <c r="AB532" s="62"/>
      <c r="AC532" s="62"/>
      <c r="AD532" s="62"/>
      <c r="AE532" s="62"/>
      <c r="AF532" s="62"/>
      <c r="AH532" s="62"/>
      <c r="AI532" s="62"/>
      <c r="AJ532" s="62"/>
      <c r="AK532" s="62"/>
    </row>
    <row r="533" spans="1:37" s="51" customFormat="1" ht="15.75" customHeight="1">
      <c r="A533" s="99"/>
      <c r="B533" s="100" t="s">
        <v>126</v>
      </c>
      <c r="C533" s="96"/>
      <c r="D533" s="99">
        <v>3</v>
      </c>
      <c r="E533" s="99" t="s">
        <v>145</v>
      </c>
      <c r="F533" s="7" t="s">
        <v>9</v>
      </c>
      <c r="G533" s="22">
        <f>SUM(G534:G544)</f>
        <v>1485.4</v>
      </c>
      <c r="H533" s="22">
        <f>SUM(H534:H544)</f>
        <v>0</v>
      </c>
      <c r="I533" s="22">
        <f aca="true" t="shared" si="163" ref="I533:N533">SUM(I534:I544)</f>
        <v>1485.4</v>
      </c>
      <c r="J533" s="22">
        <f t="shared" si="163"/>
        <v>0</v>
      </c>
      <c r="K533" s="22">
        <f t="shared" si="163"/>
        <v>0</v>
      </c>
      <c r="L533" s="22">
        <f t="shared" si="163"/>
        <v>0</v>
      </c>
      <c r="M533" s="6">
        <f t="shared" si="163"/>
        <v>0</v>
      </c>
      <c r="N533" s="6">
        <f t="shared" si="163"/>
        <v>0</v>
      </c>
      <c r="O533" s="6">
        <f>SUM(O534:O544)</f>
        <v>0</v>
      </c>
      <c r="P533" s="6">
        <f>SUM(P534:P544)</f>
        <v>0</v>
      </c>
      <c r="Q533" s="38"/>
      <c r="R533" s="55"/>
      <c r="AA533" s="62"/>
      <c r="AB533" s="62"/>
      <c r="AC533" s="62"/>
      <c r="AD533" s="62"/>
      <c r="AE533" s="62"/>
      <c r="AF533" s="62"/>
      <c r="AH533" s="62"/>
      <c r="AI533" s="62"/>
      <c r="AJ533" s="62"/>
      <c r="AK533" s="62"/>
    </row>
    <row r="534" spans="1:37" s="51" customFormat="1" ht="15.75">
      <c r="A534" s="99"/>
      <c r="B534" s="101"/>
      <c r="C534" s="97"/>
      <c r="D534" s="99"/>
      <c r="E534" s="99"/>
      <c r="F534" s="7" t="s">
        <v>10</v>
      </c>
      <c r="G534" s="22">
        <f aca="true" t="shared" si="164" ref="G534:H544">I534+K534+M534+O534</f>
        <v>0</v>
      </c>
      <c r="H534" s="22">
        <f t="shared" si="164"/>
        <v>0</v>
      </c>
      <c r="I534" s="22">
        <v>0</v>
      </c>
      <c r="J534" s="22">
        <v>0</v>
      </c>
      <c r="K534" s="22">
        <v>0</v>
      </c>
      <c r="L534" s="22">
        <v>0</v>
      </c>
      <c r="M534" s="6">
        <v>0</v>
      </c>
      <c r="N534" s="6">
        <v>0</v>
      </c>
      <c r="O534" s="6">
        <v>0</v>
      </c>
      <c r="P534" s="6">
        <v>0</v>
      </c>
      <c r="Q534" s="103" t="s">
        <v>57</v>
      </c>
      <c r="R534" s="55"/>
      <c r="AA534" s="62"/>
      <c r="AB534" s="62"/>
      <c r="AC534" s="62"/>
      <c r="AD534" s="62"/>
      <c r="AE534" s="62"/>
      <c r="AF534" s="62"/>
      <c r="AH534" s="62"/>
      <c r="AI534" s="62"/>
      <c r="AJ534" s="62"/>
      <c r="AK534" s="62"/>
    </row>
    <row r="535" spans="1:37" s="51" customFormat="1" ht="15.75">
      <c r="A535" s="99"/>
      <c r="B535" s="101"/>
      <c r="C535" s="97"/>
      <c r="D535" s="99"/>
      <c r="E535" s="99"/>
      <c r="F535" s="7" t="s">
        <v>11</v>
      </c>
      <c r="G535" s="22">
        <f t="shared" si="164"/>
        <v>0</v>
      </c>
      <c r="H535" s="22">
        <f t="shared" si="164"/>
        <v>0</v>
      </c>
      <c r="I535" s="22">
        <v>0</v>
      </c>
      <c r="J535" s="22">
        <v>0</v>
      </c>
      <c r="K535" s="22">
        <v>0</v>
      </c>
      <c r="L535" s="22">
        <v>0</v>
      </c>
      <c r="M535" s="6">
        <v>0</v>
      </c>
      <c r="N535" s="6">
        <v>0</v>
      </c>
      <c r="O535" s="6">
        <v>0</v>
      </c>
      <c r="P535" s="6">
        <v>0</v>
      </c>
      <c r="Q535" s="91"/>
      <c r="R535" s="55"/>
      <c r="AA535" s="62"/>
      <c r="AB535" s="62"/>
      <c r="AC535" s="62"/>
      <c r="AD535" s="62"/>
      <c r="AE535" s="62"/>
      <c r="AF535" s="62"/>
      <c r="AH535" s="62"/>
      <c r="AI535" s="62"/>
      <c r="AJ535" s="62"/>
      <c r="AK535" s="62"/>
    </row>
    <row r="536" spans="1:37" s="51" customFormat="1" ht="15.75">
      <c r="A536" s="99"/>
      <c r="B536" s="101"/>
      <c r="C536" s="97"/>
      <c r="D536" s="99"/>
      <c r="E536" s="99"/>
      <c r="F536" s="7" t="s">
        <v>12</v>
      </c>
      <c r="G536" s="22">
        <f t="shared" si="164"/>
        <v>0</v>
      </c>
      <c r="H536" s="22">
        <f t="shared" si="164"/>
        <v>0</v>
      </c>
      <c r="I536" s="22">
        <v>0</v>
      </c>
      <c r="J536" s="22">
        <v>0</v>
      </c>
      <c r="K536" s="22">
        <v>0</v>
      </c>
      <c r="L536" s="22">
        <v>0</v>
      </c>
      <c r="M536" s="6">
        <v>0</v>
      </c>
      <c r="N536" s="6">
        <v>0</v>
      </c>
      <c r="O536" s="6">
        <v>0</v>
      </c>
      <c r="P536" s="6">
        <v>0</v>
      </c>
      <c r="Q536" s="91"/>
      <c r="R536" s="55"/>
      <c r="AA536" s="62"/>
      <c r="AB536" s="62"/>
      <c r="AC536" s="62"/>
      <c r="AD536" s="62"/>
      <c r="AE536" s="62"/>
      <c r="AF536" s="62"/>
      <c r="AH536" s="62"/>
      <c r="AI536" s="62"/>
      <c r="AJ536" s="62"/>
      <c r="AK536" s="62"/>
    </row>
    <row r="537" spans="1:37" s="51" customFormat="1" ht="15.75">
      <c r="A537" s="99"/>
      <c r="B537" s="101"/>
      <c r="C537" s="97"/>
      <c r="D537" s="99"/>
      <c r="E537" s="99"/>
      <c r="F537" s="7" t="s">
        <v>13</v>
      </c>
      <c r="G537" s="22">
        <f t="shared" si="164"/>
        <v>0</v>
      </c>
      <c r="H537" s="22">
        <f t="shared" si="164"/>
        <v>0</v>
      </c>
      <c r="I537" s="22">
        <v>0</v>
      </c>
      <c r="J537" s="22">
        <v>0</v>
      </c>
      <c r="K537" s="22">
        <v>0</v>
      </c>
      <c r="L537" s="22">
        <v>0</v>
      </c>
      <c r="M537" s="6">
        <v>0</v>
      </c>
      <c r="N537" s="6">
        <v>0</v>
      </c>
      <c r="O537" s="6">
        <v>0</v>
      </c>
      <c r="P537" s="6">
        <v>0</v>
      </c>
      <c r="Q537" s="91"/>
      <c r="R537" s="55"/>
      <c r="AA537" s="62"/>
      <c r="AB537" s="62"/>
      <c r="AC537" s="62"/>
      <c r="AD537" s="62"/>
      <c r="AE537" s="62"/>
      <c r="AF537" s="62"/>
      <c r="AH537" s="62"/>
      <c r="AI537" s="62"/>
      <c r="AJ537" s="62"/>
      <c r="AK537" s="62"/>
    </row>
    <row r="538" spans="1:37" s="51" customFormat="1" ht="27.75" customHeight="1">
      <c r="A538" s="99"/>
      <c r="B538" s="101"/>
      <c r="C538" s="97"/>
      <c r="D538" s="99"/>
      <c r="E538" s="99"/>
      <c r="F538" s="7" t="s">
        <v>14</v>
      </c>
      <c r="G538" s="22">
        <f t="shared" si="164"/>
        <v>0</v>
      </c>
      <c r="H538" s="22">
        <f t="shared" si="164"/>
        <v>0</v>
      </c>
      <c r="I538" s="22">
        <v>0</v>
      </c>
      <c r="J538" s="22">
        <v>0</v>
      </c>
      <c r="K538" s="22">
        <v>0</v>
      </c>
      <c r="L538" s="22">
        <v>0</v>
      </c>
      <c r="M538" s="6">
        <v>0</v>
      </c>
      <c r="N538" s="6">
        <v>0</v>
      </c>
      <c r="O538" s="6">
        <v>0</v>
      </c>
      <c r="P538" s="6">
        <v>0</v>
      </c>
      <c r="Q538" s="91"/>
      <c r="R538" s="55"/>
      <c r="AA538" s="62"/>
      <c r="AB538" s="62"/>
      <c r="AC538" s="62"/>
      <c r="AD538" s="62"/>
      <c r="AE538" s="62"/>
      <c r="AF538" s="62"/>
      <c r="AH538" s="62"/>
      <c r="AI538" s="62"/>
      <c r="AJ538" s="62"/>
      <c r="AK538" s="62"/>
    </row>
    <row r="539" spans="1:37" s="51" customFormat="1" ht="27.75" customHeight="1">
      <c r="A539" s="99"/>
      <c r="B539" s="101"/>
      <c r="C539" s="97"/>
      <c r="D539" s="99"/>
      <c r="E539" s="99"/>
      <c r="F539" s="7" t="s">
        <v>15</v>
      </c>
      <c r="G539" s="22">
        <f t="shared" si="164"/>
        <v>0</v>
      </c>
      <c r="H539" s="22">
        <f t="shared" si="164"/>
        <v>0</v>
      </c>
      <c r="I539" s="22">
        <v>0</v>
      </c>
      <c r="J539" s="22">
        <v>0</v>
      </c>
      <c r="K539" s="22">
        <v>0</v>
      </c>
      <c r="L539" s="22">
        <v>0</v>
      </c>
      <c r="M539" s="6">
        <v>0</v>
      </c>
      <c r="N539" s="6">
        <v>0</v>
      </c>
      <c r="O539" s="6">
        <v>0</v>
      </c>
      <c r="P539" s="6">
        <v>0</v>
      </c>
      <c r="Q539" s="91"/>
      <c r="R539" s="55"/>
      <c r="AA539" s="62"/>
      <c r="AB539" s="62"/>
      <c r="AC539" s="62"/>
      <c r="AD539" s="62"/>
      <c r="AE539" s="62"/>
      <c r="AF539" s="62"/>
      <c r="AH539" s="62"/>
      <c r="AI539" s="62"/>
      <c r="AJ539" s="62"/>
      <c r="AK539" s="62"/>
    </row>
    <row r="540" spans="1:37" s="51" customFormat="1" ht="27.75" customHeight="1">
      <c r="A540" s="99"/>
      <c r="B540" s="101"/>
      <c r="C540" s="97"/>
      <c r="D540" s="99"/>
      <c r="E540" s="99"/>
      <c r="F540" s="7" t="s">
        <v>59</v>
      </c>
      <c r="G540" s="22">
        <f t="shared" si="164"/>
        <v>0</v>
      </c>
      <c r="H540" s="22">
        <f t="shared" si="164"/>
        <v>0</v>
      </c>
      <c r="I540" s="22">
        <v>0</v>
      </c>
      <c r="J540" s="22">
        <v>0</v>
      </c>
      <c r="K540" s="22">
        <v>0</v>
      </c>
      <c r="L540" s="22">
        <v>0</v>
      </c>
      <c r="M540" s="6">
        <v>0</v>
      </c>
      <c r="N540" s="6">
        <v>0</v>
      </c>
      <c r="O540" s="6">
        <v>0</v>
      </c>
      <c r="P540" s="6">
        <v>0</v>
      </c>
      <c r="Q540" s="91"/>
      <c r="R540" s="55"/>
      <c r="AA540" s="62"/>
      <c r="AB540" s="62"/>
      <c r="AC540" s="62"/>
      <c r="AD540" s="62"/>
      <c r="AE540" s="62"/>
      <c r="AF540" s="62"/>
      <c r="AH540" s="62"/>
      <c r="AI540" s="62"/>
      <c r="AJ540" s="62"/>
      <c r="AK540" s="62"/>
    </row>
    <row r="541" spans="1:37" s="51" customFormat="1" ht="36.75" customHeight="1">
      <c r="A541" s="99"/>
      <c r="B541" s="101"/>
      <c r="C541" s="97"/>
      <c r="D541" s="99"/>
      <c r="E541" s="99"/>
      <c r="F541" s="7" t="s">
        <v>60</v>
      </c>
      <c r="G541" s="22">
        <f t="shared" si="164"/>
        <v>1485.4</v>
      </c>
      <c r="H541" s="22">
        <f t="shared" si="164"/>
        <v>0</v>
      </c>
      <c r="I541" s="22">
        <v>1485.4</v>
      </c>
      <c r="J541" s="22">
        <v>0</v>
      </c>
      <c r="K541" s="22">
        <v>0</v>
      </c>
      <c r="L541" s="22">
        <v>0</v>
      </c>
      <c r="M541" s="6">
        <v>0</v>
      </c>
      <c r="N541" s="6">
        <v>0</v>
      </c>
      <c r="O541" s="6">
        <v>0</v>
      </c>
      <c r="P541" s="6">
        <v>0</v>
      </c>
      <c r="Q541" s="91"/>
      <c r="R541" s="55"/>
      <c r="AA541" s="62"/>
      <c r="AB541" s="62"/>
      <c r="AC541" s="62">
        <v>1</v>
      </c>
      <c r="AD541" s="62"/>
      <c r="AE541" s="62"/>
      <c r="AF541" s="62"/>
      <c r="AH541" s="62"/>
      <c r="AI541" s="62"/>
      <c r="AJ541" s="62"/>
      <c r="AK541" s="62"/>
    </row>
    <row r="542" spans="1:37" s="51" customFormat="1" ht="27.75" customHeight="1">
      <c r="A542" s="99"/>
      <c r="B542" s="101"/>
      <c r="C542" s="97"/>
      <c r="D542" s="99"/>
      <c r="E542" s="99"/>
      <c r="F542" s="7" t="s">
        <v>61</v>
      </c>
      <c r="G542" s="22">
        <f t="shared" si="164"/>
        <v>0</v>
      </c>
      <c r="H542" s="22">
        <f t="shared" si="164"/>
        <v>0</v>
      </c>
      <c r="I542" s="22">
        <v>0</v>
      </c>
      <c r="J542" s="22">
        <v>0</v>
      </c>
      <c r="K542" s="22">
        <v>0</v>
      </c>
      <c r="L542" s="22">
        <v>0</v>
      </c>
      <c r="M542" s="6">
        <v>0</v>
      </c>
      <c r="N542" s="6">
        <v>0</v>
      </c>
      <c r="O542" s="6">
        <v>0</v>
      </c>
      <c r="P542" s="6">
        <v>0</v>
      </c>
      <c r="Q542" s="91"/>
      <c r="R542" s="55"/>
      <c r="AA542" s="62"/>
      <c r="AB542" s="62"/>
      <c r="AC542" s="62"/>
      <c r="AD542" s="62"/>
      <c r="AE542" s="62"/>
      <c r="AF542" s="62"/>
      <c r="AH542" s="62"/>
      <c r="AI542" s="62"/>
      <c r="AJ542" s="62"/>
      <c r="AK542" s="62"/>
    </row>
    <row r="543" spans="1:37" s="51" customFormat="1" ht="15.75">
      <c r="A543" s="99"/>
      <c r="B543" s="101"/>
      <c r="C543" s="97"/>
      <c r="D543" s="99"/>
      <c r="E543" s="99"/>
      <c r="F543" s="7" t="s">
        <v>62</v>
      </c>
      <c r="G543" s="22">
        <f t="shared" si="164"/>
        <v>0</v>
      </c>
      <c r="H543" s="22">
        <f t="shared" si="164"/>
        <v>0</v>
      </c>
      <c r="I543" s="22">
        <v>0</v>
      </c>
      <c r="J543" s="22">
        <v>0</v>
      </c>
      <c r="K543" s="22">
        <v>0</v>
      </c>
      <c r="L543" s="22">
        <v>0</v>
      </c>
      <c r="M543" s="6">
        <v>0</v>
      </c>
      <c r="N543" s="6">
        <v>0</v>
      </c>
      <c r="O543" s="6">
        <v>0</v>
      </c>
      <c r="P543" s="6">
        <v>0</v>
      </c>
      <c r="Q543" s="91"/>
      <c r="R543" s="55"/>
      <c r="AA543" s="62"/>
      <c r="AB543" s="62"/>
      <c r="AC543" s="62"/>
      <c r="AD543" s="62"/>
      <c r="AE543" s="62"/>
      <c r="AF543" s="62"/>
      <c r="AH543" s="62"/>
      <c r="AI543" s="62"/>
      <c r="AJ543" s="62"/>
      <c r="AK543" s="62"/>
    </row>
    <row r="544" spans="1:37" s="51" customFormat="1" ht="15.75">
      <c r="A544" s="99"/>
      <c r="B544" s="102"/>
      <c r="C544" s="98"/>
      <c r="D544" s="99"/>
      <c r="E544" s="99"/>
      <c r="F544" s="7" t="s">
        <v>63</v>
      </c>
      <c r="G544" s="22">
        <f t="shared" si="164"/>
        <v>0</v>
      </c>
      <c r="H544" s="22">
        <f t="shared" si="164"/>
        <v>0</v>
      </c>
      <c r="I544" s="22">
        <v>0</v>
      </c>
      <c r="J544" s="22">
        <v>0</v>
      </c>
      <c r="K544" s="22">
        <v>0</v>
      </c>
      <c r="L544" s="22">
        <v>0</v>
      </c>
      <c r="M544" s="6">
        <v>0</v>
      </c>
      <c r="N544" s="6">
        <v>0</v>
      </c>
      <c r="O544" s="6">
        <v>0</v>
      </c>
      <c r="P544" s="6">
        <v>0</v>
      </c>
      <c r="Q544" s="92"/>
      <c r="R544" s="55"/>
      <c r="AA544" s="62"/>
      <c r="AB544" s="62"/>
      <c r="AC544" s="62"/>
      <c r="AD544" s="62"/>
      <c r="AE544" s="62"/>
      <c r="AF544" s="62"/>
      <c r="AH544" s="62"/>
      <c r="AI544" s="62"/>
      <c r="AJ544" s="62"/>
      <c r="AK544" s="62"/>
    </row>
    <row r="545" spans="1:37" s="51" customFormat="1" ht="15.75" customHeight="1">
      <c r="A545" s="99"/>
      <c r="B545" s="100" t="s">
        <v>127</v>
      </c>
      <c r="C545" s="96"/>
      <c r="D545" s="99">
        <v>2</v>
      </c>
      <c r="E545" s="99" t="s">
        <v>145</v>
      </c>
      <c r="F545" s="7" t="s">
        <v>9</v>
      </c>
      <c r="G545" s="6">
        <f>SUM(G546:G556)</f>
        <v>10436.3</v>
      </c>
      <c r="H545" s="6">
        <f>SUM(H546:H556)</f>
        <v>0</v>
      </c>
      <c r="I545" s="6">
        <f aca="true" t="shared" si="165" ref="I545:N545">SUM(I546:I556)</f>
        <v>10436.3</v>
      </c>
      <c r="J545" s="6">
        <f t="shared" si="165"/>
        <v>0</v>
      </c>
      <c r="K545" s="6">
        <f t="shared" si="165"/>
        <v>0</v>
      </c>
      <c r="L545" s="6">
        <f t="shared" si="165"/>
        <v>0</v>
      </c>
      <c r="M545" s="6">
        <f t="shared" si="165"/>
        <v>0</v>
      </c>
      <c r="N545" s="6">
        <f t="shared" si="165"/>
        <v>0</v>
      </c>
      <c r="O545" s="6">
        <f>SUM(O546:O556)</f>
        <v>0</v>
      </c>
      <c r="P545" s="6">
        <f>SUM(P546:P556)</f>
        <v>0</v>
      </c>
      <c r="Q545" s="38"/>
      <c r="R545" s="55"/>
      <c r="AA545" s="62"/>
      <c r="AB545" s="62"/>
      <c r="AC545" s="62"/>
      <c r="AD545" s="62"/>
      <c r="AE545" s="62"/>
      <c r="AF545" s="62"/>
      <c r="AH545" s="62"/>
      <c r="AI545" s="62"/>
      <c r="AJ545" s="62"/>
      <c r="AK545" s="62"/>
    </row>
    <row r="546" spans="1:37" s="51" customFormat="1" ht="15.75">
      <c r="A546" s="99"/>
      <c r="B546" s="101"/>
      <c r="C546" s="97"/>
      <c r="D546" s="99"/>
      <c r="E546" s="99"/>
      <c r="F546" s="7" t="s">
        <v>10</v>
      </c>
      <c r="G546" s="6">
        <f aca="true" t="shared" si="166" ref="G546:H556">I546+K546+M546+O546</f>
        <v>0</v>
      </c>
      <c r="H546" s="6">
        <f t="shared" si="166"/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103" t="s">
        <v>57</v>
      </c>
      <c r="R546" s="55"/>
      <c r="AA546" s="62"/>
      <c r="AB546" s="62"/>
      <c r="AC546" s="62"/>
      <c r="AD546" s="62"/>
      <c r="AE546" s="62"/>
      <c r="AF546" s="62"/>
      <c r="AH546" s="62"/>
      <c r="AI546" s="62"/>
      <c r="AJ546" s="62"/>
      <c r="AK546" s="62"/>
    </row>
    <row r="547" spans="1:37" s="51" customFormat="1" ht="15.75">
      <c r="A547" s="99"/>
      <c r="B547" s="101"/>
      <c r="C547" s="97"/>
      <c r="D547" s="99"/>
      <c r="E547" s="99"/>
      <c r="F547" s="7" t="s">
        <v>11</v>
      </c>
      <c r="G547" s="6">
        <f t="shared" si="166"/>
        <v>0</v>
      </c>
      <c r="H547" s="6">
        <f t="shared" si="166"/>
        <v>0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91"/>
      <c r="R547" s="55"/>
      <c r="AA547" s="62"/>
      <c r="AB547" s="62"/>
      <c r="AC547" s="62"/>
      <c r="AD547" s="62"/>
      <c r="AE547" s="62"/>
      <c r="AF547" s="62"/>
      <c r="AH547" s="62"/>
      <c r="AI547" s="62"/>
      <c r="AJ547" s="62"/>
      <c r="AK547" s="62"/>
    </row>
    <row r="548" spans="1:37" s="51" customFormat="1" ht="15.75">
      <c r="A548" s="99"/>
      <c r="B548" s="101"/>
      <c r="C548" s="97"/>
      <c r="D548" s="99"/>
      <c r="E548" s="99"/>
      <c r="F548" s="7" t="s">
        <v>12</v>
      </c>
      <c r="G548" s="6">
        <f t="shared" si="166"/>
        <v>0</v>
      </c>
      <c r="H548" s="6">
        <f t="shared" si="166"/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91"/>
      <c r="R548" s="55"/>
      <c r="AA548" s="62"/>
      <c r="AB548" s="62"/>
      <c r="AC548" s="62"/>
      <c r="AD548" s="62"/>
      <c r="AE548" s="62"/>
      <c r="AF548" s="62"/>
      <c r="AH548" s="62"/>
      <c r="AI548" s="62"/>
      <c r="AJ548" s="62"/>
      <c r="AK548" s="62"/>
    </row>
    <row r="549" spans="1:37" s="51" customFormat="1" ht="15.75">
      <c r="A549" s="99"/>
      <c r="B549" s="101"/>
      <c r="C549" s="97"/>
      <c r="D549" s="99"/>
      <c r="E549" s="99"/>
      <c r="F549" s="7" t="s">
        <v>13</v>
      </c>
      <c r="G549" s="22">
        <f t="shared" si="166"/>
        <v>0</v>
      </c>
      <c r="H549" s="22">
        <f t="shared" si="166"/>
        <v>0</v>
      </c>
      <c r="I549" s="22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91"/>
      <c r="R549" s="55"/>
      <c r="AA549" s="62"/>
      <c r="AB549" s="62"/>
      <c r="AC549" s="62"/>
      <c r="AD549" s="62"/>
      <c r="AE549" s="62"/>
      <c r="AF549" s="62"/>
      <c r="AH549" s="62"/>
      <c r="AI549" s="62"/>
      <c r="AJ549" s="62"/>
      <c r="AK549" s="62"/>
    </row>
    <row r="550" spans="1:37" s="51" customFormat="1" ht="15.75">
      <c r="A550" s="99"/>
      <c r="B550" s="101"/>
      <c r="C550" s="97"/>
      <c r="D550" s="99"/>
      <c r="E550" s="99"/>
      <c r="F550" s="7" t="s">
        <v>14</v>
      </c>
      <c r="G550" s="22">
        <f t="shared" si="166"/>
        <v>0</v>
      </c>
      <c r="H550" s="22">
        <f t="shared" si="166"/>
        <v>0</v>
      </c>
      <c r="I550" s="22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91"/>
      <c r="R550" s="55"/>
      <c r="AA550" s="62"/>
      <c r="AB550" s="62"/>
      <c r="AC550" s="62"/>
      <c r="AD550" s="62"/>
      <c r="AE550" s="62"/>
      <c r="AF550" s="62"/>
      <c r="AH550" s="62"/>
      <c r="AI550" s="62"/>
      <c r="AJ550" s="62"/>
      <c r="AK550" s="62"/>
    </row>
    <row r="551" spans="1:37" s="51" customFormat="1" ht="15.75">
      <c r="A551" s="99"/>
      <c r="B551" s="101"/>
      <c r="C551" s="97"/>
      <c r="D551" s="99"/>
      <c r="E551" s="99"/>
      <c r="F551" s="7" t="s">
        <v>15</v>
      </c>
      <c r="G551" s="22">
        <f t="shared" si="166"/>
        <v>0</v>
      </c>
      <c r="H551" s="22">
        <f t="shared" si="166"/>
        <v>0</v>
      </c>
      <c r="I551" s="22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91"/>
      <c r="R551" s="55"/>
      <c r="AA551" s="62"/>
      <c r="AB551" s="62"/>
      <c r="AC551" s="62"/>
      <c r="AD551" s="62"/>
      <c r="AE551" s="62"/>
      <c r="AF551" s="62"/>
      <c r="AH551" s="62"/>
      <c r="AI551" s="62"/>
      <c r="AJ551" s="62"/>
      <c r="AK551" s="62"/>
    </row>
    <row r="552" spans="1:37" s="51" customFormat="1" ht="15.75">
      <c r="A552" s="99"/>
      <c r="B552" s="101"/>
      <c r="C552" s="97"/>
      <c r="D552" s="99"/>
      <c r="E552" s="99"/>
      <c r="F552" s="7" t="s">
        <v>59</v>
      </c>
      <c r="G552" s="22">
        <f t="shared" si="166"/>
        <v>10436.3</v>
      </c>
      <c r="H552" s="22">
        <f t="shared" si="166"/>
        <v>0</v>
      </c>
      <c r="I552" s="22">
        <v>10436.3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91"/>
      <c r="R552" s="55"/>
      <c r="AA552" s="62">
        <v>1</v>
      </c>
      <c r="AB552" s="62"/>
      <c r="AC552" s="62"/>
      <c r="AD552" s="62"/>
      <c r="AE552" s="62"/>
      <c r="AF552" s="62"/>
      <c r="AH552" s="62"/>
      <c r="AI552" s="62"/>
      <c r="AJ552" s="62"/>
      <c r="AK552" s="62"/>
    </row>
    <row r="553" spans="1:37" s="51" customFormat="1" ht="15.75">
      <c r="A553" s="99"/>
      <c r="B553" s="101"/>
      <c r="C553" s="97"/>
      <c r="D553" s="99"/>
      <c r="E553" s="99"/>
      <c r="F553" s="7" t="s">
        <v>60</v>
      </c>
      <c r="G553" s="22">
        <f t="shared" si="166"/>
        <v>0</v>
      </c>
      <c r="H553" s="22">
        <f t="shared" si="166"/>
        <v>0</v>
      </c>
      <c r="I553" s="22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91"/>
      <c r="R553" s="55"/>
      <c r="AA553" s="62"/>
      <c r="AB553" s="62"/>
      <c r="AC553" s="62"/>
      <c r="AD553" s="62"/>
      <c r="AE553" s="62"/>
      <c r="AF553" s="62"/>
      <c r="AH553" s="62"/>
      <c r="AI553" s="62"/>
      <c r="AJ553" s="62"/>
      <c r="AK553" s="62"/>
    </row>
    <row r="554" spans="1:37" s="51" customFormat="1" ht="15.75">
      <c r="A554" s="99"/>
      <c r="B554" s="101"/>
      <c r="C554" s="97"/>
      <c r="D554" s="99"/>
      <c r="E554" s="99"/>
      <c r="F554" s="7" t="s">
        <v>61</v>
      </c>
      <c r="G554" s="22">
        <f t="shared" si="166"/>
        <v>0</v>
      </c>
      <c r="H554" s="22">
        <f t="shared" si="166"/>
        <v>0</v>
      </c>
      <c r="I554" s="22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91"/>
      <c r="R554" s="55"/>
      <c r="AA554" s="62"/>
      <c r="AB554" s="62"/>
      <c r="AC554" s="62"/>
      <c r="AD554" s="62"/>
      <c r="AE554" s="62"/>
      <c r="AF554" s="62"/>
      <c r="AH554" s="62"/>
      <c r="AI554" s="62"/>
      <c r="AJ554" s="62"/>
      <c r="AK554" s="62"/>
    </row>
    <row r="555" spans="1:37" s="51" customFormat="1" ht="15.75">
      <c r="A555" s="99"/>
      <c r="B555" s="101"/>
      <c r="C555" s="97"/>
      <c r="D555" s="99"/>
      <c r="E555" s="99"/>
      <c r="F555" s="7" t="s">
        <v>62</v>
      </c>
      <c r="G555" s="22">
        <f t="shared" si="166"/>
        <v>0</v>
      </c>
      <c r="H555" s="22">
        <f t="shared" si="166"/>
        <v>0</v>
      </c>
      <c r="I555" s="22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91"/>
      <c r="R555" s="55"/>
      <c r="AA555" s="62"/>
      <c r="AB555" s="62"/>
      <c r="AC555" s="62"/>
      <c r="AD555" s="62"/>
      <c r="AE555" s="62"/>
      <c r="AF555" s="62"/>
      <c r="AH555" s="62"/>
      <c r="AI555" s="62"/>
      <c r="AJ555" s="62"/>
      <c r="AK555" s="62"/>
    </row>
    <row r="556" spans="1:37" s="51" customFormat="1" ht="15.75">
      <c r="A556" s="99"/>
      <c r="B556" s="102"/>
      <c r="C556" s="98"/>
      <c r="D556" s="99"/>
      <c r="E556" s="99"/>
      <c r="F556" s="7" t="s">
        <v>63</v>
      </c>
      <c r="G556" s="22">
        <f t="shared" si="166"/>
        <v>0</v>
      </c>
      <c r="H556" s="22">
        <f t="shared" si="166"/>
        <v>0</v>
      </c>
      <c r="I556" s="22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92"/>
      <c r="R556" s="55"/>
      <c r="AA556" s="62"/>
      <c r="AB556" s="62"/>
      <c r="AC556" s="62"/>
      <c r="AD556" s="62"/>
      <c r="AE556" s="62"/>
      <c r="AF556" s="62"/>
      <c r="AH556" s="62"/>
      <c r="AI556" s="62"/>
      <c r="AJ556" s="62"/>
      <c r="AK556" s="62"/>
    </row>
    <row r="557" spans="1:37" s="51" customFormat="1" ht="15.75" customHeight="1">
      <c r="A557" s="99"/>
      <c r="B557" s="100" t="s">
        <v>128</v>
      </c>
      <c r="C557" s="96"/>
      <c r="D557" s="99">
        <v>3</v>
      </c>
      <c r="E557" s="99" t="s">
        <v>145</v>
      </c>
      <c r="F557" s="7" t="s">
        <v>9</v>
      </c>
      <c r="G557" s="22">
        <f>SUM(G558:G568)</f>
        <v>500.8</v>
      </c>
      <c r="H557" s="22">
        <f>SUM(H558:H568)</f>
        <v>0</v>
      </c>
      <c r="I557" s="22">
        <f aca="true" t="shared" si="167" ref="I557:N557">SUM(I558:I568)</f>
        <v>500.8</v>
      </c>
      <c r="J557" s="6">
        <f t="shared" si="167"/>
        <v>0</v>
      </c>
      <c r="K557" s="6">
        <f t="shared" si="167"/>
        <v>0</v>
      </c>
      <c r="L557" s="6">
        <f t="shared" si="167"/>
        <v>0</v>
      </c>
      <c r="M557" s="6">
        <f t="shared" si="167"/>
        <v>0</v>
      </c>
      <c r="N557" s="6">
        <f t="shared" si="167"/>
        <v>0</v>
      </c>
      <c r="O557" s="6">
        <f>SUM(O558:O568)</f>
        <v>0</v>
      </c>
      <c r="P557" s="6">
        <f>SUM(P558:P568)</f>
        <v>0</v>
      </c>
      <c r="Q557" s="38"/>
      <c r="R557" s="55"/>
      <c r="AA557" s="62"/>
      <c r="AB557" s="62"/>
      <c r="AC557" s="62"/>
      <c r="AD557" s="62"/>
      <c r="AE557" s="62"/>
      <c r="AF557" s="62"/>
      <c r="AH557" s="62"/>
      <c r="AI557" s="62"/>
      <c r="AJ557" s="62"/>
      <c r="AK557" s="62"/>
    </row>
    <row r="558" spans="1:37" s="51" customFormat="1" ht="15.75">
      <c r="A558" s="99"/>
      <c r="B558" s="101"/>
      <c r="C558" s="97"/>
      <c r="D558" s="99"/>
      <c r="E558" s="99"/>
      <c r="F558" s="7" t="s">
        <v>10</v>
      </c>
      <c r="G558" s="22">
        <f aca="true" t="shared" si="168" ref="G558:H568">I558+K558+M558+O558</f>
        <v>0</v>
      </c>
      <c r="H558" s="22">
        <f t="shared" si="168"/>
        <v>0</v>
      </c>
      <c r="I558" s="22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103" t="s">
        <v>57</v>
      </c>
      <c r="R558" s="55"/>
      <c r="AA558" s="62"/>
      <c r="AB558" s="62"/>
      <c r="AC558" s="62"/>
      <c r="AD558" s="62"/>
      <c r="AE558" s="62"/>
      <c r="AF558" s="62"/>
      <c r="AH558" s="62"/>
      <c r="AI558" s="62"/>
      <c r="AJ558" s="62"/>
      <c r="AK558" s="62"/>
    </row>
    <row r="559" spans="1:37" s="51" customFormat="1" ht="15.75">
      <c r="A559" s="99"/>
      <c r="B559" s="101"/>
      <c r="C559" s="97"/>
      <c r="D559" s="99"/>
      <c r="E559" s="99"/>
      <c r="F559" s="7" t="s">
        <v>11</v>
      </c>
      <c r="G559" s="22">
        <f t="shared" si="168"/>
        <v>0</v>
      </c>
      <c r="H559" s="22">
        <f t="shared" si="168"/>
        <v>0</v>
      </c>
      <c r="I559" s="22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0</v>
      </c>
      <c r="Q559" s="91"/>
      <c r="R559" s="55"/>
      <c r="AA559" s="62"/>
      <c r="AB559" s="62"/>
      <c r="AC559" s="62"/>
      <c r="AD559" s="62"/>
      <c r="AE559" s="62"/>
      <c r="AF559" s="62"/>
      <c r="AH559" s="62"/>
      <c r="AI559" s="62"/>
      <c r="AJ559" s="62"/>
      <c r="AK559" s="62"/>
    </row>
    <row r="560" spans="1:37" s="51" customFormat="1" ht="15.75">
      <c r="A560" s="99"/>
      <c r="B560" s="101"/>
      <c r="C560" s="97"/>
      <c r="D560" s="99"/>
      <c r="E560" s="99"/>
      <c r="F560" s="7" t="s">
        <v>12</v>
      </c>
      <c r="G560" s="22">
        <f t="shared" si="168"/>
        <v>0</v>
      </c>
      <c r="H560" s="22">
        <f t="shared" si="168"/>
        <v>0</v>
      </c>
      <c r="I560" s="22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0</v>
      </c>
      <c r="Q560" s="91"/>
      <c r="R560" s="55"/>
      <c r="AA560" s="62"/>
      <c r="AB560" s="62"/>
      <c r="AC560" s="62"/>
      <c r="AD560" s="62"/>
      <c r="AE560" s="62"/>
      <c r="AF560" s="62"/>
      <c r="AH560" s="62"/>
      <c r="AI560" s="62"/>
      <c r="AJ560" s="62"/>
      <c r="AK560" s="62"/>
    </row>
    <row r="561" spans="1:37" s="51" customFormat="1" ht="15.75">
      <c r="A561" s="99"/>
      <c r="B561" s="101"/>
      <c r="C561" s="97"/>
      <c r="D561" s="99"/>
      <c r="E561" s="99"/>
      <c r="F561" s="7" t="s">
        <v>13</v>
      </c>
      <c r="G561" s="22">
        <f t="shared" si="168"/>
        <v>0</v>
      </c>
      <c r="H561" s="22">
        <f t="shared" si="168"/>
        <v>0</v>
      </c>
      <c r="I561" s="22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91"/>
      <c r="R561" s="55"/>
      <c r="AA561" s="62"/>
      <c r="AB561" s="62"/>
      <c r="AC561" s="62"/>
      <c r="AD561" s="62"/>
      <c r="AE561" s="62"/>
      <c r="AF561" s="62"/>
      <c r="AH561" s="62"/>
      <c r="AI561" s="62"/>
      <c r="AJ561" s="62"/>
      <c r="AK561" s="62"/>
    </row>
    <row r="562" spans="1:37" s="51" customFormat="1" ht="15.75">
      <c r="A562" s="99"/>
      <c r="B562" s="101"/>
      <c r="C562" s="97"/>
      <c r="D562" s="99"/>
      <c r="E562" s="99"/>
      <c r="F562" s="7" t="s">
        <v>14</v>
      </c>
      <c r="G562" s="22">
        <f t="shared" si="168"/>
        <v>0</v>
      </c>
      <c r="H562" s="22">
        <f t="shared" si="168"/>
        <v>0</v>
      </c>
      <c r="I562" s="22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91"/>
      <c r="R562" s="55"/>
      <c r="AA562" s="62"/>
      <c r="AB562" s="62"/>
      <c r="AC562" s="62"/>
      <c r="AD562" s="62"/>
      <c r="AE562" s="62"/>
      <c r="AF562" s="62"/>
      <c r="AH562" s="62"/>
      <c r="AI562" s="62"/>
      <c r="AJ562" s="62"/>
      <c r="AK562" s="62"/>
    </row>
    <row r="563" spans="1:37" s="51" customFormat="1" ht="15.75">
      <c r="A563" s="99"/>
      <c r="B563" s="101"/>
      <c r="C563" s="97"/>
      <c r="D563" s="99"/>
      <c r="E563" s="99"/>
      <c r="F563" s="7" t="s">
        <v>15</v>
      </c>
      <c r="G563" s="22">
        <f t="shared" si="168"/>
        <v>0</v>
      </c>
      <c r="H563" s="22">
        <f t="shared" si="168"/>
        <v>0</v>
      </c>
      <c r="I563" s="22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>
        <v>0</v>
      </c>
      <c r="Q563" s="91"/>
      <c r="R563" s="55"/>
      <c r="AA563" s="62"/>
      <c r="AB563" s="62"/>
      <c r="AC563" s="62"/>
      <c r="AD563" s="62"/>
      <c r="AE563" s="62"/>
      <c r="AF563" s="62"/>
      <c r="AH563" s="62"/>
      <c r="AI563" s="62"/>
      <c r="AJ563" s="62"/>
      <c r="AK563" s="62"/>
    </row>
    <row r="564" spans="1:37" s="51" customFormat="1" ht="15.75">
      <c r="A564" s="99"/>
      <c r="B564" s="101"/>
      <c r="C564" s="97"/>
      <c r="D564" s="99"/>
      <c r="E564" s="99"/>
      <c r="F564" s="7" t="s">
        <v>59</v>
      </c>
      <c r="G564" s="22">
        <f t="shared" si="168"/>
        <v>500.8</v>
      </c>
      <c r="H564" s="22">
        <f t="shared" si="168"/>
        <v>0</v>
      </c>
      <c r="I564" s="22">
        <v>500.8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>
        <v>0</v>
      </c>
      <c r="Q564" s="91"/>
      <c r="R564" s="55"/>
      <c r="AA564" s="62">
        <v>1</v>
      </c>
      <c r="AB564" s="62"/>
      <c r="AC564" s="62"/>
      <c r="AD564" s="62"/>
      <c r="AE564" s="62"/>
      <c r="AF564" s="62"/>
      <c r="AH564" s="62"/>
      <c r="AI564" s="62"/>
      <c r="AJ564" s="62"/>
      <c r="AK564" s="62"/>
    </row>
    <row r="565" spans="1:37" s="51" customFormat="1" ht="15.75">
      <c r="A565" s="99"/>
      <c r="B565" s="101"/>
      <c r="C565" s="97"/>
      <c r="D565" s="99"/>
      <c r="E565" s="99"/>
      <c r="F565" s="7" t="s">
        <v>60</v>
      </c>
      <c r="G565" s="22">
        <f t="shared" si="168"/>
        <v>0</v>
      </c>
      <c r="H565" s="22">
        <f t="shared" si="168"/>
        <v>0</v>
      </c>
      <c r="I565" s="22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91"/>
      <c r="R565" s="55"/>
      <c r="AA565" s="62"/>
      <c r="AB565" s="62"/>
      <c r="AC565" s="62"/>
      <c r="AD565" s="62"/>
      <c r="AE565" s="62"/>
      <c r="AF565" s="62"/>
      <c r="AH565" s="62"/>
      <c r="AI565" s="62"/>
      <c r="AJ565" s="62"/>
      <c r="AK565" s="62"/>
    </row>
    <row r="566" spans="1:37" s="51" customFormat="1" ht="15.75">
      <c r="A566" s="99"/>
      <c r="B566" s="101"/>
      <c r="C566" s="97"/>
      <c r="D566" s="99"/>
      <c r="E566" s="99"/>
      <c r="F566" s="7" t="s">
        <v>61</v>
      </c>
      <c r="G566" s="22">
        <f t="shared" si="168"/>
        <v>0</v>
      </c>
      <c r="H566" s="22">
        <f t="shared" si="168"/>
        <v>0</v>
      </c>
      <c r="I566" s="22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91"/>
      <c r="R566" s="55"/>
      <c r="AA566" s="62"/>
      <c r="AB566" s="62"/>
      <c r="AC566" s="62"/>
      <c r="AD566" s="62"/>
      <c r="AE566" s="62"/>
      <c r="AF566" s="62"/>
      <c r="AH566" s="62"/>
      <c r="AI566" s="62"/>
      <c r="AJ566" s="62"/>
      <c r="AK566" s="62"/>
    </row>
    <row r="567" spans="1:37" s="51" customFormat="1" ht="15.75">
      <c r="A567" s="99"/>
      <c r="B567" s="101"/>
      <c r="C567" s="97"/>
      <c r="D567" s="99"/>
      <c r="E567" s="99"/>
      <c r="F567" s="7" t="s">
        <v>62</v>
      </c>
      <c r="G567" s="22">
        <f t="shared" si="168"/>
        <v>0</v>
      </c>
      <c r="H567" s="22">
        <f t="shared" si="168"/>
        <v>0</v>
      </c>
      <c r="I567" s="22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>
        <v>0</v>
      </c>
      <c r="Q567" s="91"/>
      <c r="R567" s="55"/>
      <c r="AA567" s="62"/>
      <c r="AB567" s="62"/>
      <c r="AC567" s="62"/>
      <c r="AD567" s="62"/>
      <c r="AE567" s="62"/>
      <c r="AF567" s="62"/>
      <c r="AH567" s="62"/>
      <c r="AI567" s="62"/>
      <c r="AJ567" s="62"/>
      <c r="AK567" s="62"/>
    </row>
    <row r="568" spans="1:37" s="51" customFormat="1" ht="15.75">
      <c r="A568" s="99"/>
      <c r="B568" s="102"/>
      <c r="C568" s="98"/>
      <c r="D568" s="99"/>
      <c r="E568" s="99"/>
      <c r="F568" s="7" t="s">
        <v>63</v>
      </c>
      <c r="G568" s="22">
        <f t="shared" si="168"/>
        <v>0</v>
      </c>
      <c r="H568" s="22">
        <f t="shared" si="168"/>
        <v>0</v>
      </c>
      <c r="I568" s="22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</v>
      </c>
      <c r="O568" s="6">
        <v>0</v>
      </c>
      <c r="P568" s="6">
        <v>0</v>
      </c>
      <c r="Q568" s="92"/>
      <c r="R568" s="55"/>
      <c r="AA568" s="62"/>
      <c r="AB568" s="62"/>
      <c r="AC568" s="62"/>
      <c r="AD568" s="62"/>
      <c r="AE568" s="62"/>
      <c r="AF568" s="62"/>
      <c r="AH568" s="62"/>
      <c r="AI568" s="62"/>
      <c r="AJ568" s="62"/>
      <c r="AK568" s="62"/>
    </row>
    <row r="569" spans="1:37" s="51" customFormat="1" ht="15.75" customHeight="1">
      <c r="A569" s="99"/>
      <c r="B569" s="100" t="s">
        <v>129</v>
      </c>
      <c r="C569" s="96"/>
      <c r="D569" s="96">
        <v>3</v>
      </c>
      <c r="E569" s="99" t="s">
        <v>145</v>
      </c>
      <c r="F569" s="7" t="s">
        <v>9</v>
      </c>
      <c r="G569" s="22">
        <f>SUM(G570:G580)</f>
        <v>1053.5</v>
      </c>
      <c r="H569" s="22">
        <f>SUM(H570:H580)</f>
        <v>0</v>
      </c>
      <c r="I569" s="22">
        <f aca="true" t="shared" si="169" ref="I569:N569">SUM(I570:I580)</f>
        <v>1053.5</v>
      </c>
      <c r="J569" s="6">
        <f t="shared" si="169"/>
        <v>0</v>
      </c>
      <c r="K569" s="6">
        <f t="shared" si="169"/>
        <v>0</v>
      </c>
      <c r="L569" s="6">
        <f t="shared" si="169"/>
        <v>0</v>
      </c>
      <c r="M569" s="6">
        <f t="shared" si="169"/>
        <v>0</v>
      </c>
      <c r="N569" s="6">
        <f t="shared" si="169"/>
        <v>0</v>
      </c>
      <c r="O569" s="6">
        <f>SUM(O570:O580)</f>
        <v>0</v>
      </c>
      <c r="P569" s="6">
        <f>SUM(P570:P580)</f>
        <v>0</v>
      </c>
      <c r="Q569" s="38"/>
      <c r="R569" s="55"/>
      <c r="AA569" s="62"/>
      <c r="AB569" s="62"/>
      <c r="AC569" s="62"/>
      <c r="AD569" s="62"/>
      <c r="AE569" s="62"/>
      <c r="AF569" s="62"/>
      <c r="AH569" s="62"/>
      <c r="AI569" s="62"/>
      <c r="AJ569" s="62"/>
      <c r="AK569" s="62"/>
    </row>
    <row r="570" spans="1:37" s="51" customFormat="1" ht="15.75">
      <c r="A570" s="99"/>
      <c r="B570" s="101"/>
      <c r="C570" s="97"/>
      <c r="D570" s="97"/>
      <c r="E570" s="99"/>
      <c r="F570" s="7" t="s">
        <v>10</v>
      </c>
      <c r="G570" s="22">
        <f aca="true" t="shared" si="170" ref="G570:H580">I570+K570+M570+O570</f>
        <v>0</v>
      </c>
      <c r="H570" s="22">
        <f t="shared" si="170"/>
        <v>0</v>
      </c>
      <c r="I570" s="22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103" t="s">
        <v>57</v>
      </c>
      <c r="R570" s="55"/>
      <c r="AA570" s="62"/>
      <c r="AB570" s="62"/>
      <c r="AC570" s="62"/>
      <c r="AD570" s="62"/>
      <c r="AE570" s="62"/>
      <c r="AF570" s="62"/>
      <c r="AH570" s="62"/>
      <c r="AI570" s="62"/>
      <c r="AJ570" s="62"/>
      <c r="AK570" s="62"/>
    </row>
    <row r="571" spans="1:37" s="51" customFormat="1" ht="15.75">
      <c r="A571" s="99"/>
      <c r="B571" s="101"/>
      <c r="C571" s="97"/>
      <c r="D571" s="97"/>
      <c r="E571" s="99"/>
      <c r="F571" s="7" t="s">
        <v>11</v>
      </c>
      <c r="G571" s="22">
        <f t="shared" si="170"/>
        <v>0</v>
      </c>
      <c r="H571" s="22">
        <f t="shared" si="170"/>
        <v>0</v>
      </c>
      <c r="I571" s="22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91"/>
      <c r="R571" s="55"/>
      <c r="AA571" s="62"/>
      <c r="AB571" s="62"/>
      <c r="AC571" s="62"/>
      <c r="AD571" s="62"/>
      <c r="AE571" s="62"/>
      <c r="AF571" s="62"/>
      <c r="AH571" s="62"/>
      <c r="AI571" s="62"/>
      <c r="AJ571" s="62"/>
      <c r="AK571" s="62"/>
    </row>
    <row r="572" spans="1:37" s="51" customFormat="1" ht="15.75">
      <c r="A572" s="99"/>
      <c r="B572" s="101"/>
      <c r="C572" s="97"/>
      <c r="D572" s="97"/>
      <c r="E572" s="99"/>
      <c r="F572" s="7" t="s">
        <v>12</v>
      </c>
      <c r="G572" s="22">
        <f t="shared" si="170"/>
        <v>0</v>
      </c>
      <c r="H572" s="22">
        <f t="shared" si="170"/>
        <v>0</v>
      </c>
      <c r="I572" s="22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>
        <v>0</v>
      </c>
      <c r="Q572" s="91"/>
      <c r="R572" s="55"/>
      <c r="AA572" s="62"/>
      <c r="AB572" s="62"/>
      <c r="AC572" s="62"/>
      <c r="AD572" s="62"/>
      <c r="AE572" s="62"/>
      <c r="AF572" s="62"/>
      <c r="AH572" s="62"/>
      <c r="AI572" s="62"/>
      <c r="AJ572" s="62"/>
      <c r="AK572" s="62"/>
    </row>
    <row r="573" spans="1:37" s="51" customFormat="1" ht="15.75">
      <c r="A573" s="99"/>
      <c r="B573" s="101"/>
      <c r="C573" s="97"/>
      <c r="D573" s="97"/>
      <c r="E573" s="99"/>
      <c r="F573" s="7" t="s">
        <v>13</v>
      </c>
      <c r="G573" s="22">
        <f t="shared" si="170"/>
        <v>0</v>
      </c>
      <c r="H573" s="22">
        <f t="shared" si="170"/>
        <v>0</v>
      </c>
      <c r="I573" s="22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91"/>
      <c r="R573" s="55"/>
      <c r="AA573" s="62"/>
      <c r="AB573" s="62"/>
      <c r="AC573" s="62"/>
      <c r="AD573" s="62"/>
      <c r="AE573" s="62"/>
      <c r="AF573" s="62"/>
      <c r="AH573" s="62"/>
      <c r="AI573" s="62"/>
      <c r="AJ573" s="62"/>
      <c r="AK573" s="62"/>
    </row>
    <row r="574" spans="1:37" s="51" customFormat="1" ht="15.75">
      <c r="A574" s="99"/>
      <c r="B574" s="101"/>
      <c r="C574" s="97"/>
      <c r="D574" s="97"/>
      <c r="E574" s="99"/>
      <c r="F574" s="7" t="s">
        <v>14</v>
      </c>
      <c r="G574" s="22">
        <f t="shared" si="170"/>
        <v>0</v>
      </c>
      <c r="H574" s="22">
        <f t="shared" si="170"/>
        <v>0</v>
      </c>
      <c r="I574" s="22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91"/>
      <c r="R574" s="55"/>
      <c r="AA574" s="62"/>
      <c r="AB574" s="62"/>
      <c r="AC574" s="62"/>
      <c r="AD574" s="62"/>
      <c r="AE574" s="62"/>
      <c r="AF574" s="62"/>
      <c r="AH574" s="62"/>
      <c r="AI574" s="62"/>
      <c r="AJ574" s="62"/>
      <c r="AK574" s="62"/>
    </row>
    <row r="575" spans="1:37" s="51" customFormat="1" ht="21.75" customHeight="1">
      <c r="A575" s="99"/>
      <c r="B575" s="101"/>
      <c r="C575" s="97"/>
      <c r="D575" s="97"/>
      <c r="E575" s="99"/>
      <c r="F575" s="7" t="s">
        <v>15</v>
      </c>
      <c r="G575" s="22">
        <f t="shared" si="170"/>
        <v>0</v>
      </c>
      <c r="H575" s="22">
        <f t="shared" si="170"/>
        <v>0</v>
      </c>
      <c r="I575" s="22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91"/>
      <c r="R575" s="55"/>
      <c r="AA575" s="62"/>
      <c r="AB575" s="62"/>
      <c r="AC575" s="62"/>
      <c r="AD575" s="62"/>
      <c r="AE575" s="62"/>
      <c r="AF575" s="62"/>
      <c r="AH575" s="62"/>
      <c r="AI575" s="62"/>
      <c r="AJ575" s="62"/>
      <c r="AK575" s="62"/>
    </row>
    <row r="576" spans="1:37" s="51" customFormat="1" ht="15.75">
      <c r="A576" s="99"/>
      <c r="B576" s="101"/>
      <c r="C576" s="97"/>
      <c r="D576" s="97"/>
      <c r="E576" s="99"/>
      <c r="F576" s="7" t="s">
        <v>59</v>
      </c>
      <c r="G576" s="22">
        <f t="shared" si="170"/>
        <v>1053.5</v>
      </c>
      <c r="H576" s="22">
        <f t="shared" si="170"/>
        <v>0</v>
      </c>
      <c r="I576" s="22">
        <v>1053.5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91"/>
      <c r="R576" s="55"/>
      <c r="AA576" s="62">
        <v>1</v>
      </c>
      <c r="AB576" s="62"/>
      <c r="AC576" s="62"/>
      <c r="AD576" s="62"/>
      <c r="AE576" s="62"/>
      <c r="AF576" s="62"/>
      <c r="AH576" s="62"/>
      <c r="AI576" s="62"/>
      <c r="AJ576" s="62"/>
      <c r="AK576" s="62"/>
    </row>
    <row r="577" spans="1:37" s="51" customFormat="1" ht="15.75">
      <c r="A577" s="99"/>
      <c r="B577" s="101"/>
      <c r="C577" s="97"/>
      <c r="D577" s="97"/>
      <c r="E577" s="99"/>
      <c r="F577" s="7" t="s">
        <v>60</v>
      </c>
      <c r="G577" s="22">
        <f t="shared" si="170"/>
        <v>0</v>
      </c>
      <c r="H577" s="22">
        <f t="shared" si="170"/>
        <v>0</v>
      </c>
      <c r="I577" s="22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91"/>
      <c r="R577" s="55"/>
      <c r="AA577" s="62"/>
      <c r="AB577" s="62"/>
      <c r="AC577" s="62"/>
      <c r="AD577" s="62"/>
      <c r="AE577" s="62"/>
      <c r="AF577" s="62"/>
      <c r="AH577" s="62"/>
      <c r="AI577" s="62"/>
      <c r="AJ577" s="62"/>
      <c r="AK577" s="62"/>
    </row>
    <row r="578" spans="1:37" s="51" customFormat="1" ht="15.75">
      <c r="A578" s="99"/>
      <c r="B578" s="101"/>
      <c r="C578" s="97"/>
      <c r="D578" s="97"/>
      <c r="E578" s="99"/>
      <c r="F578" s="7" t="s">
        <v>61</v>
      </c>
      <c r="G578" s="22">
        <f t="shared" si="170"/>
        <v>0</v>
      </c>
      <c r="H578" s="22">
        <f t="shared" si="170"/>
        <v>0</v>
      </c>
      <c r="I578" s="22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91"/>
      <c r="R578" s="55"/>
      <c r="AA578" s="62"/>
      <c r="AB578" s="62"/>
      <c r="AC578" s="62"/>
      <c r="AD578" s="62"/>
      <c r="AE578" s="62"/>
      <c r="AF578" s="62"/>
      <c r="AH578" s="62"/>
      <c r="AI578" s="62"/>
      <c r="AJ578" s="62"/>
      <c r="AK578" s="62"/>
    </row>
    <row r="579" spans="1:37" s="51" customFormat="1" ht="15.75">
      <c r="A579" s="99"/>
      <c r="B579" s="101"/>
      <c r="C579" s="97"/>
      <c r="D579" s="97"/>
      <c r="E579" s="99"/>
      <c r="F579" s="7" t="s">
        <v>62</v>
      </c>
      <c r="G579" s="22">
        <f t="shared" si="170"/>
        <v>0</v>
      </c>
      <c r="H579" s="22">
        <f t="shared" si="170"/>
        <v>0</v>
      </c>
      <c r="I579" s="22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91"/>
      <c r="R579" s="55"/>
      <c r="AA579" s="62"/>
      <c r="AB579" s="62"/>
      <c r="AC579" s="62"/>
      <c r="AD579" s="62"/>
      <c r="AE579" s="62"/>
      <c r="AF579" s="62"/>
      <c r="AH579" s="62"/>
      <c r="AI579" s="62"/>
      <c r="AJ579" s="62"/>
      <c r="AK579" s="62"/>
    </row>
    <row r="580" spans="1:37" s="51" customFormat="1" ht="15.75">
      <c r="A580" s="99"/>
      <c r="B580" s="102"/>
      <c r="C580" s="98"/>
      <c r="D580" s="98"/>
      <c r="E580" s="99"/>
      <c r="F580" s="7" t="s">
        <v>63</v>
      </c>
      <c r="G580" s="22">
        <f t="shared" si="170"/>
        <v>0</v>
      </c>
      <c r="H580" s="22">
        <f t="shared" si="170"/>
        <v>0</v>
      </c>
      <c r="I580" s="22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92"/>
      <c r="R580" s="55"/>
      <c r="AA580" s="62"/>
      <c r="AB580" s="62"/>
      <c r="AC580" s="62"/>
      <c r="AD580" s="62"/>
      <c r="AE580" s="62"/>
      <c r="AF580" s="62"/>
      <c r="AH580" s="62"/>
      <c r="AI580" s="62"/>
      <c r="AJ580" s="62"/>
      <c r="AK580" s="62"/>
    </row>
    <row r="581" spans="1:37" s="51" customFormat="1" ht="15.75" customHeight="1">
      <c r="A581" s="99"/>
      <c r="B581" s="100" t="s">
        <v>130</v>
      </c>
      <c r="C581" s="96"/>
      <c r="D581" s="99">
        <v>3</v>
      </c>
      <c r="E581" s="99" t="s">
        <v>145</v>
      </c>
      <c r="F581" s="7" t="s">
        <v>9</v>
      </c>
      <c r="G581" s="22">
        <f>SUM(G582:G592)</f>
        <v>570.2</v>
      </c>
      <c r="H581" s="22">
        <f>SUM(H582:H592)</f>
        <v>0</v>
      </c>
      <c r="I581" s="22">
        <f aca="true" t="shared" si="171" ref="I581:N581">SUM(I582:I592)</f>
        <v>570.2</v>
      </c>
      <c r="J581" s="6">
        <f t="shared" si="171"/>
        <v>0</v>
      </c>
      <c r="K581" s="6">
        <f t="shared" si="171"/>
        <v>0</v>
      </c>
      <c r="L581" s="6">
        <f t="shared" si="171"/>
        <v>0</v>
      </c>
      <c r="M581" s="6">
        <f t="shared" si="171"/>
        <v>0</v>
      </c>
      <c r="N581" s="6">
        <f t="shared" si="171"/>
        <v>0</v>
      </c>
      <c r="O581" s="6">
        <f>SUM(O582:O592)</f>
        <v>0</v>
      </c>
      <c r="P581" s="6">
        <f>SUM(P582:P592)</f>
        <v>0</v>
      </c>
      <c r="Q581" s="38"/>
      <c r="R581" s="55"/>
      <c r="AA581" s="62"/>
      <c r="AB581" s="62"/>
      <c r="AC581" s="62"/>
      <c r="AD581" s="62"/>
      <c r="AE581" s="62"/>
      <c r="AF581" s="62"/>
      <c r="AH581" s="62"/>
      <c r="AI581" s="62"/>
      <c r="AJ581" s="62"/>
      <c r="AK581" s="62"/>
    </row>
    <row r="582" spans="1:37" s="51" customFormat="1" ht="15.75">
      <c r="A582" s="99"/>
      <c r="B582" s="101"/>
      <c r="C582" s="97"/>
      <c r="D582" s="99"/>
      <c r="E582" s="99"/>
      <c r="F582" s="7" t="s">
        <v>10</v>
      </c>
      <c r="G582" s="22">
        <f aca="true" t="shared" si="172" ref="G582:H592">I582+K582+M582+O582</f>
        <v>0</v>
      </c>
      <c r="H582" s="22">
        <f t="shared" si="172"/>
        <v>0</v>
      </c>
      <c r="I582" s="22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103" t="s">
        <v>57</v>
      </c>
      <c r="R582" s="55"/>
      <c r="AA582" s="62"/>
      <c r="AB582" s="62"/>
      <c r="AC582" s="62"/>
      <c r="AD582" s="62"/>
      <c r="AE582" s="62"/>
      <c r="AF582" s="62"/>
      <c r="AH582" s="62"/>
      <c r="AI582" s="62"/>
      <c r="AJ582" s="62"/>
      <c r="AK582" s="62"/>
    </row>
    <row r="583" spans="1:37" s="51" customFormat="1" ht="15.75">
      <c r="A583" s="99"/>
      <c r="B583" s="101"/>
      <c r="C583" s="97"/>
      <c r="D583" s="99"/>
      <c r="E583" s="99"/>
      <c r="F583" s="7" t="s">
        <v>11</v>
      </c>
      <c r="G583" s="22">
        <f t="shared" si="172"/>
        <v>0</v>
      </c>
      <c r="H583" s="22">
        <f t="shared" si="172"/>
        <v>0</v>
      </c>
      <c r="I583" s="22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91"/>
      <c r="R583" s="55"/>
      <c r="AA583" s="62"/>
      <c r="AB583" s="62"/>
      <c r="AC583" s="62"/>
      <c r="AD583" s="62"/>
      <c r="AE583" s="62"/>
      <c r="AF583" s="62"/>
      <c r="AH583" s="62"/>
      <c r="AI583" s="62"/>
      <c r="AJ583" s="62"/>
      <c r="AK583" s="62"/>
    </row>
    <row r="584" spans="1:37" s="51" customFormat="1" ht="15.75">
      <c r="A584" s="99"/>
      <c r="B584" s="101"/>
      <c r="C584" s="97"/>
      <c r="D584" s="99"/>
      <c r="E584" s="99"/>
      <c r="F584" s="7" t="s">
        <v>12</v>
      </c>
      <c r="G584" s="22">
        <f t="shared" si="172"/>
        <v>0</v>
      </c>
      <c r="H584" s="22">
        <f t="shared" si="172"/>
        <v>0</v>
      </c>
      <c r="I584" s="22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91"/>
      <c r="R584" s="55"/>
      <c r="AA584" s="62"/>
      <c r="AB584" s="62"/>
      <c r="AC584" s="62"/>
      <c r="AD584" s="62"/>
      <c r="AE584" s="62"/>
      <c r="AF584" s="62"/>
      <c r="AH584" s="62"/>
      <c r="AI584" s="62"/>
      <c r="AJ584" s="62"/>
      <c r="AK584" s="62"/>
    </row>
    <row r="585" spans="1:37" s="51" customFormat="1" ht="15.75">
      <c r="A585" s="99"/>
      <c r="B585" s="101"/>
      <c r="C585" s="97"/>
      <c r="D585" s="99"/>
      <c r="E585" s="99"/>
      <c r="F585" s="7" t="s">
        <v>13</v>
      </c>
      <c r="G585" s="22">
        <f t="shared" si="172"/>
        <v>0</v>
      </c>
      <c r="H585" s="22">
        <f t="shared" si="172"/>
        <v>0</v>
      </c>
      <c r="I585" s="22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91"/>
      <c r="R585" s="55"/>
      <c r="AA585" s="62"/>
      <c r="AB585" s="62"/>
      <c r="AC585" s="62"/>
      <c r="AD585" s="62"/>
      <c r="AE585" s="62"/>
      <c r="AF585" s="62"/>
      <c r="AH585" s="62"/>
      <c r="AI585" s="62"/>
      <c r="AJ585" s="62"/>
      <c r="AK585" s="62"/>
    </row>
    <row r="586" spans="1:37" s="51" customFormat="1" ht="15.75">
      <c r="A586" s="99"/>
      <c r="B586" s="101"/>
      <c r="C586" s="97"/>
      <c r="D586" s="99"/>
      <c r="E586" s="99"/>
      <c r="F586" s="7" t="s">
        <v>14</v>
      </c>
      <c r="G586" s="22">
        <f t="shared" si="172"/>
        <v>0</v>
      </c>
      <c r="H586" s="22">
        <f t="shared" si="172"/>
        <v>0</v>
      </c>
      <c r="I586" s="22">
        <v>0</v>
      </c>
      <c r="J586" s="22">
        <v>0</v>
      </c>
      <c r="K586" s="22">
        <v>0</v>
      </c>
      <c r="L586" s="22">
        <v>0</v>
      </c>
      <c r="M586" s="22">
        <v>0</v>
      </c>
      <c r="N586" s="22">
        <v>0</v>
      </c>
      <c r="O586" s="22">
        <v>0</v>
      </c>
      <c r="P586" s="22">
        <v>0</v>
      </c>
      <c r="Q586" s="91"/>
      <c r="R586" s="55"/>
      <c r="AA586" s="62"/>
      <c r="AB586" s="62"/>
      <c r="AC586" s="62"/>
      <c r="AD586" s="62"/>
      <c r="AE586" s="62"/>
      <c r="AF586" s="62"/>
      <c r="AH586" s="62"/>
      <c r="AI586" s="62"/>
      <c r="AJ586" s="62"/>
      <c r="AK586" s="62"/>
    </row>
    <row r="587" spans="1:37" s="51" customFormat="1" ht="15.75">
      <c r="A587" s="99"/>
      <c r="B587" s="101"/>
      <c r="C587" s="97"/>
      <c r="D587" s="99"/>
      <c r="E587" s="99"/>
      <c r="F587" s="7" t="s">
        <v>15</v>
      </c>
      <c r="G587" s="22">
        <f t="shared" si="172"/>
        <v>0</v>
      </c>
      <c r="H587" s="22">
        <f t="shared" si="172"/>
        <v>0</v>
      </c>
      <c r="I587" s="22">
        <v>0</v>
      </c>
      <c r="J587" s="22">
        <v>0</v>
      </c>
      <c r="K587" s="22">
        <v>0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91"/>
      <c r="R587" s="55"/>
      <c r="AA587" s="62"/>
      <c r="AB587" s="62"/>
      <c r="AC587" s="62"/>
      <c r="AD587" s="62"/>
      <c r="AE587" s="62"/>
      <c r="AF587" s="62"/>
      <c r="AH587" s="62"/>
      <c r="AI587" s="62"/>
      <c r="AJ587" s="62"/>
      <c r="AK587" s="62"/>
    </row>
    <row r="588" spans="1:37" s="51" customFormat="1" ht="15.75">
      <c r="A588" s="99"/>
      <c r="B588" s="101"/>
      <c r="C588" s="97"/>
      <c r="D588" s="99"/>
      <c r="E588" s="99"/>
      <c r="F588" s="7" t="s">
        <v>59</v>
      </c>
      <c r="G588" s="22">
        <f t="shared" si="172"/>
        <v>0</v>
      </c>
      <c r="H588" s="22">
        <f t="shared" si="172"/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91"/>
      <c r="R588" s="55"/>
      <c r="AA588" s="62"/>
      <c r="AB588" s="62"/>
      <c r="AC588" s="62"/>
      <c r="AD588" s="62"/>
      <c r="AE588" s="62"/>
      <c r="AF588" s="62"/>
      <c r="AH588" s="62"/>
      <c r="AI588" s="62"/>
      <c r="AJ588" s="62"/>
      <c r="AK588" s="62"/>
    </row>
    <row r="589" spans="1:37" s="51" customFormat="1" ht="15.75">
      <c r="A589" s="99"/>
      <c r="B589" s="101"/>
      <c r="C589" s="97"/>
      <c r="D589" s="99"/>
      <c r="E589" s="99"/>
      <c r="F589" s="7" t="s">
        <v>60</v>
      </c>
      <c r="G589" s="22">
        <f t="shared" si="172"/>
        <v>570.2</v>
      </c>
      <c r="H589" s="22">
        <f t="shared" si="172"/>
        <v>0</v>
      </c>
      <c r="I589" s="22">
        <v>570.2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91"/>
      <c r="R589" s="55"/>
      <c r="AA589" s="62"/>
      <c r="AB589" s="62"/>
      <c r="AC589" s="62">
        <v>1</v>
      </c>
      <c r="AD589" s="62"/>
      <c r="AE589" s="62"/>
      <c r="AF589" s="62"/>
      <c r="AH589" s="62"/>
      <c r="AI589" s="62"/>
      <c r="AJ589" s="62"/>
      <c r="AK589" s="62"/>
    </row>
    <row r="590" spans="1:37" s="51" customFormat="1" ht="15.75">
      <c r="A590" s="99"/>
      <c r="B590" s="101"/>
      <c r="C590" s="97"/>
      <c r="D590" s="99"/>
      <c r="E590" s="99"/>
      <c r="F590" s="7" t="s">
        <v>61</v>
      </c>
      <c r="G590" s="22">
        <f t="shared" si="172"/>
        <v>0</v>
      </c>
      <c r="H590" s="22">
        <f t="shared" si="172"/>
        <v>0</v>
      </c>
      <c r="I590" s="22">
        <v>0</v>
      </c>
      <c r="J590" s="22">
        <v>0</v>
      </c>
      <c r="K590" s="22">
        <v>0</v>
      </c>
      <c r="L590" s="22">
        <v>0</v>
      </c>
      <c r="M590" s="22">
        <v>0</v>
      </c>
      <c r="N590" s="22">
        <v>0</v>
      </c>
      <c r="O590" s="22">
        <v>0</v>
      </c>
      <c r="P590" s="22">
        <v>0</v>
      </c>
      <c r="Q590" s="91"/>
      <c r="R590" s="55"/>
      <c r="AA590" s="62"/>
      <c r="AB590" s="62"/>
      <c r="AC590" s="62"/>
      <c r="AD590" s="62"/>
      <c r="AE590" s="62"/>
      <c r="AF590" s="62"/>
      <c r="AH590" s="62"/>
      <c r="AI590" s="62"/>
      <c r="AJ590" s="62"/>
      <c r="AK590" s="62"/>
    </row>
    <row r="591" spans="1:37" s="51" customFormat="1" ht="15.75">
      <c r="A591" s="99"/>
      <c r="B591" s="101"/>
      <c r="C591" s="97"/>
      <c r="D591" s="99"/>
      <c r="E591" s="99"/>
      <c r="F591" s="7" t="s">
        <v>62</v>
      </c>
      <c r="G591" s="22">
        <f t="shared" si="172"/>
        <v>0</v>
      </c>
      <c r="H591" s="22">
        <f t="shared" si="172"/>
        <v>0</v>
      </c>
      <c r="I591" s="22">
        <v>0</v>
      </c>
      <c r="J591" s="22">
        <v>0</v>
      </c>
      <c r="K591" s="22">
        <v>0</v>
      </c>
      <c r="L591" s="22">
        <v>0</v>
      </c>
      <c r="M591" s="22">
        <v>0</v>
      </c>
      <c r="N591" s="22">
        <v>0</v>
      </c>
      <c r="O591" s="22">
        <v>0</v>
      </c>
      <c r="P591" s="22">
        <v>0</v>
      </c>
      <c r="Q591" s="91"/>
      <c r="R591" s="55"/>
      <c r="AA591" s="62"/>
      <c r="AB591" s="62"/>
      <c r="AC591" s="62"/>
      <c r="AD591" s="62"/>
      <c r="AE591" s="62"/>
      <c r="AF591" s="62"/>
      <c r="AH591" s="62"/>
      <c r="AI591" s="62"/>
      <c r="AJ591" s="62"/>
      <c r="AK591" s="62"/>
    </row>
    <row r="592" spans="1:37" s="51" customFormat="1" ht="15.75">
      <c r="A592" s="99"/>
      <c r="B592" s="102"/>
      <c r="C592" s="98"/>
      <c r="D592" s="99"/>
      <c r="E592" s="99"/>
      <c r="F592" s="7" t="s">
        <v>63</v>
      </c>
      <c r="G592" s="22">
        <f t="shared" si="172"/>
        <v>0</v>
      </c>
      <c r="H592" s="22">
        <f t="shared" si="172"/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92"/>
      <c r="R592" s="55"/>
      <c r="AA592" s="62"/>
      <c r="AB592" s="62"/>
      <c r="AC592" s="62"/>
      <c r="AD592" s="62"/>
      <c r="AE592" s="62"/>
      <c r="AF592" s="62"/>
      <c r="AH592" s="62"/>
      <c r="AI592" s="62"/>
      <c r="AJ592" s="62"/>
      <c r="AK592" s="62"/>
    </row>
    <row r="593" spans="1:37" s="51" customFormat="1" ht="15.75" customHeight="1">
      <c r="A593" s="99"/>
      <c r="B593" s="100" t="s">
        <v>131</v>
      </c>
      <c r="C593" s="96"/>
      <c r="D593" s="99">
        <v>3</v>
      </c>
      <c r="E593" s="99" t="s">
        <v>145</v>
      </c>
      <c r="F593" s="7" t="s">
        <v>9</v>
      </c>
      <c r="G593" s="22">
        <f>SUM(G594:G604)</f>
        <v>167.6</v>
      </c>
      <c r="H593" s="22">
        <f>SUM(H594:H604)</f>
        <v>0</v>
      </c>
      <c r="I593" s="22">
        <f aca="true" t="shared" si="173" ref="I593:N593">SUM(I594:I604)</f>
        <v>167.6</v>
      </c>
      <c r="J593" s="22">
        <f t="shared" si="173"/>
        <v>0</v>
      </c>
      <c r="K593" s="22">
        <f t="shared" si="173"/>
        <v>0</v>
      </c>
      <c r="L593" s="22">
        <f t="shared" si="173"/>
        <v>0</v>
      </c>
      <c r="M593" s="22">
        <f t="shared" si="173"/>
        <v>0</v>
      </c>
      <c r="N593" s="22">
        <f t="shared" si="173"/>
        <v>0</v>
      </c>
      <c r="O593" s="22">
        <f>SUM(O594:O604)</f>
        <v>0</v>
      </c>
      <c r="P593" s="22">
        <f>SUM(P594:P604)</f>
        <v>0</v>
      </c>
      <c r="Q593" s="38"/>
      <c r="R593" s="55"/>
      <c r="AA593" s="62"/>
      <c r="AB593" s="62"/>
      <c r="AC593" s="62"/>
      <c r="AD593" s="62"/>
      <c r="AE593" s="62"/>
      <c r="AF593" s="62"/>
      <c r="AH593" s="62"/>
      <c r="AI593" s="62"/>
      <c r="AJ593" s="62"/>
      <c r="AK593" s="62"/>
    </row>
    <row r="594" spans="1:37" s="51" customFormat="1" ht="15.75">
      <c r="A594" s="99"/>
      <c r="B594" s="101"/>
      <c r="C594" s="97"/>
      <c r="D594" s="99"/>
      <c r="E594" s="99"/>
      <c r="F594" s="7" t="s">
        <v>10</v>
      </c>
      <c r="G594" s="22">
        <f aca="true" t="shared" si="174" ref="G594:H604">I594+K594+M594+O594</f>
        <v>0</v>
      </c>
      <c r="H594" s="22">
        <f t="shared" si="174"/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103" t="s">
        <v>57</v>
      </c>
      <c r="R594" s="55"/>
      <c r="AA594" s="62"/>
      <c r="AB594" s="62"/>
      <c r="AC594" s="62"/>
      <c r="AD594" s="62"/>
      <c r="AE594" s="62"/>
      <c r="AF594" s="62"/>
      <c r="AH594" s="62"/>
      <c r="AI594" s="62"/>
      <c r="AJ594" s="62"/>
      <c r="AK594" s="62"/>
    </row>
    <row r="595" spans="1:37" s="51" customFormat="1" ht="15.75">
      <c r="A595" s="99"/>
      <c r="B595" s="101"/>
      <c r="C595" s="97"/>
      <c r="D595" s="99"/>
      <c r="E595" s="99"/>
      <c r="F595" s="7" t="s">
        <v>11</v>
      </c>
      <c r="G595" s="22">
        <f t="shared" si="174"/>
        <v>0</v>
      </c>
      <c r="H595" s="22">
        <f t="shared" si="174"/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91"/>
      <c r="R595" s="55"/>
      <c r="AA595" s="62"/>
      <c r="AB595" s="62"/>
      <c r="AC595" s="62"/>
      <c r="AD595" s="62"/>
      <c r="AE595" s="62"/>
      <c r="AF595" s="62"/>
      <c r="AH595" s="62"/>
      <c r="AI595" s="62"/>
      <c r="AJ595" s="62"/>
      <c r="AK595" s="62"/>
    </row>
    <row r="596" spans="1:37" s="51" customFormat="1" ht="15.75">
      <c r="A596" s="99"/>
      <c r="B596" s="101"/>
      <c r="C596" s="97"/>
      <c r="D596" s="99"/>
      <c r="E596" s="99"/>
      <c r="F596" s="7" t="s">
        <v>12</v>
      </c>
      <c r="G596" s="22">
        <f t="shared" si="174"/>
        <v>0</v>
      </c>
      <c r="H596" s="22">
        <f t="shared" si="174"/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91"/>
      <c r="R596" s="55"/>
      <c r="AA596" s="62"/>
      <c r="AB596" s="62"/>
      <c r="AC596" s="62"/>
      <c r="AD596" s="62"/>
      <c r="AE596" s="62"/>
      <c r="AF596" s="62"/>
      <c r="AH596" s="62"/>
      <c r="AI596" s="62"/>
      <c r="AJ596" s="62"/>
      <c r="AK596" s="62"/>
    </row>
    <row r="597" spans="1:37" s="51" customFormat="1" ht="15.75">
      <c r="A597" s="99"/>
      <c r="B597" s="101"/>
      <c r="C597" s="97"/>
      <c r="D597" s="99"/>
      <c r="E597" s="99"/>
      <c r="F597" s="7" t="s">
        <v>13</v>
      </c>
      <c r="G597" s="22">
        <f t="shared" si="174"/>
        <v>0</v>
      </c>
      <c r="H597" s="22">
        <f t="shared" si="174"/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91"/>
      <c r="R597" s="55"/>
      <c r="AA597" s="62"/>
      <c r="AB597" s="62"/>
      <c r="AC597" s="62"/>
      <c r="AD597" s="62"/>
      <c r="AE597" s="62"/>
      <c r="AF597" s="62"/>
      <c r="AH597" s="62"/>
      <c r="AI597" s="62"/>
      <c r="AJ597" s="62"/>
      <c r="AK597" s="62"/>
    </row>
    <row r="598" spans="1:37" s="51" customFormat="1" ht="15.75">
      <c r="A598" s="99"/>
      <c r="B598" s="101"/>
      <c r="C598" s="97"/>
      <c r="D598" s="99"/>
      <c r="E598" s="99"/>
      <c r="F598" s="7" t="s">
        <v>14</v>
      </c>
      <c r="G598" s="22">
        <f t="shared" si="174"/>
        <v>0</v>
      </c>
      <c r="H598" s="22">
        <f t="shared" si="174"/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91"/>
      <c r="R598" s="55"/>
      <c r="AA598" s="62"/>
      <c r="AB598" s="62"/>
      <c r="AC598" s="62"/>
      <c r="AD598" s="62"/>
      <c r="AE598" s="62"/>
      <c r="AF598" s="62"/>
      <c r="AH598" s="62"/>
      <c r="AI598" s="62"/>
      <c r="AJ598" s="62"/>
      <c r="AK598" s="62"/>
    </row>
    <row r="599" spans="1:37" s="51" customFormat="1" ht="15.75">
      <c r="A599" s="99"/>
      <c r="B599" s="101"/>
      <c r="C599" s="97"/>
      <c r="D599" s="99"/>
      <c r="E599" s="99"/>
      <c r="F599" s="7" t="s">
        <v>15</v>
      </c>
      <c r="G599" s="22">
        <f t="shared" si="174"/>
        <v>0</v>
      </c>
      <c r="H599" s="22">
        <f t="shared" si="174"/>
        <v>0</v>
      </c>
      <c r="I599" s="22">
        <v>0</v>
      </c>
      <c r="J599" s="22">
        <v>0</v>
      </c>
      <c r="K599" s="22">
        <v>0</v>
      </c>
      <c r="L599" s="22">
        <v>0</v>
      </c>
      <c r="M599" s="22">
        <v>0</v>
      </c>
      <c r="N599" s="22">
        <v>0</v>
      </c>
      <c r="O599" s="22">
        <v>0</v>
      </c>
      <c r="P599" s="22">
        <v>0</v>
      </c>
      <c r="Q599" s="91"/>
      <c r="R599" s="55"/>
      <c r="AA599" s="62"/>
      <c r="AB599" s="62"/>
      <c r="AC599" s="62"/>
      <c r="AD599" s="62"/>
      <c r="AE599" s="62"/>
      <c r="AF599" s="62"/>
      <c r="AH599" s="62"/>
      <c r="AI599" s="62"/>
      <c r="AJ599" s="62"/>
      <c r="AK599" s="62"/>
    </row>
    <row r="600" spans="1:37" s="51" customFormat="1" ht="15.75">
      <c r="A600" s="99"/>
      <c r="B600" s="101"/>
      <c r="C600" s="97"/>
      <c r="D600" s="99"/>
      <c r="E600" s="99"/>
      <c r="F600" s="7" t="s">
        <v>59</v>
      </c>
      <c r="G600" s="22">
        <f t="shared" si="174"/>
        <v>0</v>
      </c>
      <c r="H600" s="22">
        <f t="shared" si="174"/>
        <v>0</v>
      </c>
      <c r="I600" s="22">
        <v>0</v>
      </c>
      <c r="J600" s="22">
        <v>0</v>
      </c>
      <c r="K600" s="22">
        <v>0</v>
      </c>
      <c r="L600" s="22">
        <v>0</v>
      </c>
      <c r="M600" s="22">
        <v>0</v>
      </c>
      <c r="N600" s="22">
        <v>0</v>
      </c>
      <c r="O600" s="22">
        <v>0</v>
      </c>
      <c r="P600" s="22">
        <v>0</v>
      </c>
      <c r="Q600" s="91"/>
      <c r="R600" s="55"/>
      <c r="AA600" s="62"/>
      <c r="AB600" s="62"/>
      <c r="AC600" s="62"/>
      <c r="AD600" s="62"/>
      <c r="AE600" s="62"/>
      <c r="AF600" s="62"/>
      <c r="AH600" s="62"/>
      <c r="AI600" s="62"/>
      <c r="AJ600" s="62"/>
      <c r="AK600" s="62"/>
    </row>
    <row r="601" spans="1:37" s="51" customFormat="1" ht="15.75">
      <c r="A601" s="99"/>
      <c r="B601" s="101"/>
      <c r="C601" s="97"/>
      <c r="D601" s="99"/>
      <c r="E601" s="99"/>
      <c r="F601" s="7" t="s">
        <v>60</v>
      </c>
      <c r="G601" s="22">
        <f t="shared" si="174"/>
        <v>167.6</v>
      </c>
      <c r="H601" s="22">
        <f t="shared" si="174"/>
        <v>0</v>
      </c>
      <c r="I601" s="22">
        <v>167.6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91"/>
      <c r="R601" s="55"/>
      <c r="AA601" s="62"/>
      <c r="AB601" s="62"/>
      <c r="AC601" s="62">
        <v>1</v>
      </c>
      <c r="AD601" s="62"/>
      <c r="AE601" s="62"/>
      <c r="AF601" s="62"/>
      <c r="AH601" s="62"/>
      <c r="AI601" s="62"/>
      <c r="AJ601" s="62"/>
      <c r="AK601" s="62"/>
    </row>
    <row r="602" spans="1:37" s="51" customFormat="1" ht="15.75">
      <c r="A602" s="99"/>
      <c r="B602" s="101"/>
      <c r="C602" s="97"/>
      <c r="D602" s="99"/>
      <c r="E602" s="99"/>
      <c r="F602" s="7" t="s">
        <v>61</v>
      </c>
      <c r="G602" s="22">
        <f t="shared" si="174"/>
        <v>0</v>
      </c>
      <c r="H602" s="22">
        <f t="shared" si="174"/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91"/>
      <c r="R602" s="55"/>
      <c r="AA602" s="62"/>
      <c r="AB602" s="62"/>
      <c r="AC602" s="62"/>
      <c r="AD602" s="62"/>
      <c r="AE602" s="62"/>
      <c r="AF602" s="62"/>
      <c r="AH602" s="62"/>
      <c r="AI602" s="62"/>
      <c r="AJ602" s="62"/>
      <c r="AK602" s="62"/>
    </row>
    <row r="603" spans="1:37" s="51" customFormat="1" ht="15.75">
      <c r="A603" s="99"/>
      <c r="B603" s="101"/>
      <c r="C603" s="97"/>
      <c r="D603" s="99"/>
      <c r="E603" s="99"/>
      <c r="F603" s="7" t="s">
        <v>62</v>
      </c>
      <c r="G603" s="22">
        <f t="shared" si="174"/>
        <v>0</v>
      </c>
      <c r="H603" s="22">
        <f t="shared" si="174"/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91"/>
      <c r="R603" s="55"/>
      <c r="AA603" s="62"/>
      <c r="AB603" s="62"/>
      <c r="AC603" s="62"/>
      <c r="AD603" s="62"/>
      <c r="AE603" s="62"/>
      <c r="AF603" s="62"/>
      <c r="AH603" s="62"/>
      <c r="AI603" s="62"/>
      <c r="AJ603" s="62"/>
      <c r="AK603" s="62"/>
    </row>
    <row r="604" spans="1:37" s="51" customFormat="1" ht="15.75">
      <c r="A604" s="99"/>
      <c r="B604" s="102"/>
      <c r="C604" s="98"/>
      <c r="D604" s="99"/>
      <c r="E604" s="99"/>
      <c r="F604" s="7" t="s">
        <v>63</v>
      </c>
      <c r="G604" s="22">
        <f t="shared" si="174"/>
        <v>0</v>
      </c>
      <c r="H604" s="22">
        <f t="shared" si="174"/>
        <v>0</v>
      </c>
      <c r="I604" s="22">
        <v>0</v>
      </c>
      <c r="J604" s="22">
        <v>0</v>
      </c>
      <c r="K604" s="22">
        <v>0</v>
      </c>
      <c r="L604" s="22">
        <v>0</v>
      </c>
      <c r="M604" s="22">
        <v>0</v>
      </c>
      <c r="N604" s="22">
        <v>0</v>
      </c>
      <c r="O604" s="22">
        <v>0</v>
      </c>
      <c r="P604" s="22">
        <v>0</v>
      </c>
      <c r="Q604" s="92"/>
      <c r="R604" s="55"/>
      <c r="AA604" s="62"/>
      <c r="AB604" s="62"/>
      <c r="AC604" s="62"/>
      <c r="AD604" s="62"/>
      <c r="AE604" s="62"/>
      <c r="AF604" s="62"/>
      <c r="AH604" s="62"/>
      <c r="AI604" s="62"/>
      <c r="AJ604" s="62"/>
      <c r="AK604" s="62"/>
    </row>
    <row r="605" spans="1:37" s="51" customFormat="1" ht="15.75" customHeight="1">
      <c r="A605" s="99"/>
      <c r="B605" s="100" t="s">
        <v>132</v>
      </c>
      <c r="C605" s="96"/>
      <c r="D605" s="99">
        <v>3</v>
      </c>
      <c r="E605" s="99" t="s">
        <v>145</v>
      </c>
      <c r="F605" s="7" t="s">
        <v>9</v>
      </c>
      <c r="G605" s="22">
        <f>SUM(G606:G616)</f>
        <v>532.7</v>
      </c>
      <c r="H605" s="22">
        <f>SUM(H606:H616)</f>
        <v>0</v>
      </c>
      <c r="I605" s="22">
        <f aca="true" t="shared" si="175" ref="I605:N605">SUM(I606:I616)</f>
        <v>532.7</v>
      </c>
      <c r="J605" s="22">
        <f t="shared" si="175"/>
        <v>0</v>
      </c>
      <c r="K605" s="22">
        <f t="shared" si="175"/>
        <v>0</v>
      </c>
      <c r="L605" s="22">
        <f t="shared" si="175"/>
        <v>0</v>
      </c>
      <c r="M605" s="22">
        <f t="shared" si="175"/>
        <v>0</v>
      </c>
      <c r="N605" s="22">
        <f t="shared" si="175"/>
        <v>0</v>
      </c>
      <c r="O605" s="22">
        <f>SUM(O606:O616)</f>
        <v>0</v>
      </c>
      <c r="P605" s="22">
        <f>SUM(P606:P616)</f>
        <v>0</v>
      </c>
      <c r="Q605" s="38"/>
      <c r="R605" s="55"/>
      <c r="AA605" s="62"/>
      <c r="AB605" s="62"/>
      <c r="AC605" s="62"/>
      <c r="AD605" s="62"/>
      <c r="AE605" s="62"/>
      <c r="AF605" s="62"/>
      <c r="AH605" s="62"/>
      <c r="AI605" s="62"/>
      <c r="AJ605" s="62"/>
      <c r="AK605" s="62"/>
    </row>
    <row r="606" spans="1:37" s="51" customFormat="1" ht="15.75">
      <c r="A606" s="99"/>
      <c r="B606" s="101"/>
      <c r="C606" s="97"/>
      <c r="D606" s="99"/>
      <c r="E606" s="99"/>
      <c r="F606" s="7" t="s">
        <v>10</v>
      </c>
      <c r="G606" s="22">
        <f aca="true" t="shared" si="176" ref="G606:H616">I606+K606+M606+O606</f>
        <v>0</v>
      </c>
      <c r="H606" s="22">
        <f t="shared" si="176"/>
        <v>0</v>
      </c>
      <c r="I606" s="22">
        <v>0</v>
      </c>
      <c r="J606" s="22">
        <v>0</v>
      </c>
      <c r="K606" s="22">
        <v>0</v>
      </c>
      <c r="L606" s="22">
        <v>0</v>
      </c>
      <c r="M606" s="22">
        <v>0</v>
      </c>
      <c r="N606" s="22">
        <v>0</v>
      </c>
      <c r="O606" s="22">
        <v>0</v>
      </c>
      <c r="P606" s="22">
        <v>0</v>
      </c>
      <c r="Q606" s="103" t="s">
        <v>57</v>
      </c>
      <c r="R606" s="55"/>
      <c r="AA606" s="62"/>
      <c r="AB606" s="62"/>
      <c r="AC606" s="62"/>
      <c r="AD606" s="62"/>
      <c r="AE606" s="62"/>
      <c r="AF606" s="62"/>
      <c r="AH606" s="62"/>
      <c r="AI606" s="62"/>
      <c r="AJ606" s="62"/>
      <c r="AK606" s="62"/>
    </row>
    <row r="607" spans="1:37" s="51" customFormat="1" ht="15.75">
      <c r="A607" s="99"/>
      <c r="B607" s="101"/>
      <c r="C607" s="97"/>
      <c r="D607" s="99"/>
      <c r="E607" s="99"/>
      <c r="F607" s="7" t="s">
        <v>11</v>
      </c>
      <c r="G607" s="22">
        <f t="shared" si="176"/>
        <v>0</v>
      </c>
      <c r="H607" s="22">
        <f t="shared" si="176"/>
        <v>0</v>
      </c>
      <c r="I607" s="22">
        <v>0</v>
      </c>
      <c r="J607" s="22">
        <v>0</v>
      </c>
      <c r="K607" s="22">
        <v>0</v>
      </c>
      <c r="L607" s="22">
        <v>0</v>
      </c>
      <c r="M607" s="22">
        <v>0</v>
      </c>
      <c r="N607" s="22">
        <v>0</v>
      </c>
      <c r="O607" s="22">
        <v>0</v>
      </c>
      <c r="P607" s="22">
        <v>0</v>
      </c>
      <c r="Q607" s="91"/>
      <c r="R607" s="55"/>
      <c r="AA607" s="62"/>
      <c r="AB607" s="62"/>
      <c r="AC607" s="62"/>
      <c r="AD607" s="62"/>
      <c r="AE607" s="62"/>
      <c r="AF607" s="62"/>
      <c r="AH607" s="62"/>
      <c r="AI607" s="62"/>
      <c r="AJ607" s="62"/>
      <c r="AK607" s="62"/>
    </row>
    <row r="608" spans="1:37" s="51" customFormat="1" ht="15.75">
      <c r="A608" s="99"/>
      <c r="B608" s="101"/>
      <c r="C608" s="97"/>
      <c r="D608" s="99"/>
      <c r="E608" s="99"/>
      <c r="F608" s="7" t="s">
        <v>12</v>
      </c>
      <c r="G608" s="22">
        <f t="shared" si="176"/>
        <v>0</v>
      </c>
      <c r="H608" s="22">
        <f t="shared" si="176"/>
        <v>0</v>
      </c>
      <c r="I608" s="22">
        <v>0</v>
      </c>
      <c r="J608" s="22">
        <v>0</v>
      </c>
      <c r="K608" s="22">
        <v>0</v>
      </c>
      <c r="L608" s="22">
        <v>0</v>
      </c>
      <c r="M608" s="22">
        <v>0</v>
      </c>
      <c r="N608" s="22">
        <v>0</v>
      </c>
      <c r="O608" s="22">
        <v>0</v>
      </c>
      <c r="P608" s="22">
        <v>0</v>
      </c>
      <c r="Q608" s="91"/>
      <c r="R608" s="55"/>
      <c r="AA608" s="62"/>
      <c r="AB608" s="62"/>
      <c r="AC608" s="62"/>
      <c r="AD608" s="62"/>
      <c r="AE608" s="62"/>
      <c r="AF608" s="62"/>
      <c r="AH608" s="62"/>
      <c r="AI608" s="62"/>
      <c r="AJ608" s="62"/>
      <c r="AK608" s="62"/>
    </row>
    <row r="609" spans="1:37" s="51" customFormat="1" ht="15.75">
      <c r="A609" s="99"/>
      <c r="B609" s="101"/>
      <c r="C609" s="97"/>
      <c r="D609" s="99"/>
      <c r="E609" s="99"/>
      <c r="F609" s="7" t="s">
        <v>13</v>
      </c>
      <c r="G609" s="22">
        <f t="shared" si="176"/>
        <v>0</v>
      </c>
      <c r="H609" s="22">
        <f t="shared" si="176"/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91"/>
      <c r="R609" s="55"/>
      <c r="AA609" s="62"/>
      <c r="AB609" s="62"/>
      <c r="AC609" s="62"/>
      <c r="AD609" s="62"/>
      <c r="AE609" s="62"/>
      <c r="AF609" s="62"/>
      <c r="AH609" s="62"/>
      <c r="AI609" s="62"/>
      <c r="AJ609" s="62"/>
      <c r="AK609" s="62"/>
    </row>
    <row r="610" spans="1:37" s="51" customFormat="1" ht="15.75">
      <c r="A610" s="99"/>
      <c r="B610" s="101"/>
      <c r="C610" s="97"/>
      <c r="D610" s="99"/>
      <c r="E610" s="99"/>
      <c r="F610" s="7" t="s">
        <v>14</v>
      </c>
      <c r="G610" s="22">
        <f t="shared" si="176"/>
        <v>0</v>
      </c>
      <c r="H610" s="22">
        <f t="shared" si="176"/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91"/>
      <c r="R610" s="55"/>
      <c r="AA610" s="62"/>
      <c r="AB610" s="62"/>
      <c r="AC610" s="62"/>
      <c r="AD610" s="62"/>
      <c r="AE610" s="62"/>
      <c r="AF610" s="62"/>
      <c r="AH610" s="62"/>
      <c r="AI610" s="62"/>
      <c r="AJ610" s="62"/>
      <c r="AK610" s="62"/>
    </row>
    <row r="611" spans="1:37" s="51" customFormat="1" ht="15.75">
      <c r="A611" s="99"/>
      <c r="B611" s="101"/>
      <c r="C611" s="97"/>
      <c r="D611" s="99"/>
      <c r="E611" s="99"/>
      <c r="F611" s="7" t="s">
        <v>15</v>
      </c>
      <c r="G611" s="22">
        <f t="shared" si="176"/>
        <v>0</v>
      </c>
      <c r="H611" s="22">
        <f t="shared" si="176"/>
        <v>0</v>
      </c>
      <c r="I611" s="22">
        <v>0</v>
      </c>
      <c r="J611" s="22">
        <v>0</v>
      </c>
      <c r="K611" s="22">
        <v>0</v>
      </c>
      <c r="L611" s="22">
        <v>0</v>
      </c>
      <c r="M611" s="22">
        <v>0</v>
      </c>
      <c r="N611" s="22">
        <v>0</v>
      </c>
      <c r="O611" s="22">
        <v>0</v>
      </c>
      <c r="P611" s="22">
        <v>0</v>
      </c>
      <c r="Q611" s="91"/>
      <c r="R611" s="55"/>
      <c r="AA611" s="62"/>
      <c r="AB611" s="62"/>
      <c r="AC611" s="62"/>
      <c r="AD611" s="62"/>
      <c r="AE611" s="62"/>
      <c r="AF611" s="62"/>
      <c r="AH611" s="62"/>
      <c r="AI611" s="62"/>
      <c r="AJ611" s="62"/>
      <c r="AK611" s="62"/>
    </row>
    <row r="612" spans="1:37" s="51" customFormat="1" ht="15.75">
      <c r="A612" s="99"/>
      <c r="B612" s="101"/>
      <c r="C612" s="97"/>
      <c r="D612" s="99"/>
      <c r="E612" s="99"/>
      <c r="F612" s="7" t="s">
        <v>59</v>
      </c>
      <c r="G612" s="22">
        <f t="shared" si="176"/>
        <v>0</v>
      </c>
      <c r="H612" s="22">
        <f t="shared" si="176"/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91"/>
      <c r="R612" s="55"/>
      <c r="AA612" s="62"/>
      <c r="AB612" s="62"/>
      <c r="AC612" s="62"/>
      <c r="AD612" s="62"/>
      <c r="AE612" s="62"/>
      <c r="AF612" s="62"/>
      <c r="AH612" s="62"/>
      <c r="AI612" s="62"/>
      <c r="AJ612" s="62"/>
      <c r="AK612" s="62"/>
    </row>
    <row r="613" spans="1:37" s="51" customFormat="1" ht="15.75">
      <c r="A613" s="99"/>
      <c r="B613" s="101"/>
      <c r="C613" s="97"/>
      <c r="D613" s="99"/>
      <c r="E613" s="99"/>
      <c r="F613" s="7" t="s">
        <v>60</v>
      </c>
      <c r="G613" s="22">
        <f t="shared" si="176"/>
        <v>532.7</v>
      </c>
      <c r="H613" s="22">
        <f t="shared" si="176"/>
        <v>0</v>
      </c>
      <c r="I613" s="22">
        <v>532.7</v>
      </c>
      <c r="J613" s="22">
        <v>0</v>
      </c>
      <c r="K613" s="22">
        <v>0</v>
      </c>
      <c r="L613" s="22">
        <v>0</v>
      </c>
      <c r="M613" s="22">
        <v>0</v>
      </c>
      <c r="N613" s="22">
        <v>0</v>
      </c>
      <c r="O613" s="22">
        <v>0</v>
      </c>
      <c r="P613" s="22">
        <v>0</v>
      </c>
      <c r="Q613" s="91"/>
      <c r="R613" s="55"/>
      <c r="AA613" s="62"/>
      <c r="AB613" s="62"/>
      <c r="AC613" s="62">
        <v>1</v>
      </c>
      <c r="AD613" s="62"/>
      <c r="AE613" s="62"/>
      <c r="AF613" s="62"/>
      <c r="AH613" s="62"/>
      <c r="AI613" s="62"/>
      <c r="AJ613" s="62"/>
      <c r="AK613" s="62"/>
    </row>
    <row r="614" spans="1:37" s="51" customFormat="1" ht="15.75">
      <c r="A614" s="99"/>
      <c r="B614" s="101"/>
      <c r="C614" s="97"/>
      <c r="D614" s="99"/>
      <c r="E614" s="99"/>
      <c r="F614" s="7" t="s">
        <v>61</v>
      </c>
      <c r="G614" s="22">
        <f t="shared" si="176"/>
        <v>0</v>
      </c>
      <c r="H614" s="22">
        <f t="shared" si="176"/>
        <v>0</v>
      </c>
      <c r="I614" s="22">
        <v>0</v>
      </c>
      <c r="J614" s="22">
        <v>0</v>
      </c>
      <c r="K614" s="22">
        <v>0</v>
      </c>
      <c r="L614" s="22">
        <v>0</v>
      </c>
      <c r="M614" s="22">
        <v>0</v>
      </c>
      <c r="N614" s="22">
        <v>0</v>
      </c>
      <c r="O614" s="22">
        <v>0</v>
      </c>
      <c r="P614" s="22">
        <v>0</v>
      </c>
      <c r="Q614" s="91"/>
      <c r="R614" s="55"/>
      <c r="AA614" s="62"/>
      <c r="AB614" s="62"/>
      <c r="AC614" s="62"/>
      <c r="AD614" s="62"/>
      <c r="AE614" s="62"/>
      <c r="AF614" s="62"/>
      <c r="AH614" s="62"/>
      <c r="AI614" s="62"/>
      <c r="AJ614" s="62"/>
      <c r="AK614" s="62"/>
    </row>
    <row r="615" spans="1:37" s="51" customFormat="1" ht="15.75">
      <c r="A615" s="99"/>
      <c r="B615" s="101"/>
      <c r="C615" s="97"/>
      <c r="D615" s="99"/>
      <c r="E615" s="99"/>
      <c r="F615" s="7" t="s">
        <v>62</v>
      </c>
      <c r="G615" s="22">
        <f t="shared" si="176"/>
        <v>0</v>
      </c>
      <c r="H615" s="22">
        <f t="shared" si="176"/>
        <v>0</v>
      </c>
      <c r="I615" s="22">
        <v>0</v>
      </c>
      <c r="J615" s="22">
        <v>0</v>
      </c>
      <c r="K615" s="22">
        <v>0</v>
      </c>
      <c r="L615" s="22">
        <v>0</v>
      </c>
      <c r="M615" s="22">
        <v>0</v>
      </c>
      <c r="N615" s="22">
        <v>0</v>
      </c>
      <c r="O615" s="22">
        <v>0</v>
      </c>
      <c r="P615" s="22">
        <v>0</v>
      </c>
      <c r="Q615" s="91"/>
      <c r="R615" s="55"/>
      <c r="AA615" s="62"/>
      <c r="AB615" s="62"/>
      <c r="AC615" s="62"/>
      <c r="AD615" s="62"/>
      <c r="AE615" s="62"/>
      <c r="AF615" s="62"/>
      <c r="AH615" s="62"/>
      <c r="AI615" s="62"/>
      <c r="AJ615" s="62"/>
      <c r="AK615" s="62"/>
    </row>
    <row r="616" spans="1:37" s="51" customFormat="1" ht="15.75">
      <c r="A616" s="99"/>
      <c r="B616" s="102"/>
      <c r="C616" s="98"/>
      <c r="D616" s="99"/>
      <c r="E616" s="99"/>
      <c r="F616" s="7" t="s">
        <v>63</v>
      </c>
      <c r="G616" s="22">
        <f t="shared" si="176"/>
        <v>0</v>
      </c>
      <c r="H616" s="22">
        <f t="shared" si="176"/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92"/>
      <c r="R616" s="55"/>
      <c r="AA616" s="62"/>
      <c r="AB616" s="62"/>
      <c r="AC616" s="62"/>
      <c r="AD616" s="62"/>
      <c r="AE616" s="62"/>
      <c r="AF616" s="62"/>
      <c r="AH616" s="62"/>
      <c r="AI616" s="62"/>
      <c r="AJ616" s="62"/>
      <c r="AK616" s="62"/>
    </row>
    <row r="617" spans="1:37" s="51" customFormat="1" ht="15.75" customHeight="1">
      <c r="A617" s="99"/>
      <c r="B617" s="100" t="s">
        <v>133</v>
      </c>
      <c r="C617" s="96"/>
      <c r="D617" s="99">
        <v>3</v>
      </c>
      <c r="E617" s="99" t="s">
        <v>145</v>
      </c>
      <c r="F617" s="7" t="s">
        <v>9</v>
      </c>
      <c r="G617" s="22">
        <f>SUM(G618:G628)</f>
        <v>579.7</v>
      </c>
      <c r="H617" s="22">
        <f>SUM(H618:H628)</f>
        <v>0</v>
      </c>
      <c r="I617" s="22">
        <f aca="true" t="shared" si="177" ref="I617:N617">SUM(I618:I628)</f>
        <v>579.7</v>
      </c>
      <c r="J617" s="22">
        <f t="shared" si="177"/>
        <v>0</v>
      </c>
      <c r="K617" s="22">
        <f t="shared" si="177"/>
        <v>0</v>
      </c>
      <c r="L617" s="22">
        <f t="shared" si="177"/>
        <v>0</v>
      </c>
      <c r="M617" s="22">
        <f t="shared" si="177"/>
        <v>0</v>
      </c>
      <c r="N617" s="22">
        <f t="shared" si="177"/>
        <v>0</v>
      </c>
      <c r="O617" s="22">
        <f>SUM(O618:O628)</f>
        <v>0</v>
      </c>
      <c r="P617" s="22">
        <f>SUM(P618:P628)</f>
        <v>0</v>
      </c>
      <c r="Q617" s="38"/>
      <c r="R617" s="55"/>
      <c r="AA617" s="62"/>
      <c r="AB617" s="62"/>
      <c r="AC617" s="62"/>
      <c r="AD617" s="62"/>
      <c r="AE617" s="62"/>
      <c r="AF617" s="62"/>
      <c r="AH617" s="62"/>
      <c r="AI617" s="62"/>
      <c r="AJ617" s="62"/>
      <c r="AK617" s="62"/>
    </row>
    <row r="618" spans="1:37" s="51" customFormat="1" ht="15.75">
      <c r="A618" s="99"/>
      <c r="B618" s="101"/>
      <c r="C618" s="97"/>
      <c r="D618" s="99"/>
      <c r="E618" s="99"/>
      <c r="F618" s="7" t="s">
        <v>10</v>
      </c>
      <c r="G618" s="22">
        <f aca="true" t="shared" si="178" ref="G618:H628">I618+K618+M618+O618</f>
        <v>0</v>
      </c>
      <c r="H618" s="22">
        <f t="shared" si="178"/>
        <v>0</v>
      </c>
      <c r="I618" s="22">
        <v>0</v>
      </c>
      <c r="J618" s="22">
        <v>0</v>
      </c>
      <c r="K618" s="22">
        <v>0</v>
      </c>
      <c r="L618" s="22">
        <v>0</v>
      </c>
      <c r="M618" s="22">
        <v>0</v>
      </c>
      <c r="N618" s="22">
        <v>0</v>
      </c>
      <c r="O618" s="22">
        <v>0</v>
      </c>
      <c r="P618" s="22">
        <v>0</v>
      </c>
      <c r="Q618" s="103" t="s">
        <v>57</v>
      </c>
      <c r="R618" s="55"/>
      <c r="AA618" s="62"/>
      <c r="AB618" s="62"/>
      <c r="AC618" s="62"/>
      <c r="AD618" s="62"/>
      <c r="AE618" s="62"/>
      <c r="AF618" s="62"/>
      <c r="AH618" s="62"/>
      <c r="AI618" s="62"/>
      <c r="AJ618" s="62"/>
      <c r="AK618" s="62"/>
    </row>
    <row r="619" spans="1:37" s="51" customFormat="1" ht="15.75">
      <c r="A619" s="99"/>
      <c r="B619" s="101"/>
      <c r="C619" s="97"/>
      <c r="D619" s="99"/>
      <c r="E619" s="99"/>
      <c r="F619" s="7" t="s">
        <v>11</v>
      </c>
      <c r="G619" s="22">
        <f t="shared" si="178"/>
        <v>0</v>
      </c>
      <c r="H619" s="22">
        <f t="shared" si="178"/>
        <v>0</v>
      </c>
      <c r="I619" s="22">
        <v>0</v>
      </c>
      <c r="J619" s="22">
        <v>0</v>
      </c>
      <c r="K619" s="22">
        <v>0</v>
      </c>
      <c r="L619" s="22">
        <v>0</v>
      </c>
      <c r="M619" s="22">
        <v>0</v>
      </c>
      <c r="N619" s="22">
        <v>0</v>
      </c>
      <c r="O619" s="22">
        <v>0</v>
      </c>
      <c r="P619" s="22">
        <v>0</v>
      </c>
      <c r="Q619" s="91"/>
      <c r="R619" s="55"/>
      <c r="AA619" s="62"/>
      <c r="AB619" s="62"/>
      <c r="AC619" s="62"/>
      <c r="AD619" s="62"/>
      <c r="AE619" s="62"/>
      <c r="AF619" s="62"/>
      <c r="AH619" s="62"/>
      <c r="AI619" s="62"/>
      <c r="AJ619" s="62"/>
      <c r="AK619" s="62"/>
    </row>
    <row r="620" spans="1:37" s="51" customFormat="1" ht="15.75">
      <c r="A620" s="99"/>
      <c r="B620" s="101"/>
      <c r="C620" s="97"/>
      <c r="D620" s="99"/>
      <c r="E620" s="99"/>
      <c r="F620" s="7" t="s">
        <v>12</v>
      </c>
      <c r="G620" s="22">
        <f t="shared" si="178"/>
        <v>0</v>
      </c>
      <c r="H620" s="22">
        <f t="shared" si="178"/>
        <v>0</v>
      </c>
      <c r="I620" s="22">
        <v>0</v>
      </c>
      <c r="J620" s="22">
        <v>0</v>
      </c>
      <c r="K620" s="22">
        <v>0</v>
      </c>
      <c r="L620" s="22">
        <v>0</v>
      </c>
      <c r="M620" s="22">
        <v>0</v>
      </c>
      <c r="N620" s="22">
        <v>0</v>
      </c>
      <c r="O620" s="22">
        <v>0</v>
      </c>
      <c r="P620" s="22">
        <v>0</v>
      </c>
      <c r="Q620" s="91"/>
      <c r="R620" s="55"/>
      <c r="AA620" s="62"/>
      <c r="AB620" s="62"/>
      <c r="AC620" s="62"/>
      <c r="AD620" s="62"/>
      <c r="AE620" s="62"/>
      <c r="AF620" s="62"/>
      <c r="AH620" s="62"/>
      <c r="AI620" s="62"/>
      <c r="AJ620" s="62"/>
      <c r="AK620" s="62"/>
    </row>
    <row r="621" spans="1:37" s="51" customFormat="1" ht="15.75">
      <c r="A621" s="99"/>
      <c r="B621" s="101"/>
      <c r="C621" s="97"/>
      <c r="D621" s="99"/>
      <c r="E621" s="99"/>
      <c r="F621" s="7" t="s">
        <v>13</v>
      </c>
      <c r="G621" s="22">
        <f t="shared" si="178"/>
        <v>0</v>
      </c>
      <c r="H621" s="22">
        <f t="shared" si="178"/>
        <v>0</v>
      </c>
      <c r="I621" s="22">
        <v>0</v>
      </c>
      <c r="J621" s="22">
        <v>0</v>
      </c>
      <c r="K621" s="22">
        <v>0</v>
      </c>
      <c r="L621" s="22">
        <v>0</v>
      </c>
      <c r="M621" s="22">
        <v>0</v>
      </c>
      <c r="N621" s="22">
        <v>0</v>
      </c>
      <c r="O621" s="22">
        <v>0</v>
      </c>
      <c r="P621" s="22">
        <v>0</v>
      </c>
      <c r="Q621" s="91"/>
      <c r="R621" s="55"/>
      <c r="AA621" s="62"/>
      <c r="AB621" s="62"/>
      <c r="AC621" s="62"/>
      <c r="AD621" s="62"/>
      <c r="AE621" s="62"/>
      <c r="AF621" s="62"/>
      <c r="AH621" s="62"/>
      <c r="AI621" s="62"/>
      <c r="AJ621" s="62"/>
      <c r="AK621" s="62"/>
    </row>
    <row r="622" spans="1:37" s="51" customFormat="1" ht="15.75">
      <c r="A622" s="99"/>
      <c r="B622" s="101"/>
      <c r="C622" s="97"/>
      <c r="D622" s="99"/>
      <c r="E622" s="99"/>
      <c r="F622" s="7" t="s">
        <v>14</v>
      </c>
      <c r="G622" s="22">
        <f t="shared" si="178"/>
        <v>0</v>
      </c>
      <c r="H622" s="22">
        <f t="shared" si="178"/>
        <v>0</v>
      </c>
      <c r="I622" s="22">
        <v>0</v>
      </c>
      <c r="J622" s="22">
        <v>0</v>
      </c>
      <c r="K622" s="22">
        <v>0</v>
      </c>
      <c r="L622" s="22">
        <v>0</v>
      </c>
      <c r="M622" s="22">
        <v>0</v>
      </c>
      <c r="N622" s="22">
        <v>0</v>
      </c>
      <c r="O622" s="22">
        <v>0</v>
      </c>
      <c r="P622" s="22">
        <v>0</v>
      </c>
      <c r="Q622" s="91"/>
      <c r="R622" s="55"/>
      <c r="AA622" s="62"/>
      <c r="AB622" s="62"/>
      <c r="AC622" s="62"/>
      <c r="AD622" s="62"/>
      <c r="AE622" s="62"/>
      <c r="AF622" s="62"/>
      <c r="AH622" s="62"/>
      <c r="AI622" s="62"/>
      <c r="AJ622" s="62"/>
      <c r="AK622" s="62"/>
    </row>
    <row r="623" spans="1:37" s="51" customFormat="1" ht="15.75">
      <c r="A623" s="99"/>
      <c r="B623" s="101"/>
      <c r="C623" s="97"/>
      <c r="D623" s="99"/>
      <c r="E623" s="99"/>
      <c r="F623" s="7" t="s">
        <v>15</v>
      </c>
      <c r="G623" s="22">
        <f t="shared" si="178"/>
        <v>0</v>
      </c>
      <c r="H623" s="22">
        <f t="shared" si="178"/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91"/>
      <c r="R623" s="55"/>
      <c r="AA623" s="62"/>
      <c r="AB623" s="62"/>
      <c r="AC623" s="62"/>
      <c r="AD623" s="62"/>
      <c r="AE623" s="62"/>
      <c r="AF623" s="62"/>
      <c r="AH623" s="62"/>
      <c r="AI623" s="62"/>
      <c r="AJ623" s="62"/>
      <c r="AK623" s="62"/>
    </row>
    <row r="624" spans="1:37" s="51" customFormat="1" ht="15.75">
      <c r="A624" s="99"/>
      <c r="B624" s="101"/>
      <c r="C624" s="97"/>
      <c r="D624" s="99"/>
      <c r="E624" s="99"/>
      <c r="F624" s="7" t="s">
        <v>59</v>
      </c>
      <c r="G624" s="22">
        <f t="shared" si="178"/>
        <v>0</v>
      </c>
      <c r="H624" s="22">
        <f t="shared" si="178"/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91"/>
      <c r="R624" s="55"/>
      <c r="AA624" s="62"/>
      <c r="AB624" s="62"/>
      <c r="AC624" s="62"/>
      <c r="AD624" s="62"/>
      <c r="AE624" s="62"/>
      <c r="AF624" s="62"/>
      <c r="AH624" s="62"/>
      <c r="AI624" s="62"/>
      <c r="AJ624" s="62"/>
      <c r="AK624" s="62"/>
    </row>
    <row r="625" spans="1:37" s="51" customFormat="1" ht="15.75">
      <c r="A625" s="99"/>
      <c r="B625" s="101"/>
      <c r="C625" s="97"/>
      <c r="D625" s="99"/>
      <c r="E625" s="99"/>
      <c r="F625" s="7" t="s">
        <v>60</v>
      </c>
      <c r="G625" s="22">
        <f t="shared" si="178"/>
        <v>579.7</v>
      </c>
      <c r="H625" s="22">
        <f t="shared" si="178"/>
        <v>0</v>
      </c>
      <c r="I625" s="22">
        <v>579.7</v>
      </c>
      <c r="J625" s="22">
        <v>0</v>
      </c>
      <c r="K625" s="22">
        <v>0</v>
      </c>
      <c r="L625" s="22">
        <v>0</v>
      </c>
      <c r="M625" s="22">
        <v>0</v>
      </c>
      <c r="N625" s="22">
        <v>0</v>
      </c>
      <c r="O625" s="22">
        <v>0</v>
      </c>
      <c r="P625" s="22">
        <v>0</v>
      </c>
      <c r="Q625" s="91"/>
      <c r="R625" s="55"/>
      <c r="AA625" s="62"/>
      <c r="AB625" s="62"/>
      <c r="AC625" s="62">
        <v>1</v>
      </c>
      <c r="AD625" s="62"/>
      <c r="AE625" s="62"/>
      <c r="AF625" s="62"/>
      <c r="AH625" s="62"/>
      <c r="AI625" s="62"/>
      <c r="AJ625" s="62"/>
      <c r="AK625" s="62"/>
    </row>
    <row r="626" spans="1:37" s="51" customFormat="1" ht="15.75">
      <c r="A626" s="99"/>
      <c r="B626" s="101"/>
      <c r="C626" s="97"/>
      <c r="D626" s="99"/>
      <c r="E626" s="99"/>
      <c r="F626" s="7" t="s">
        <v>61</v>
      </c>
      <c r="G626" s="22">
        <f t="shared" si="178"/>
        <v>0</v>
      </c>
      <c r="H626" s="22">
        <f t="shared" si="178"/>
        <v>0</v>
      </c>
      <c r="I626" s="22">
        <v>0</v>
      </c>
      <c r="J626" s="22">
        <v>0</v>
      </c>
      <c r="K626" s="22">
        <v>0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91"/>
      <c r="R626" s="55"/>
      <c r="AA626" s="62"/>
      <c r="AB626" s="62"/>
      <c r="AC626" s="62"/>
      <c r="AD626" s="62"/>
      <c r="AE626" s="62"/>
      <c r="AF626" s="62"/>
      <c r="AH626" s="62"/>
      <c r="AI626" s="62"/>
      <c r="AJ626" s="62"/>
      <c r="AK626" s="62"/>
    </row>
    <row r="627" spans="1:37" s="51" customFormat="1" ht="15.75">
      <c r="A627" s="99"/>
      <c r="B627" s="101"/>
      <c r="C627" s="97"/>
      <c r="D627" s="99"/>
      <c r="E627" s="99"/>
      <c r="F627" s="7" t="s">
        <v>62</v>
      </c>
      <c r="G627" s="22">
        <f t="shared" si="178"/>
        <v>0</v>
      </c>
      <c r="H627" s="22">
        <f t="shared" si="178"/>
        <v>0</v>
      </c>
      <c r="I627" s="22">
        <v>0</v>
      </c>
      <c r="J627" s="22">
        <v>0</v>
      </c>
      <c r="K627" s="22">
        <v>0</v>
      </c>
      <c r="L627" s="22">
        <v>0</v>
      </c>
      <c r="M627" s="22">
        <v>0</v>
      </c>
      <c r="N627" s="22">
        <v>0</v>
      </c>
      <c r="O627" s="22">
        <v>0</v>
      </c>
      <c r="P627" s="22">
        <v>0</v>
      </c>
      <c r="Q627" s="91"/>
      <c r="R627" s="55"/>
      <c r="AA627" s="62"/>
      <c r="AB627" s="62"/>
      <c r="AC627" s="62"/>
      <c r="AD627" s="62"/>
      <c r="AE627" s="62"/>
      <c r="AF627" s="62"/>
      <c r="AH627" s="62"/>
      <c r="AI627" s="62"/>
      <c r="AJ627" s="62"/>
      <c r="AK627" s="62"/>
    </row>
    <row r="628" spans="1:37" s="51" customFormat="1" ht="15.75">
      <c r="A628" s="99"/>
      <c r="B628" s="102"/>
      <c r="C628" s="98"/>
      <c r="D628" s="99"/>
      <c r="E628" s="99"/>
      <c r="F628" s="7" t="s">
        <v>63</v>
      </c>
      <c r="G628" s="22">
        <f t="shared" si="178"/>
        <v>0</v>
      </c>
      <c r="H628" s="22">
        <f t="shared" si="178"/>
        <v>0</v>
      </c>
      <c r="I628" s="22">
        <v>0</v>
      </c>
      <c r="J628" s="22">
        <v>0</v>
      </c>
      <c r="K628" s="22">
        <v>0</v>
      </c>
      <c r="L628" s="22">
        <v>0</v>
      </c>
      <c r="M628" s="22">
        <v>0</v>
      </c>
      <c r="N628" s="22">
        <v>0</v>
      </c>
      <c r="O628" s="22">
        <v>0</v>
      </c>
      <c r="P628" s="22">
        <v>0</v>
      </c>
      <c r="Q628" s="92"/>
      <c r="R628" s="55"/>
      <c r="AA628" s="62"/>
      <c r="AB628" s="62"/>
      <c r="AC628" s="62"/>
      <c r="AD628" s="62"/>
      <c r="AE628" s="62"/>
      <c r="AF628" s="62"/>
      <c r="AH628" s="62"/>
      <c r="AI628" s="62"/>
      <c r="AJ628" s="62"/>
      <c r="AK628" s="62"/>
    </row>
    <row r="629" spans="1:37" s="51" customFormat="1" ht="15.75" customHeight="1">
      <c r="A629" s="99"/>
      <c r="B629" s="100" t="s">
        <v>134</v>
      </c>
      <c r="C629" s="96"/>
      <c r="D629" s="99">
        <v>3</v>
      </c>
      <c r="E629" s="99" t="s">
        <v>145</v>
      </c>
      <c r="F629" s="7" t="s">
        <v>9</v>
      </c>
      <c r="G629" s="22">
        <f>SUM(G630:G640)</f>
        <v>1074.2</v>
      </c>
      <c r="H629" s="22">
        <f>SUM(H630:H640)</f>
        <v>0</v>
      </c>
      <c r="I629" s="22">
        <f aca="true" t="shared" si="179" ref="I629:N629">SUM(I630:I640)</f>
        <v>1074.2</v>
      </c>
      <c r="J629" s="22">
        <f t="shared" si="179"/>
        <v>0</v>
      </c>
      <c r="K629" s="22">
        <f t="shared" si="179"/>
        <v>0</v>
      </c>
      <c r="L629" s="22">
        <f t="shared" si="179"/>
        <v>0</v>
      </c>
      <c r="M629" s="22">
        <f t="shared" si="179"/>
        <v>0</v>
      </c>
      <c r="N629" s="22">
        <f t="shared" si="179"/>
        <v>0</v>
      </c>
      <c r="O629" s="22">
        <f>SUM(O630:O640)</f>
        <v>0</v>
      </c>
      <c r="P629" s="22">
        <f>SUM(P630:P640)</f>
        <v>0</v>
      </c>
      <c r="Q629" s="38"/>
      <c r="R629" s="55"/>
      <c r="AA629" s="62"/>
      <c r="AB629" s="62"/>
      <c r="AC629" s="62"/>
      <c r="AD629" s="62"/>
      <c r="AE629" s="62"/>
      <c r="AF629" s="62"/>
      <c r="AH629" s="62"/>
      <c r="AI629" s="62"/>
      <c r="AJ629" s="62"/>
      <c r="AK629" s="62"/>
    </row>
    <row r="630" spans="1:37" s="51" customFormat="1" ht="15.75">
      <c r="A630" s="99"/>
      <c r="B630" s="101"/>
      <c r="C630" s="97"/>
      <c r="D630" s="99"/>
      <c r="E630" s="99"/>
      <c r="F630" s="7" t="s">
        <v>10</v>
      </c>
      <c r="G630" s="22">
        <f aca="true" t="shared" si="180" ref="G630:H640">I630+K630+M630+O630</f>
        <v>0</v>
      </c>
      <c r="H630" s="22">
        <f t="shared" si="180"/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103" t="s">
        <v>57</v>
      </c>
      <c r="R630" s="55"/>
      <c r="AA630" s="62"/>
      <c r="AB630" s="62"/>
      <c r="AC630" s="62"/>
      <c r="AD630" s="62"/>
      <c r="AE630" s="62"/>
      <c r="AF630" s="62"/>
      <c r="AH630" s="62"/>
      <c r="AI630" s="62"/>
      <c r="AJ630" s="62"/>
      <c r="AK630" s="62"/>
    </row>
    <row r="631" spans="1:37" s="51" customFormat="1" ht="15.75">
      <c r="A631" s="99"/>
      <c r="B631" s="101"/>
      <c r="C631" s="97"/>
      <c r="D631" s="99"/>
      <c r="E631" s="99"/>
      <c r="F631" s="7" t="s">
        <v>11</v>
      </c>
      <c r="G631" s="22">
        <f t="shared" si="180"/>
        <v>0</v>
      </c>
      <c r="H631" s="22">
        <f t="shared" si="180"/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91"/>
      <c r="R631" s="55"/>
      <c r="AA631" s="62"/>
      <c r="AB631" s="62"/>
      <c r="AC631" s="62"/>
      <c r="AD631" s="62"/>
      <c r="AE631" s="62"/>
      <c r="AF631" s="62"/>
      <c r="AH631" s="62"/>
      <c r="AI631" s="62"/>
      <c r="AJ631" s="62"/>
      <c r="AK631" s="62"/>
    </row>
    <row r="632" spans="1:37" s="51" customFormat="1" ht="15.75">
      <c r="A632" s="99"/>
      <c r="B632" s="101"/>
      <c r="C632" s="97"/>
      <c r="D632" s="99"/>
      <c r="E632" s="99"/>
      <c r="F632" s="7" t="s">
        <v>12</v>
      </c>
      <c r="G632" s="22">
        <f t="shared" si="180"/>
        <v>0</v>
      </c>
      <c r="H632" s="22">
        <f t="shared" si="180"/>
        <v>0</v>
      </c>
      <c r="I632" s="22">
        <v>0</v>
      </c>
      <c r="J632" s="22">
        <v>0</v>
      </c>
      <c r="K632" s="22">
        <v>0</v>
      </c>
      <c r="L632" s="22">
        <v>0</v>
      </c>
      <c r="M632" s="22">
        <v>0</v>
      </c>
      <c r="N632" s="22">
        <v>0</v>
      </c>
      <c r="O632" s="22">
        <v>0</v>
      </c>
      <c r="P632" s="22">
        <v>0</v>
      </c>
      <c r="Q632" s="91"/>
      <c r="R632" s="55"/>
      <c r="AA632" s="62"/>
      <c r="AB632" s="62"/>
      <c r="AC632" s="62"/>
      <c r="AD632" s="62"/>
      <c r="AE632" s="62"/>
      <c r="AF632" s="62"/>
      <c r="AH632" s="62"/>
      <c r="AI632" s="62"/>
      <c r="AJ632" s="62"/>
      <c r="AK632" s="62"/>
    </row>
    <row r="633" spans="1:37" s="51" customFormat="1" ht="15.75">
      <c r="A633" s="99"/>
      <c r="B633" s="101"/>
      <c r="C633" s="97"/>
      <c r="D633" s="99"/>
      <c r="E633" s="99"/>
      <c r="F633" s="7" t="s">
        <v>13</v>
      </c>
      <c r="G633" s="22">
        <f t="shared" si="180"/>
        <v>0</v>
      </c>
      <c r="H633" s="22">
        <f t="shared" si="180"/>
        <v>0</v>
      </c>
      <c r="I633" s="22">
        <v>0</v>
      </c>
      <c r="J633" s="22">
        <v>0</v>
      </c>
      <c r="K633" s="22">
        <v>0</v>
      </c>
      <c r="L633" s="22">
        <v>0</v>
      </c>
      <c r="M633" s="22">
        <v>0</v>
      </c>
      <c r="N633" s="22">
        <v>0</v>
      </c>
      <c r="O633" s="22">
        <v>0</v>
      </c>
      <c r="P633" s="22">
        <v>0</v>
      </c>
      <c r="Q633" s="91"/>
      <c r="R633" s="55"/>
      <c r="AA633" s="62"/>
      <c r="AB633" s="62"/>
      <c r="AC633" s="62"/>
      <c r="AD633" s="62"/>
      <c r="AE633" s="62"/>
      <c r="AF633" s="62"/>
      <c r="AH633" s="62"/>
      <c r="AI633" s="62"/>
      <c r="AJ633" s="62"/>
      <c r="AK633" s="62"/>
    </row>
    <row r="634" spans="1:37" s="51" customFormat="1" ht="15.75">
      <c r="A634" s="99"/>
      <c r="B634" s="101"/>
      <c r="C634" s="97"/>
      <c r="D634" s="99"/>
      <c r="E634" s="99"/>
      <c r="F634" s="7" t="s">
        <v>14</v>
      </c>
      <c r="G634" s="22">
        <f t="shared" si="180"/>
        <v>0</v>
      </c>
      <c r="H634" s="22">
        <f t="shared" si="180"/>
        <v>0</v>
      </c>
      <c r="I634" s="22">
        <v>0</v>
      </c>
      <c r="J634" s="22">
        <v>0</v>
      </c>
      <c r="K634" s="22">
        <v>0</v>
      </c>
      <c r="L634" s="22">
        <v>0</v>
      </c>
      <c r="M634" s="22">
        <v>0</v>
      </c>
      <c r="N634" s="22">
        <v>0</v>
      </c>
      <c r="O634" s="22">
        <v>0</v>
      </c>
      <c r="P634" s="22">
        <v>0</v>
      </c>
      <c r="Q634" s="91"/>
      <c r="R634" s="55"/>
      <c r="AA634" s="62"/>
      <c r="AB634" s="62"/>
      <c r="AC634" s="62"/>
      <c r="AD634" s="62"/>
      <c r="AE634" s="62"/>
      <c r="AF634" s="62"/>
      <c r="AH634" s="62"/>
      <c r="AI634" s="62"/>
      <c r="AJ634" s="62"/>
      <c r="AK634" s="62"/>
    </row>
    <row r="635" spans="1:37" s="51" customFormat="1" ht="15.75">
      <c r="A635" s="99"/>
      <c r="B635" s="101"/>
      <c r="C635" s="97"/>
      <c r="D635" s="99"/>
      <c r="E635" s="99"/>
      <c r="F635" s="7" t="s">
        <v>15</v>
      </c>
      <c r="G635" s="22">
        <f t="shared" si="180"/>
        <v>0</v>
      </c>
      <c r="H635" s="22">
        <f t="shared" si="180"/>
        <v>0</v>
      </c>
      <c r="I635" s="22">
        <v>0</v>
      </c>
      <c r="J635" s="22">
        <v>0</v>
      </c>
      <c r="K635" s="22">
        <v>0</v>
      </c>
      <c r="L635" s="22">
        <v>0</v>
      </c>
      <c r="M635" s="22">
        <v>0</v>
      </c>
      <c r="N635" s="22">
        <v>0</v>
      </c>
      <c r="O635" s="22">
        <v>0</v>
      </c>
      <c r="P635" s="22">
        <v>0</v>
      </c>
      <c r="Q635" s="91"/>
      <c r="R635" s="55"/>
      <c r="AA635" s="62"/>
      <c r="AB635" s="62"/>
      <c r="AC635" s="62"/>
      <c r="AD635" s="62"/>
      <c r="AE635" s="62"/>
      <c r="AF635" s="62"/>
      <c r="AH635" s="62"/>
      <c r="AI635" s="62"/>
      <c r="AJ635" s="62"/>
      <c r="AK635" s="62"/>
    </row>
    <row r="636" spans="1:37" s="51" customFormat="1" ht="15.75">
      <c r="A636" s="99"/>
      <c r="B636" s="101"/>
      <c r="C636" s="97"/>
      <c r="D636" s="99"/>
      <c r="E636" s="99"/>
      <c r="F636" s="7" t="s">
        <v>59</v>
      </c>
      <c r="G636" s="22">
        <f t="shared" si="180"/>
        <v>0</v>
      </c>
      <c r="H636" s="22">
        <f t="shared" si="180"/>
        <v>0</v>
      </c>
      <c r="I636" s="22">
        <v>0</v>
      </c>
      <c r="J636" s="22">
        <v>0</v>
      </c>
      <c r="K636" s="22">
        <v>0</v>
      </c>
      <c r="L636" s="22">
        <v>0</v>
      </c>
      <c r="M636" s="22">
        <v>0</v>
      </c>
      <c r="N636" s="22">
        <v>0</v>
      </c>
      <c r="O636" s="22">
        <v>0</v>
      </c>
      <c r="P636" s="22">
        <v>0</v>
      </c>
      <c r="Q636" s="91"/>
      <c r="R636" s="55"/>
      <c r="AA636" s="62"/>
      <c r="AB636" s="62"/>
      <c r="AC636" s="62"/>
      <c r="AD636" s="62"/>
      <c r="AE636" s="62"/>
      <c r="AF636" s="62"/>
      <c r="AH636" s="62"/>
      <c r="AI636" s="62"/>
      <c r="AJ636" s="62"/>
      <c r="AK636" s="62"/>
    </row>
    <row r="637" spans="1:37" s="51" customFormat="1" ht="15.75">
      <c r="A637" s="99"/>
      <c r="B637" s="101"/>
      <c r="C637" s="97"/>
      <c r="D637" s="99"/>
      <c r="E637" s="99"/>
      <c r="F637" s="7" t="s">
        <v>60</v>
      </c>
      <c r="G637" s="22">
        <f t="shared" si="180"/>
        <v>1074.2</v>
      </c>
      <c r="H637" s="22">
        <f t="shared" si="180"/>
        <v>0</v>
      </c>
      <c r="I637" s="22">
        <v>1074.2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91"/>
      <c r="R637" s="55"/>
      <c r="AA637" s="62"/>
      <c r="AB637" s="62"/>
      <c r="AC637" s="62">
        <v>1</v>
      </c>
      <c r="AD637" s="62"/>
      <c r="AE637" s="62"/>
      <c r="AF637" s="62"/>
      <c r="AH637" s="62"/>
      <c r="AI637" s="62"/>
      <c r="AJ637" s="62"/>
      <c r="AK637" s="62"/>
    </row>
    <row r="638" spans="1:37" s="51" customFormat="1" ht="15.75">
      <c r="A638" s="99"/>
      <c r="B638" s="101"/>
      <c r="C638" s="97"/>
      <c r="D638" s="99"/>
      <c r="E638" s="99"/>
      <c r="F638" s="7" t="s">
        <v>61</v>
      </c>
      <c r="G638" s="22">
        <f t="shared" si="180"/>
        <v>0</v>
      </c>
      <c r="H638" s="22">
        <f t="shared" si="180"/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91"/>
      <c r="R638" s="55"/>
      <c r="AA638" s="62"/>
      <c r="AB638" s="62"/>
      <c r="AC638" s="62"/>
      <c r="AD638" s="62"/>
      <c r="AE638" s="62"/>
      <c r="AF638" s="62"/>
      <c r="AH638" s="62"/>
      <c r="AI638" s="62"/>
      <c r="AJ638" s="62"/>
      <c r="AK638" s="62"/>
    </row>
    <row r="639" spans="1:37" s="51" customFormat="1" ht="15.75">
      <c r="A639" s="99"/>
      <c r="B639" s="101"/>
      <c r="C639" s="97"/>
      <c r="D639" s="99"/>
      <c r="E639" s="99"/>
      <c r="F639" s="7" t="s">
        <v>62</v>
      </c>
      <c r="G639" s="22">
        <f t="shared" si="180"/>
        <v>0</v>
      </c>
      <c r="H639" s="22">
        <f t="shared" si="180"/>
        <v>0</v>
      </c>
      <c r="I639" s="22">
        <v>0</v>
      </c>
      <c r="J639" s="22">
        <v>0</v>
      </c>
      <c r="K639" s="22">
        <v>0</v>
      </c>
      <c r="L639" s="22">
        <v>0</v>
      </c>
      <c r="M639" s="22">
        <v>0</v>
      </c>
      <c r="N639" s="22">
        <v>0</v>
      </c>
      <c r="O639" s="22">
        <v>0</v>
      </c>
      <c r="P639" s="22">
        <v>0</v>
      </c>
      <c r="Q639" s="91"/>
      <c r="R639" s="55"/>
      <c r="AA639" s="62"/>
      <c r="AB639" s="62"/>
      <c r="AC639" s="62"/>
      <c r="AD639" s="62"/>
      <c r="AE639" s="62"/>
      <c r="AF639" s="62"/>
      <c r="AH639" s="62"/>
      <c r="AI639" s="62"/>
      <c r="AJ639" s="62"/>
      <c r="AK639" s="62"/>
    </row>
    <row r="640" spans="1:37" s="51" customFormat="1" ht="15.75">
      <c r="A640" s="99"/>
      <c r="B640" s="102"/>
      <c r="C640" s="98"/>
      <c r="D640" s="99"/>
      <c r="E640" s="99"/>
      <c r="F640" s="7" t="s">
        <v>63</v>
      </c>
      <c r="G640" s="22">
        <f t="shared" si="180"/>
        <v>0</v>
      </c>
      <c r="H640" s="22">
        <f t="shared" si="180"/>
        <v>0</v>
      </c>
      <c r="I640" s="22">
        <v>0</v>
      </c>
      <c r="J640" s="22">
        <v>0</v>
      </c>
      <c r="K640" s="22">
        <v>0</v>
      </c>
      <c r="L640" s="22">
        <v>0</v>
      </c>
      <c r="M640" s="22">
        <v>0</v>
      </c>
      <c r="N640" s="22">
        <v>0</v>
      </c>
      <c r="O640" s="22">
        <v>0</v>
      </c>
      <c r="P640" s="22">
        <v>0</v>
      </c>
      <c r="Q640" s="92"/>
      <c r="R640" s="55"/>
      <c r="AA640" s="62"/>
      <c r="AB640" s="62"/>
      <c r="AC640" s="62"/>
      <c r="AD640" s="62"/>
      <c r="AE640" s="62"/>
      <c r="AF640" s="62"/>
      <c r="AH640" s="62"/>
      <c r="AI640" s="62"/>
      <c r="AJ640" s="62"/>
      <c r="AK640" s="62"/>
    </row>
    <row r="641" spans="1:37" s="51" customFormat="1" ht="15.75" customHeight="1">
      <c r="A641" s="99"/>
      <c r="B641" s="100" t="s">
        <v>135</v>
      </c>
      <c r="C641" s="96"/>
      <c r="D641" s="99">
        <v>3</v>
      </c>
      <c r="E641" s="99" t="s">
        <v>145</v>
      </c>
      <c r="F641" s="7" t="s">
        <v>9</v>
      </c>
      <c r="G641" s="22">
        <f>SUM(G642:G652)</f>
        <v>589.6</v>
      </c>
      <c r="H641" s="22">
        <f>SUM(H642:H652)</f>
        <v>0</v>
      </c>
      <c r="I641" s="22">
        <f aca="true" t="shared" si="181" ref="I641:N641">SUM(I642:I652)</f>
        <v>589.6</v>
      </c>
      <c r="J641" s="22">
        <f t="shared" si="181"/>
        <v>0</v>
      </c>
      <c r="K641" s="22">
        <f t="shared" si="181"/>
        <v>0</v>
      </c>
      <c r="L641" s="22">
        <f t="shared" si="181"/>
        <v>0</v>
      </c>
      <c r="M641" s="22">
        <f t="shared" si="181"/>
        <v>0</v>
      </c>
      <c r="N641" s="22">
        <f t="shared" si="181"/>
        <v>0</v>
      </c>
      <c r="O641" s="22">
        <f>SUM(O642:O652)</f>
        <v>0</v>
      </c>
      <c r="P641" s="22">
        <f>SUM(P642:P652)</f>
        <v>0</v>
      </c>
      <c r="Q641" s="38"/>
      <c r="R641" s="55"/>
      <c r="AA641" s="62"/>
      <c r="AB641" s="62"/>
      <c r="AC641" s="62"/>
      <c r="AD641" s="62"/>
      <c r="AE641" s="62"/>
      <c r="AF641" s="62"/>
      <c r="AH641" s="62"/>
      <c r="AI641" s="62"/>
      <c r="AJ641" s="62"/>
      <c r="AK641" s="62"/>
    </row>
    <row r="642" spans="1:37" s="51" customFormat="1" ht="15.75">
      <c r="A642" s="99"/>
      <c r="B642" s="101"/>
      <c r="C642" s="97"/>
      <c r="D642" s="99"/>
      <c r="E642" s="99"/>
      <c r="F642" s="7" t="s">
        <v>10</v>
      </c>
      <c r="G642" s="22">
        <f aca="true" t="shared" si="182" ref="G642:H652">I642+K642+M642+O642</f>
        <v>0</v>
      </c>
      <c r="H642" s="22">
        <f t="shared" si="182"/>
        <v>0</v>
      </c>
      <c r="I642" s="22">
        <v>0</v>
      </c>
      <c r="J642" s="22">
        <v>0</v>
      </c>
      <c r="K642" s="22">
        <v>0</v>
      </c>
      <c r="L642" s="22">
        <v>0</v>
      </c>
      <c r="M642" s="22">
        <v>0</v>
      </c>
      <c r="N642" s="22">
        <v>0</v>
      </c>
      <c r="O642" s="22">
        <v>0</v>
      </c>
      <c r="P642" s="22">
        <v>0</v>
      </c>
      <c r="Q642" s="103" t="s">
        <v>57</v>
      </c>
      <c r="R642" s="55"/>
      <c r="AA642" s="62"/>
      <c r="AB642" s="62"/>
      <c r="AC642" s="62"/>
      <c r="AD642" s="62"/>
      <c r="AE642" s="62"/>
      <c r="AF642" s="62"/>
      <c r="AH642" s="62"/>
      <c r="AI642" s="62"/>
      <c r="AJ642" s="62"/>
      <c r="AK642" s="62"/>
    </row>
    <row r="643" spans="1:37" s="51" customFormat="1" ht="15.75">
      <c r="A643" s="99"/>
      <c r="B643" s="101"/>
      <c r="C643" s="97"/>
      <c r="D643" s="99"/>
      <c r="E643" s="99"/>
      <c r="F643" s="7" t="s">
        <v>11</v>
      </c>
      <c r="G643" s="22">
        <f t="shared" si="182"/>
        <v>0</v>
      </c>
      <c r="H643" s="22">
        <f t="shared" si="182"/>
        <v>0</v>
      </c>
      <c r="I643" s="22">
        <v>0</v>
      </c>
      <c r="J643" s="22">
        <v>0</v>
      </c>
      <c r="K643" s="22">
        <v>0</v>
      </c>
      <c r="L643" s="22">
        <v>0</v>
      </c>
      <c r="M643" s="22">
        <v>0</v>
      </c>
      <c r="N643" s="22">
        <v>0</v>
      </c>
      <c r="O643" s="22">
        <v>0</v>
      </c>
      <c r="P643" s="22">
        <v>0</v>
      </c>
      <c r="Q643" s="91"/>
      <c r="R643" s="55"/>
      <c r="AA643" s="62"/>
      <c r="AB643" s="62"/>
      <c r="AC643" s="62"/>
      <c r="AD643" s="62"/>
      <c r="AE643" s="62"/>
      <c r="AF643" s="62"/>
      <c r="AH643" s="62"/>
      <c r="AI643" s="62"/>
      <c r="AJ643" s="62"/>
      <c r="AK643" s="62"/>
    </row>
    <row r="644" spans="1:37" s="51" customFormat="1" ht="15.75">
      <c r="A644" s="99"/>
      <c r="B644" s="101"/>
      <c r="C644" s="97"/>
      <c r="D644" s="99"/>
      <c r="E644" s="99"/>
      <c r="F644" s="7" t="s">
        <v>12</v>
      </c>
      <c r="G644" s="22">
        <f t="shared" si="182"/>
        <v>0</v>
      </c>
      <c r="H644" s="22">
        <f t="shared" si="182"/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91"/>
      <c r="R644" s="55"/>
      <c r="AA644" s="62"/>
      <c r="AB644" s="62"/>
      <c r="AC644" s="62"/>
      <c r="AD644" s="62"/>
      <c r="AE644" s="62"/>
      <c r="AF644" s="62"/>
      <c r="AH644" s="62"/>
      <c r="AI644" s="62"/>
      <c r="AJ644" s="62"/>
      <c r="AK644" s="62"/>
    </row>
    <row r="645" spans="1:37" s="51" customFormat="1" ht="15.75">
      <c r="A645" s="99"/>
      <c r="B645" s="101"/>
      <c r="C645" s="97"/>
      <c r="D645" s="99"/>
      <c r="E645" s="99"/>
      <c r="F645" s="7" t="s">
        <v>13</v>
      </c>
      <c r="G645" s="22">
        <f t="shared" si="182"/>
        <v>0</v>
      </c>
      <c r="H645" s="22">
        <f t="shared" si="182"/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91"/>
      <c r="R645" s="55"/>
      <c r="AA645" s="62"/>
      <c r="AB645" s="62"/>
      <c r="AC645" s="62"/>
      <c r="AD645" s="62"/>
      <c r="AE645" s="62"/>
      <c r="AF645" s="62"/>
      <c r="AH645" s="62"/>
      <c r="AI645" s="62"/>
      <c r="AJ645" s="62"/>
      <c r="AK645" s="62"/>
    </row>
    <row r="646" spans="1:37" s="51" customFormat="1" ht="24.75" customHeight="1">
      <c r="A646" s="99"/>
      <c r="B646" s="101"/>
      <c r="C646" s="97"/>
      <c r="D646" s="99"/>
      <c r="E646" s="99"/>
      <c r="F646" s="7" t="s">
        <v>14</v>
      </c>
      <c r="G646" s="22">
        <f t="shared" si="182"/>
        <v>0</v>
      </c>
      <c r="H646" s="22">
        <f t="shared" si="182"/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  <c r="Q646" s="91"/>
      <c r="R646" s="55"/>
      <c r="AA646" s="62"/>
      <c r="AB646" s="62"/>
      <c r="AC646" s="62"/>
      <c r="AD646" s="62"/>
      <c r="AE646" s="62"/>
      <c r="AF646" s="62"/>
      <c r="AH646" s="62"/>
      <c r="AI646" s="62"/>
      <c r="AJ646" s="62"/>
      <c r="AK646" s="62"/>
    </row>
    <row r="647" spans="1:37" s="51" customFormat="1" ht="15.75">
      <c r="A647" s="99"/>
      <c r="B647" s="101"/>
      <c r="C647" s="97"/>
      <c r="D647" s="99"/>
      <c r="E647" s="99"/>
      <c r="F647" s="7" t="s">
        <v>15</v>
      </c>
      <c r="G647" s="22">
        <f t="shared" si="182"/>
        <v>0</v>
      </c>
      <c r="H647" s="22">
        <f t="shared" si="182"/>
        <v>0</v>
      </c>
      <c r="I647" s="22">
        <v>0</v>
      </c>
      <c r="J647" s="22">
        <v>0</v>
      </c>
      <c r="K647" s="22">
        <v>0</v>
      </c>
      <c r="L647" s="22">
        <v>0</v>
      </c>
      <c r="M647" s="22">
        <v>0</v>
      </c>
      <c r="N647" s="22">
        <v>0</v>
      </c>
      <c r="O647" s="22">
        <v>0</v>
      </c>
      <c r="P647" s="22">
        <v>0</v>
      </c>
      <c r="Q647" s="91"/>
      <c r="R647" s="55"/>
      <c r="AA647" s="62"/>
      <c r="AB647" s="62"/>
      <c r="AC647" s="62"/>
      <c r="AD647" s="62"/>
      <c r="AE647" s="62"/>
      <c r="AF647" s="62"/>
      <c r="AH647" s="62"/>
      <c r="AI647" s="62"/>
      <c r="AJ647" s="62"/>
      <c r="AK647" s="62"/>
    </row>
    <row r="648" spans="1:37" s="51" customFormat="1" ht="15.75">
      <c r="A648" s="99"/>
      <c r="B648" s="101"/>
      <c r="C648" s="97"/>
      <c r="D648" s="99"/>
      <c r="E648" s="99"/>
      <c r="F648" s="7" t="s">
        <v>59</v>
      </c>
      <c r="G648" s="22">
        <f t="shared" si="182"/>
        <v>0</v>
      </c>
      <c r="H648" s="22">
        <f t="shared" si="182"/>
        <v>0</v>
      </c>
      <c r="I648" s="22">
        <v>0</v>
      </c>
      <c r="J648" s="22">
        <v>0</v>
      </c>
      <c r="K648" s="22">
        <v>0</v>
      </c>
      <c r="L648" s="22">
        <v>0</v>
      </c>
      <c r="M648" s="22">
        <v>0</v>
      </c>
      <c r="N648" s="22">
        <v>0</v>
      </c>
      <c r="O648" s="22">
        <v>0</v>
      </c>
      <c r="P648" s="22">
        <v>0</v>
      </c>
      <c r="Q648" s="91"/>
      <c r="R648" s="55"/>
      <c r="AA648" s="62"/>
      <c r="AB648" s="62"/>
      <c r="AC648" s="62"/>
      <c r="AD648" s="62"/>
      <c r="AE648" s="62"/>
      <c r="AF648" s="62"/>
      <c r="AH648" s="62"/>
      <c r="AI648" s="62"/>
      <c r="AJ648" s="62"/>
      <c r="AK648" s="62"/>
    </row>
    <row r="649" spans="1:37" s="51" customFormat="1" ht="15.75">
      <c r="A649" s="99"/>
      <c r="B649" s="101"/>
      <c r="C649" s="97"/>
      <c r="D649" s="99"/>
      <c r="E649" s="99"/>
      <c r="F649" s="7" t="s">
        <v>60</v>
      </c>
      <c r="G649" s="22">
        <f t="shared" si="182"/>
        <v>589.6</v>
      </c>
      <c r="H649" s="22">
        <f t="shared" si="182"/>
        <v>0</v>
      </c>
      <c r="I649" s="22">
        <v>589.6</v>
      </c>
      <c r="J649" s="22">
        <v>0</v>
      </c>
      <c r="K649" s="22">
        <v>0</v>
      </c>
      <c r="L649" s="22">
        <v>0</v>
      </c>
      <c r="M649" s="22">
        <v>0</v>
      </c>
      <c r="N649" s="22">
        <v>0</v>
      </c>
      <c r="O649" s="22">
        <v>0</v>
      </c>
      <c r="P649" s="22">
        <v>0</v>
      </c>
      <c r="Q649" s="91"/>
      <c r="R649" s="55"/>
      <c r="AA649" s="62"/>
      <c r="AB649" s="62"/>
      <c r="AC649" s="62">
        <v>1</v>
      </c>
      <c r="AD649" s="62"/>
      <c r="AE649" s="62"/>
      <c r="AF649" s="62"/>
      <c r="AH649" s="62"/>
      <c r="AI649" s="62"/>
      <c r="AJ649" s="62"/>
      <c r="AK649" s="62"/>
    </row>
    <row r="650" spans="1:37" s="51" customFormat="1" ht="15.75">
      <c r="A650" s="99"/>
      <c r="B650" s="101"/>
      <c r="C650" s="97"/>
      <c r="D650" s="99"/>
      <c r="E650" s="99"/>
      <c r="F650" s="7" t="s">
        <v>61</v>
      </c>
      <c r="G650" s="22">
        <f t="shared" si="182"/>
        <v>0</v>
      </c>
      <c r="H650" s="22">
        <f t="shared" si="182"/>
        <v>0</v>
      </c>
      <c r="I650" s="22">
        <v>0</v>
      </c>
      <c r="J650" s="22">
        <v>0</v>
      </c>
      <c r="K650" s="22">
        <v>0</v>
      </c>
      <c r="L650" s="22">
        <v>0</v>
      </c>
      <c r="M650" s="22">
        <v>0</v>
      </c>
      <c r="N650" s="22">
        <v>0</v>
      </c>
      <c r="O650" s="22">
        <v>0</v>
      </c>
      <c r="P650" s="22">
        <v>0</v>
      </c>
      <c r="Q650" s="91"/>
      <c r="R650" s="55"/>
      <c r="AA650" s="62"/>
      <c r="AB650" s="62"/>
      <c r="AC650" s="62"/>
      <c r="AD650" s="62"/>
      <c r="AE650" s="62"/>
      <c r="AF650" s="62"/>
      <c r="AH650" s="62"/>
      <c r="AI650" s="62"/>
      <c r="AJ650" s="62"/>
      <c r="AK650" s="62"/>
    </row>
    <row r="651" spans="1:37" s="51" customFormat="1" ht="15.75">
      <c r="A651" s="99"/>
      <c r="B651" s="101"/>
      <c r="C651" s="97"/>
      <c r="D651" s="99"/>
      <c r="E651" s="99"/>
      <c r="F651" s="7" t="s">
        <v>62</v>
      </c>
      <c r="G651" s="22">
        <f t="shared" si="182"/>
        <v>0</v>
      </c>
      <c r="H651" s="22">
        <f t="shared" si="182"/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91"/>
      <c r="R651" s="55"/>
      <c r="AA651" s="62"/>
      <c r="AB651" s="62"/>
      <c r="AC651" s="62"/>
      <c r="AD651" s="62"/>
      <c r="AE651" s="62"/>
      <c r="AF651" s="62"/>
      <c r="AH651" s="62"/>
      <c r="AI651" s="62"/>
      <c r="AJ651" s="62"/>
      <c r="AK651" s="62"/>
    </row>
    <row r="652" spans="1:37" s="51" customFormat="1" ht="15.75">
      <c r="A652" s="99"/>
      <c r="B652" s="102"/>
      <c r="C652" s="98"/>
      <c r="D652" s="99"/>
      <c r="E652" s="99"/>
      <c r="F652" s="7" t="s">
        <v>63</v>
      </c>
      <c r="G652" s="22">
        <f t="shared" si="182"/>
        <v>0</v>
      </c>
      <c r="H652" s="22">
        <f t="shared" si="182"/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92"/>
      <c r="R652" s="55"/>
      <c r="AA652" s="62"/>
      <c r="AB652" s="62"/>
      <c r="AC652" s="62"/>
      <c r="AD652" s="62"/>
      <c r="AE652" s="62"/>
      <c r="AF652" s="62"/>
      <c r="AH652" s="62"/>
      <c r="AI652" s="62"/>
      <c r="AJ652" s="62"/>
      <c r="AK652" s="62"/>
    </row>
    <row r="653" spans="1:37" s="51" customFormat="1" ht="15.75" customHeight="1">
      <c r="A653" s="99"/>
      <c r="B653" s="100" t="s">
        <v>136</v>
      </c>
      <c r="C653" s="96"/>
      <c r="D653" s="99">
        <v>3</v>
      </c>
      <c r="E653" s="99" t="s">
        <v>145</v>
      </c>
      <c r="F653" s="7" t="s">
        <v>9</v>
      </c>
      <c r="G653" s="22">
        <f>SUM(G654:G664)</f>
        <v>498.9</v>
      </c>
      <c r="H653" s="22">
        <f>SUM(H654:H664)</f>
        <v>0</v>
      </c>
      <c r="I653" s="22">
        <f aca="true" t="shared" si="183" ref="I653:N653">SUM(I654:I664)</f>
        <v>498.9</v>
      </c>
      <c r="J653" s="22">
        <f t="shared" si="183"/>
        <v>0</v>
      </c>
      <c r="K653" s="22">
        <f t="shared" si="183"/>
        <v>0</v>
      </c>
      <c r="L653" s="22">
        <f t="shared" si="183"/>
        <v>0</v>
      </c>
      <c r="M653" s="22">
        <f t="shared" si="183"/>
        <v>0</v>
      </c>
      <c r="N653" s="22">
        <f t="shared" si="183"/>
        <v>0</v>
      </c>
      <c r="O653" s="22">
        <f>SUM(O654:O664)</f>
        <v>0</v>
      </c>
      <c r="P653" s="22">
        <f>SUM(P654:P664)</f>
        <v>0</v>
      </c>
      <c r="Q653" s="38"/>
      <c r="R653" s="55"/>
      <c r="AA653" s="62"/>
      <c r="AB653" s="62"/>
      <c r="AC653" s="62"/>
      <c r="AD653" s="62"/>
      <c r="AE653" s="62"/>
      <c r="AF653" s="62"/>
      <c r="AH653" s="62"/>
      <c r="AI653" s="62"/>
      <c r="AJ653" s="62"/>
      <c r="AK653" s="62"/>
    </row>
    <row r="654" spans="1:37" s="51" customFormat="1" ht="15.75">
      <c r="A654" s="99"/>
      <c r="B654" s="101"/>
      <c r="C654" s="97"/>
      <c r="D654" s="99"/>
      <c r="E654" s="99"/>
      <c r="F654" s="7" t="s">
        <v>10</v>
      </c>
      <c r="G654" s="22">
        <f aca="true" t="shared" si="184" ref="G654:H664">I654+K654+M654+O654</f>
        <v>0</v>
      </c>
      <c r="H654" s="22">
        <f t="shared" si="184"/>
        <v>0</v>
      </c>
      <c r="I654" s="22">
        <v>0</v>
      </c>
      <c r="J654" s="22">
        <v>0</v>
      </c>
      <c r="K654" s="22">
        <v>0</v>
      </c>
      <c r="L654" s="22">
        <v>0</v>
      </c>
      <c r="M654" s="22">
        <v>0</v>
      </c>
      <c r="N654" s="22">
        <v>0</v>
      </c>
      <c r="O654" s="22">
        <v>0</v>
      </c>
      <c r="P654" s="22">
        <v>0</v>
      </c>
      <c r="Q654" s="103" t="s">
        <v>57</v>
      </c>
      <c r="R654" s="55"/>
      <c r="AA654" s="62"/>
      <c r="AB654" s="62"/>
      <c r="AC654" s="62"/>
      <c r="AD654" s="62"/>
      <c r="AE654" s="62"/>
      <c r="AF654" s="62"/>
      <c r="AH654" s="62"/>
      <c r="AI654" s="62"/>
      <c r="AJ654" s="62"/>
      <c r="AK654" s="62"/>
    </row>
    <row r="655" spans="1:37" s="51" customFormat="1" ht="15.75">
      <c r="A655" s="99"/>
      <c r="B655" s="101"/>
      <c r="C655" s="97"/>
      <c r="D655" s="99"/>
      <c r="E655" s="99"/>
      <c r="F655" s="7" t="s">
        <v>11</v>
      </c>
      <c r="G655" s="22">
        <f t="shared" si="184"/>
        <v>0</v>
      </c>
      <c r="H655" s="22">
        <f t="shared" si="184"/>
        <v>0</v>
      </c>
      <c r="I655" s="22">
        <v>0</v>
      </c>
      <c r="J655" s="22">
        <v>0</v>
      </c>
      <c r="K655" s="22">
        <v>0</v>
      </c>
      <c r="L655" s="22">
        <v>0</v>
      </c>
      <c r="M655" s="22">
        <v>0</v>
      </c>
      <c r="N655" s="22">
        <v>0</v>
      </c>
      <c r="O655" s="22">
        <v>0</v>
      </c>
      <c r="P655" s="22">
        <v>0</v>
      </c>
      <c r="Q655" s="91"/>
      <c r="R655" s="55"/>
      <c r="AA655" s="62"/>
      <c r="AB655" s="62"/>
      <c r="AC655" s="62"/>
      <c r="AD655" s="62"/>
      <c r="AE655" s="62"/>
      <c r="AF655" s="62"/>
      <c r="AH655" s="62"/>
      <c r="AI655" s="62"/>
      <c r="AJ655" s="62"/>
      <c r="AK655" s="62"/>
    </row>
    <row r="656" spans="1:37" s="51" customFormat="1" ht="15.75">
      <c r="A656" s="99"/>
      <c r="B656" s="101"/>
      <c r="C656" s="97"/>
      <c r="D656" s="99"/>
      <c r="E656" s="99"/>
      <c r="F656" s="7" t="s">
        <v>12</v>
      </c>
      <c r="G656" s="22">
        <f t="shared" si="184"/>
        <v>0</v>
      </c>
      <c r="H656" s="22">
        <f t="shared" si="184"/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91"/>
      <c r="R656" s="55"/>
      <c r="AA656" s="62"/>
      <c r="AB656" s="62"/>
      <c r="AC656" s="62"/>
      <c r="AD656" s="62"/>
      <c r="AE656" s="62"/>
      <c r="AF656" s="62"/>
      <c r="AH656" s="62"/>
      <c r="AI656" s="62"/>
      <c r="AJ656" s="62"/>
      <c r="AK656" s="62"/>
    </row>
    <row r="657" spans="1:37" s="51" customFormat="1" ht="15.75">
      <c r="A657" s="99"/>
      <c r="B657" s="101"/>
      <c r="C657" s="97"/>
      <c r="D657" s="99"/>
      <c r="E657" s="99"/>
      <c r="F657" s="7" t="s">
        <v>13</v>
      </c>
      <c r="G657" s="22">
        <f t="shared" si="184"/>
        <v>0</v>
      </c>
      <c r="H657" s="22">
        <f t="shared" si="184"/>
        <v>0</v>
      </c>
      <c r="I657" s="22">
        <v>0</v>
      </c>
      <c r="J657" s="22">
        <v>0</v>
      </c>
      <c r="K657" s="22">
        <v>0</v>
      </c>
      <c r="L657" s="22">
        <v>0</v>
      </c>
      <c r="M657" s="22">
        <v>0</v>
      </c>
      <c r="N657" s="22">
        <v>0</v>
      </c>
      <c r="O657" s="22">
        <v>0</v>
      </c>
      <c r="P657" s="22">
        <v>0</v>
      </c>
      <c r="Q657" s="91"/>
      <c r="R657" s="55"/>
      <c r="AA657" s="62"/>
      <c r="AB657" s="62"/>
      <c r="AC657" s="62"/>
      <c r="AD657" s="62"/>
      <c r="AE657" s="62"/>
      <c r="AF657" s="62"/>
      <c r="AH657" s="62"/>
      <c r="AI657" s="62"/>
      <c r="AJ657" s="62"/>
      <c r="AK657" s="62"/>
    </row>
    <row r="658" spans="1:37" s="51" customFormat="1" ht="15.75">
      <c r="A658" s="99"/>
      <c r="B658" s="101"/>
      <c r="C658" s="97"/>
      <c r="D658" s="99"/>
      <c r="E658" s="99"/>
      <c r="F658" s="7" t="s">
        <v>14</v>
      </c>
      <c r="G658" s="22">
        <f t="shared" si="184"/>
        <v>0</v>
      </c>
      <c r="H658" s="22">
        <f t="shared" si="184"/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91"/>
      <c r="R658" s="55"/>
      <c r="AA658" s="62"/>
      <c r="AB658" s="62"/>
      <c r="AC658" s="62"/>
      <c r="AD658" s="62"/>
      <c r="AE658" s="62"/>
      <c r="AF658" s="62"/>
      <c r="AH658" s="62"/>
      <c r="AI658" s="62"/>
      <c r="AJ658" s="62"/>
      <c r="AK658" s="62"/>
    </row>
    <row r="659" spans="1:37" s="51" customFormat="1" ht="15.75">
      <c r="A659" s="99"/>
      <c r="B659" s="101"/>
      <c r="C659" s="97"/>
      <c r="D659" s="99"/>
      <c r="E659" s="99"/>
      <c r="F659" s="7" t="s">
        <v>15</v>
      </c>
      <c r="G659" s="22">
        <f t="shared" si="184"/>
        <v>0</v>
      </c>
      <c r="H659" s="22">
        <f t="shared" si="184"/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91"/>
      <c r="R659" s="55"/>
      <c r="AA659" s="62"/>
      <c r="AB659" s="62"/>
      <c r="AC659" s="62"/>
      <c r="AD659" s="62"/>
      <c r="AE659" s="62"/>
      <c r="AF659" s="62"/>
      <c r="AH659" s="62"/>
      <c r="AI659" s="62"/>
      <c r="AJ659" s="62"/>
      <c r="AK659" s="62"/>
    </row>
    <row r="660" spans="1:37" s="51" customFormat="1" ht="15.75">
      <c r="A660" s="99"/>
      <c r="B660" s="101"/>
      <c r="C660" s="97"/>
      <c r="D660" s="99"/>
      <c r="E660" s="99"/>
      <c r="F660" s="7" t="s">
        <v>59</v>
      </c>
      <c r="G660" s="22">
        <f t="shared" si="184"/>
        <v>0</v>
      </c>
      <c r="H660" s="22">
        <f t="shared" si="184"/>
        <v>0</v>
      </c>
      <c r="I660" s="22">
        <v>0</v>
      </c>
      <c r="J660" s="22">
        <v>0</v>
      </c>
      <c r="K660" s="22">
        <v>0</v>
      </c>
      <c r="L660" s="22">
        <v>0</v>
      </c>
      <c r="M660" s="22">
        <v>0</v>
      </c>
      <c r="N660" s="22">
        <v>0</v>
      </c>
      <c r="O660" s="22">
        <v>0</v>
      </c>
      <c r="P660" s="22">
        <v>0</v>
      </c>
      <c r="Q660" s="91"/>
      <c r="R660" s="55"/>
      <c r="AA660" s="62"/>
      <c r="AB660" s="62"/>
      <c r="AC660" s="62"/>
      <c r="AD660" s="62"/>
      <c r="AE660" s="62"/>
      <c r="AF660" s="62"/>
      <c r="AH660" s="62"/>
      <c r="AI660" s="62"/>
      <c r="AJ660" s="62"/>
      <c r="AK660" s="62"/>
    </row>
    <row r="661" spans="1:37" s="51" customFormat="1" ht="15.75">
      <c r="A661" s="99"/>
      <c r="B661" s="101"/>
      <c r="C661" s="97"/>
      <c r="D661" s="99"/>
      <c r="E661" s="99"/>
      <c r="F661" s="7" t="s">
        <v>60</v>
      </c>
      <c r="G661" s="22">
        <f t="shared" si="184"/>
        <v>0</v>
      </c>
      <c r="H661" s="22">
        <f t="shared" si="184"/>
        <v>0</v>
      </c>
      <c r="I661" s="22">
        <v>0</v>
      </c>
      <c r="J661" s="22">
        <v>0</v>
      </c>
      <c r="K661" s="22">
        <v>0</v>
      </c>
      <c r="L661" s="22">
        <v>0</v>
      </c>
      <c r="M661" s="22">
        <v>0</v>
      </c>
      <c r="N661" s="22">
        <v>0</v>
      </c>
      <c r="O661" s="22">
        <v>0</v>
      </c>
      <c r="P661" s="22">
        <v>0</v>
      </c>
      <c r="Q661" s="91"/>
      <c r="R661" s="55"/>
      <c r="AA661" s="62"/>
      <c r="AB661" s="62"/>
      <c r="AC661" s="62"/>
      <c r="AD661" s="62"/>
      <c r="AE661" s="62"/>
      <c r="AF661" s="62"/>
      <c r="AH661" s="62"/>
      <c r="AI661" s="62"/>
      <c r="AJ661" s="62"/>
      <c r="AK661" s="62"/>
    </row>
    <row r="662" spans="1:37" s="51" customFormat="1" ht="15.75">
      <c r="A662" s="99"/>
      <c r="B662" s="101"/>
      <c r="C662" s="97"/>
      <c r="D662" s="99"/>
      <c r="E662" s="99"/>
      <c r="F662" s="7" t="s">
        <v>61</v>
      </c>
      <c r="G662" s="22">
        <f t="shared" si="184"/>
        <v>498.9</v>
      </c>
      <c r="H662" s="22">
        <f t="shared" si="184"/>
        <v>0</v>
      </c>
      <c r="I662" s="22">
        <v>498.9</v>
      </c>
      <c r="J662" s="22">
        <v>0</v>
      </c>
      <c r="K662" s="22">
        <v>0</v>
      </c>
      <c r="L662" s="22">
        <v>0</v>
      </c>
      <c r="M662" s="22">
        <v>0</v>
      </c>
      <c r="N662" s="22">
        <v>0</v>
      </c>
      <c r="O662" s="22">
        <v>0</v>
      </c>
      <c r="P662" s="22">
        <v>0</v>
      </c>
      <c r="Q662" s="91"/>
      <c r="R662" s="55"/>
      <c r="AA662" s="62"/>
      <c r="AB662" s="62"/>
      <c r="AC662" s="62"/>
      <c r="AD662" s="62">
        <v>1</v>
      </c>
      <c r="AE662" s="62"/>
      <c r="AF662" s="62"/>
      <c r="AH662" s="62"/>
      <c r="AI662" s="62"/>
      <c r="AJ662" s="62"/>
      <c r="AK662" s="62"/>
    </row>
    <row r="663" spans="1:37" s="51" customFormat="1" ht="15.75">
      <c r="A663" s="99"/>
      <c r="B663" s="101"/>
      <c r="C663" s="97"/>
      <c r="D663" s="99"/>
      <c r="E663" s="99"/>
      <c r="F663" s="7" t="s">
        <v>62</v>
      </c>
      <c r="G663" s="22">
        <f t="shared" si="184"/>
        <v>0</v>
      </c>
      <c r="H663" s="22">
        <f t="shared" si="184"/>
        <v>0</v>
      </c>
      <c r="I663" s="22">
        <v>0</v>
      </c>
      <c r="J663" s="22">
        <v>0</v>
      </c>
      <c r="K663" s="22">
        <v>0</v>
      </c>
      <c r="L663" s="22">
        <v>0</v>
      </c>
      <c r="M663" s="22">
        <v>0</v>
      </c>
      <c r="N663" s="22">
        <v>0</v>
      </c>
      <c r="O663" s="22">
        <v>0</v>
      </c>
      <c r="P663" s="22">
        <v>0</v>
      </c>
      <c r="Q663" s="91"/>
      <c r="R663" s="55"/>
      <c r="AA663" s="62"/>
      <c r="AB663" s="62"/>
      <c r="AC663" s="62"/>
      <c r="AD663" s="62"/>
      <c r="AE663" s="62"/>
      <c r="AF663" s="62"/>
      <c r="AH663" s="62"/>
      <c r="AI663" s="62"/>
      <c r="AJ663" s="62"/>
      <c r="AK663" s="62"/>
    </row>
    <row r="664" spans="1:37" s="51" customFormat="1" ht="15.75">
      <c r="A664" s="99"/>
      <c r="B664" s="102"/>
      <c r="C664" s="98"/>
      <c r="D664" s="99"/>
      <c r="E664" s="99"/>
      <c r="F664" s="7" t="s">
        <v>63</v>
      </c>
      <c r="G664" s="22">
        <f t="shared" si="184"/>
        <v>0</v>
      </c>
      <c r="H664" s="22">
        <f t="shared" si="184"/>
        <v>0</v>
      </c>
      <c r="I664" s="22">
        <v>0</v>
      </c>
      <c r="J664" s="22">
        <v>0</v>
      </c>
      <c r="K664" s="22">
        <v>0</v>
      </c>
      <c r="L664" s="22">
        <v>0</v>
      </c>
      <c r="M664" s="22">
        <v>0</v>
      </c>
      <c r="N664" s="22">
        <v>0</v>
      </c>
      <c r="O664" s="22">
        <v>0</v>
      </c>
      <c r="P664" s="22">
        <v>0</v>
      </c>
      <c r="Q664" s="92"/>
      <c r="R664" s="55"/>
      <c r="AA664" s="62"/>
      <c r="AB664" s="62"/>
      <c r="AC664" s="62"/>
      <c r="AD664" s="62"/>
      <c r="AE664" s="62"/>
      <c r="AF664" s="62"/>
      <c r="AH664" s="62"/>
      <c r="AI664" s="62"/>
      <c r="AJ664" s="62"/>
      <c r="AK664" s="62"/>
    </row>
    <row r="665" spans="1:37" s="51" customFormat="1" ht="15.75" customHeight="1">
      <c r="A665" s="99"/>
      <c r="B665" s="100" t="s">
        <v>137</v>
      </c>
      <c r="C665" s="96"/>
      <c r="D665" s="99">
        <v>3</v>
      </c>
      <c r="E665" s="99" t="s">
        <v>145</v>
      </c>
      <c r="F665" s="7" t="s">
        <v>9</v>
      </c>
      <c r="G665" s="22">
        <f>SUM(G666:G676)</f>
        <v>160.7</v>
      </c>
      <c r="H665" s="22">
        <f>SUM(H666:H676)</f>
        <v>0</v>
      </c>
      <c r="I665" s="22">
        <f aca="true" t="shared" si="185" ref="I665:N665">SUM(I666:I676)</f>
        <v>160.7</v>
      </c>
      <c r="J665" s="22">
        <f t="shared" si="185"/>
        <v>0</v>
      </c>
      <c r="K665" s="22">
        <f t="shared" si="185"/>
        <v>0</v>
      </c>
      <c r="L665" s="22">
        <f t="shared" si="185"/>
        <v>0</v>
      </c>
      <c r="M665" s="22">
        <f t="shared" si="185"/>
        <v>0</v>
      </c>
      <c r="N665" s="22">
        <f t="shared" si="185"/>
        <v>0</v>
      </c>
      <c r="O665" s="22">
        <f>SUM(O666:O676)</f>
        <v>0</v>
      </c>
      <c r="P665" s="22">
        <f>SUM(P666:P676)</f>
        <v>0</v>
      </c>
      <c r="Q665" s="38"/>
      <c r="R665" s="55"/>
      <c r="AA665" s="62"/>
      <c r="AB665" s="62"/>
      <c r="AC665" s="62"/>
      <c r="AD665" s="62"/>
      <c r="AE665" s="62"/>
      <c r="AF665" s="62"/>
      <c r="AH665" s="62"/>
      <c r="AI665" s="62"/>
      <c r="AJ665" s="62"/>
      <c r="AK665" s="62"/>
    </row>
    <row r="666" spans="1:37" s="51" customFormat="1" ht="15.75">
      <c r="A666" s="99"/>
      <c r="B666" s="101"/>
      <c r="C666" s="97"/>
      <c r="D666" s="99"/>
      <c r="E666" s="99"/>
      <c r="F666" s="7" t="s">
        <v>10</v>
      </c>
      <c r="G666" s="22">
        <f aca="true" t="shared" si="186" ref="G666:H676">I666+K666+M666+O666</f>
        <v>0</v>
      </c>
      <c r="H666" s="22">
        <f t="shared" si="186"/>
        <v>0</v>
      </c>
      <c r="I666" s="22">
        <v>0</v>
      </c>
      <c r="J666" s="22">
        <v>0</v>
      </c>
      <c r="K666" s="22">
        <v>0</v>
      </c>
      <c r="L666" s="22">
        <v>0</v>
      </c>
      <c r="M666" s="22">
        <v>0</v>
      </c>
      <c r="N666" s="22">
        <v>0</v>
      </c>
      <c r="O666" s="22">
        <v>0</v>
      </c>
      <c r="P666" s="22">
        <v>0</v>
      </c>
      <c r="Q666" s="103" t="s">
        <v>57</v>
      </c>
      <c r="R666" s="55"/>
      <c r="AA666" s="62"/>
      <c r="AB666" s="62"/>
      <c r="AC666" s="62"/>
      <c r="AD666" s="62"/>
      <c r="AE666" s="62"/>
      <c r="AF666" s="62"/>
      <c r="AH666" s="62"/>
      <c r="AI666" s="62"/>
      <c r="AJ666" s="62"/>
      <c r="AK666" s="62"/>
    </row>
    <row r="667" spans="1:37" s="51" customFormat="1" ht="15.75">
      <c r="A667" s="99"/>
      <c r="B667" s="101"/>
      <c r="C667" s="97"/>
      <c r="D667" s="99"/>
      <c r="E667" s="99"/>
      <c r="F667" s="7" t="s">
        <v>11</v>
      </c>
      <c r="G667" s="22">
        <f t="shared" si="186"/>
        <v>0</v>
      </c>
      <c r="H667" s="22">
        <f t="shared" si="186"/>
        <v>0</v>
      </c>
      <c r="I667" s="22">
        <v>0</v>
      </c>
      <c r="J667" s="22">
        <v>0</v>
      </c>
      <c r="K667" s="22">
        <v>0</v>
      </c>
      <c r="L667" s="22">
        <v>0</v>
      </c>
      <c r="M667" s="22">
        <v>0</v>
      </c>
      <c r="N667" s="22">
        <v>0</v>
      </c>
      <c r="O667" s="22">
        <v>0</v>
      </c>
      <c r="P667" s="22">
        <v>0</v>
      </c>
      <c r="Q667" s="91"/>
      <c r="R667" s="55"/>
      <c r="AA667" s="62"/>
      <c r="AB667" s="62"/>
      <c r="AC667" s="62"/>
      <c r="AD667" s="62"/>
      <c r="AE667" s="62"/>
      <c r="AF667" s="62"/>
      <c r="AH667" s="62"/>
      <c r="AI667" s="62"/>
      <c r="AJ667" s="62"/>
      <c r="AK667" s="62"/>
    </row>
    <row r="668" spans="1:37" s="51" customFormat="1" ht="15.75">
      <c r="A668" s="99"/>
      <c r="B668" s="101"/>
      <c r="C668" s="97"/>
      <c r="D668" s="99"/>
      <c r="E668" s="99"/>
      <c r="F668" s="7" t="s">
        <v>12</v>
      </c>
      <c r="G668" s="22">
        <f t="shared" si="186"/>
        <v>0</v>
      </c>
      <c r="H668" s="22">
        <f t="shared" si="186"/>
        <v>0</v>
      </c>
      <c r="I668" s="22">
        <v>0</v>
      </c>
      <c r="J668" s="22">
        <v>0</v>
      </c>
      <c r="K668" s="22">
        <v>0</v>
      </c>
      <c r="L668" s="22">
        <v>0</v>
      </c>
      <c r="M668" s="22">
        <v>0</v>
      </c>
      <c r="N668" s="22">
        <v>0</v>
      </c>
      <c r="O668" s="22">
        <v>0</v>
      </c>
      <c r="P668" s="22">
        <v>0</v>
      </c>
      <c r="Q668" s="91"/>
      <c r="R668" s="55"/>
      <c r="AA668" s="62"/>
      <c r="AB668" s="62"/>
      <c r="AC668" s="62"/>
      <c r="AD668" s="62"/>
      <c r="AE668" s="62"/>
      <c r="AF668" s="62"/>
      <c r="AH668" s="62"/>
      <c r="AI668" s="62"/>
      <c r="AJ668" s="62"/>
      <c r="AK668" s="62"/>
    </row>
    <row r="669" spans="1:37" s="51" customFormat="1" ht="15.75">
      <c r="A669" s="99"/>
      <c r="B669" s="101"/>
      <c r="C669" s="97"/>
      <c r="D669" s="99"/>
      <c r="E669" s="99"/>
      <c r="F669" s="7" t="s">
        <v>13</v>
      </c>
      <c r="G669" s="22">
        <f t="shared" si="186"/>
        <v>0</v>
      </c>
      <c r="H669" s="22">
        <f t="shared" si="186"/>
        <v>0</v>
      </c>
      <c r="I669" s="22">
        <v>0</v>
      </c>
      <c r="J669" s="22">
        <v>0</v>
      </c>
      <c r="K669" s="22">
        <v>0</v>
      </c>
      <c r="L669" s="22">
        <v>0</v>
      </c>
      <c r="M669" s="22">
        <v>0</v>
      </c>
      <c r="N669" s="22">
        <v>0</v>
      </c>
      <c r="O669" s="22">
        <v>0</v>
      </c>
      <c r="P669" s="22">
        <v>0</v>
      </c>
      <c r="Q669" s="91"/>
      <c r="R669" s="55"/>
      <c r="AA669" s="62"/>
      <c r="AB669" s="62"/>
      <c r="AC669" s="62"/>
      <c r="AD669" s="62"/>
      <c r="AE669" s="62"/>
      <c r="AF669" s="62"/>
      <c r="AH669" s="62"/>
      <c r="AI669" s="62"/>
      <c r="AJ669" s="62"/>
      <c r="AK669" s="62"/>
    </row>
    <row r="670" spans="1:37" s="51" customFormat="1" ht="15.75">
      <c r="A670" s="99"/>
      <c r="B670" s="101"/>
      <c r="C670" s="97"/>
      <c r="D670" s="99"/>
      <c r="E670" s="99"/>
      <c r="F670" s="7" t="s">
        <v>14</v>
      </c>
      <c r="G670" s="22">
        <f t="shared" si="186"/>
        <v>0</v>
      </c>
      <c r="H670" s="22">
        <f t="shared" si="186"/>
        <v>0</v>
      </c>
      <c r="I670" s="22">
        <v>0</v>
      </c>
      <c r="J670" s="22">
        <v>0</v>
      </c>
      <c r="K670" s="22">
        <v>0</v>
      </c>
      <c r="L670" s="22">
        <v>0</v>
      </c>
      <c r="M670" s="22">
        <v>0</v>
      </c>
      <c r="N670" s="22">
        <v>0</v>
      </c>
      <c r="O670" s="22">
        <v>0</v>
      </c>
      <c r="P670" s="22">
        <v>0</v>
      </c>
      <c r="Q670" s="91"/>
      <c r="R670" s="55"/>
      <c r="AA670" s="62"/>
      <c r="AB670" s="62"/>
      <c r="AC670" s="62"/>
      <c r="AD670" s="62"/>
      <c r="AE670" s="62"/>
      <c r="AF670" s="62"/>
      <c r="AH670" s="62"/>
      <c r="AI670" s="62"/>
      <c r="AJ670" s="62"/>
      <c r="AK670" s="62"/>
    </row>
    <row r="671" spans="1:37" s="51" customFormat="1" ht="15.75">
      <c r="A671" s="99"/>
      <c r="B671" s="101"/>
      <c r="C671" s="97"/>
      <c r="D671" s="99"/>
      <c r="E671" s="99"/>
      <c r="F671" s="7" t="s">
        <v>15</v>
      </c>
      <c r="G671" s="22">
        <f t="shared" si="186"/>
        <v>0</v>
      </c>
      <c r="H671" s="22">
        <f t="shared" si="186"/>
        <v>0</v>
      </c>
      <c r="I671" s="22">
        <v>0</v>
      </c>
      <c r="J671" s="22">
        <v>0</v>
      </c>
      <c r="K671" s="22">
        <v>0</v>
      </c>
      <c r="L671" s="22">
        <v>0</v>
      </c>
      <c r="M671" s="22">
        <v>0</v>
      </c>
      <c r="N671" s="22">
        <v>0</v>
      </c>
      <c r="O671" s="22">
        <v>0</v>
      </c>
      <c r="P671" s="22">
        <v>0</v>
      </c>
      <c r="Q671" s="91"/>
      <c r="R671" s="55"/>
      <c r="AA671" s="62"/>
      <c r="AB671" s="62"/>
      <c r="AC671" s="62"/>
      <c r="AD671" s="62"/>
      <c r="AE671" s="62"/>
      <c r="AF671" s="62"/>
      <c r="AH671" s="62"/>
      <c r="AI671" s="62"/>
      <c r="AJ671" s="62"/>
      <c r="AK671" s="62"/>
    </row>
    <row r="672" spans="1:37" s="51" customFormat="1" ht="15.75">
      <c r="A672" s="99"/>
      <c r="B672" s="101"/>
      <c r="C672" s="97"/>
      <c r="D672" s="99"/>
      <c r="E672" s="99"/>
      <c r="F672" s="7" t="s">
        <v>59</v>
      </c>
      <c r="G672" s="22">
        <f t="shared" si="186"/>
        <v>0</v>
      </c>
      <c r="H672" s="22">
        <f t="shared" si="186"/>
        <v>0</v>
      </c>
      <c r="I672" s="22">
        <v>0</v>
      </c>
      <c r="J672" s="22">
        <v>0</v>
      </c>
      <c r="K672" s="22">
        <v>0</v>
      </c>
      <c r="L672" s="22">
        <v>0</v>
      </c>
      <c r="M672" s="22">
        <v>0</v>
      </c>
      <c r="N672" s="22">
        <v>0</v>
      </c>
      <c r="O672" s="22">
        <v>0</v>
      </c>
      <c r="P672" s="22">
        <v>0</v>
      </c>
      <c r="Q672" s="91"/>
      <c r="R672" s="55"/>
      <c r="AA672" s="62"/>
      <c r="AB672" s="62"/>
      <c r="AC672" s="62"/>
      <c r="AD672" s="62"/>
      <c r="AE672" s="62"/>
      <c r="AF672" s="62"/>
      <c r="AH672" s="62"/>
      <c r="AI672" s="62"/>
      <c r="AJ672" s="62"/>
      <c r="AK672" s="62"/>
    </row>
    <row r="673" spans="1:37" s="51" customFormat="1" ht="15.75">
      <c r="A673" s="99"/>
      <c r="B673" s="101"/>
      <c r="C673" s="97"/>
      <c r="D673" s="99"/>
      <c r="E673" s="99"/>
      <c r="F673" s="7" t="s">
        <v>60</v>
      </c>
      <c r="G673" s="22">
        <f t="shared" si="186"/>
        <v>0</v>
      </c>
      <c r="H673" s="22">
        <f t="shared" si="186"/>
        <v>0</v>
      </c>
      <c r="I673" s="22">
        <v>0</v>
      </c>
      <c r="J673" s="22">
        <v>0</v>
      </c>
      <c r="K673" s="22">
        <v>0</v>
      </c>
      <c r="L673" s="22">
        <v>0</v>
      </c>
      <c r="M673" s="22">
        <v>0</v>
      </c>
      <c r="N673" s="22">
        <v>0</v>
      </c>
      <c r="O673" s="22">
        <v>0</v>
      </c>
      <c r="P673" s="22">
        <v>0</v>
      </c>
      <c r="Q673" s="91"/>
      <c r="R673" s="55"/>
      <c r="AA673" s="62"/>
      <c r="AB673" s="62"/>
      <c r="AC673" s="62"/>
      <c r="AD673" s="62">
        <v>1</v>
      </c>
      <c r="AE673" s="62"/>
      <c r="AF673" s="62"/>
      <c r="AH673" s="62"/>
      <c r="AI673" s="62"/>
      <c r="AJ673" s="62"/>
      <c r="AK673" s="62"/>
    </row>
    <row r="674" spans="1:37" s="51" customFormat="1" ht="15.75">
      <c r="A674" s="99"/>
      <c r="B674" s="101"/>
      <c r="C674" s="97"/>
      <c r="D674" s="99"/>
      <c r="E674" s="99"/>
      <c r="F674" s="7" t="s">
        <v>61</v>
      </c>
      <c r="G674" s="22">
        <f t="shared" si="186"/>
        <v>160.7</v>
      </c>
      <c r="H674" s="22">
        <f t="shared" si="186"/>
        <v>0</v>
      </c>
      <c r="I674" s="22">
        <v>160.7</v>
      </c>
      <c r="J674" s="22">
        <v>0</v>
      </c>
      <c r="K674" s="22">
        <v>0</v>
      </c>
      <c r="L674" s="22">
        <v>0</v>
      </c>
      <c r="M674" s="22">
        <v>0</v>
      </c>
      <c r="N674" s="22">
        <v>0</v>
      </c>
      <c r="O674" s="22">
        <v>0</v>
      </c>
      <c r="P674" s="22">
        <v>0</v>
      </c>
      <c r="Q674" s="91"/>
      <c r="R674" s="55"/>
      <c r="AA674" s="62"/>
      <c r="AB674" s="62"/>
      <c r="AC674" s="62"/>
      <c r="AD674" s="62"/>
      <c r="AE674" s="62"/>
      <c r="AF674" s="62"/>
      <c r="AH674" s="62"/>
      <c r="AI674" s="62"/>
      <c r="AJ674" s="62"/>
      <c r="AK674" s="62"/>
    </row>
    <row r="675" spans="1:37" s="51" customFormat="1" ht="15.75">
      <c r="A675" s="99"/>
      <c r="B675" s="101"/>
      <c r="C675" s="97"/>
      <c r="D675" s="99"/>
      <c r="E675" s="99"/>
      <c r="F675" s="7" t="s">
        <v>62</v>
      </c>
      <c r="G675" s="22">
        <f t="shared" si="186"/>
        <v>0</v>
      </c>
      <c r="H675" s="22">
        <f t="shared" si="186"/>
        <v>0</v>
      </c>
      <c r="I675" s="22">
        <v>0</v>
      </c>
      <c r="J675" s="22">
        <v>0</v>
      </c>
      <c r="K675" s="22">
        <v>0</v>
      </c>
      <c r="L675" s="22">
        <v>0</v>
      </c>
      <c r="M675" s="22">
        <v>0</v>
      </c>
      <c r="N675" s="22">
        <v>0</v>
      </c>
      <c r="O675" s="22">
        <v>0</v>
      </c>
      <c r="P675" s="22">
        <v>0</v>
      </c>
      <c r="Q675" s="91"/>
      <c r="R675" s="55"/>
      <c r="AA675" s="62"/>
      <c r="AB675" s="62"/>
      <c r="AC675" s="62"/>
      <c r="AD675" s="62"/>
      <c r="AE675" s="62"/>
      <c r="AF675" s="62"/>
      <c r="AH675" s="62"/>
      <c r="AI675" s="62"/>
      <c r="AJ675" s="62"/>
      <c r="AK675" s="62"/>
    </row>
    <row r="676" spans="1:37" s="51" customFormat="1" ht="15.75">
      <c r="A676" s="99"/>
      <c r="B676" s="102"/>
      <c r="C676" s="98"/>
      <c r="D676" s="99"/>
      <c r="E676" s="99"/>
      <c r="F676" s="7" t="s">
        <v>63</v>
      </c>
      <c r="G676" s="22">
        <f t="shared" si="186"/>
        <v>0</v>
      </c>
      <c r="H676" s="22">
        <f t="shared" si="186"/>
        <v>0</v>
      </c>
      <c r="I676" s="22">
        <v>0</v>
      </c>
      <c r="J676" s="22">
        <v>0</v>
      </c>
      <c r="K676" s="22">
        <v>0</v>
      </c>
      <c r="L676" s="22">
        <v>0</v>
      </c>
      <c r="M676" s="22">
        <v>0</v>
      </c>
      <c r="N676" s="22">
        <v>0</v>
      </c>
      <c r="O676" s="22">
        <v>0</v>
      </c>
      <c r="P676" s="22">
        <v>0</v>
      </c>
      <c r="Q676" s="92"/>
      <c r="R676" s="55"/>
      <c r="AA676" s="62"/>
      <c r="AB676" s="62"/>
      <c r="AC676" s="62"/>
      <c r="AD676" s="62"/>
      <c r="AE676" s="62"/>
      <c r="AF676" s="62"/>
      <c r="AH676" s="62"/>
      <c r="AI676" s="62"/>
      <c r="AJ676" s="62"/>
      <c r="AK676" s="62"/>
    </row>
    <row r="677" spans="1:37" s="51" customFormat="1" ht="15.75" customHeight="1">
      <c r="A677" s="99"/>
      <c r="B677" s="100" t="s">
        <v>138</v>
      </c>
      <c r="C677" s="96"/>
      <c r="D677" s="99">
        <v>3</v>
      </c>
      <c r="E677" s="99" t="s">
        <v>145</v>
      </c>
      <c r="F677" s="7" t="s">
        <v>9</v>
      </c>
      <c r="G677" s="22">
        <f>SUM(G678:G688)</f>
        <v>635.3</v>
      </c>
      <c r="H677" s="22">
        <f>SUM(H678:H688)</f>
        <v>0</v>
      </c>
      <c r="I677" s="22">
        <f aca="true" t="shared" si="187" ref="I677:N677">SUM(I678:I688)</f>
        <v>635.3</v>
      </c>
      <c r="J677" s="22">
        <f t="shared" si="187"/>
        <v>0</v>
      </c>
      <c r="K677" s="22">
        <f t="shared" si="187"/>
        <v>0</v>
      </c>
      <c r="L677" s="22">
        <f t="shared" si="187"/>
        <v>0</v>
      </c>
      <c r="M677" s="22">
        <f t="shared" si="187"/>
        <v>0</v>
      </c>
      <c r="N677" s="22">
        <f t="shared" si="187"/>
        <v>0</v>
      </c>
      <c r="O677" s="22">
        <f>SUM(O678:O688)</f>
        <v>0</v>
      </c>
      <c r="P677" s="22">
        <f>SUM(P678:P688)</f>
        <v>0</v>
      </c>
      <c r="Q677" s="38"/>
      <c r="R677" s="55"/>
      <c r="AA677" s="62"/>
      <c r="AB677" s="62"/>
      <c r="AC677" s="62"/>
      <c r="AD677" s="62"/>
      <c r="AE677" s="62"/>
      <c r="AF677" s="62"/>
      <c r="AH677" s="62"/>
      <c r="AI677" s="62"/>
      <c r="AJ677" s="62"/>
      <c r="AK677" s="62"/>
    </row>
    <row r="678" spans="1:37" s="51" customFormat="1" ht="15.75">
      <c r="A678" s="99"/>
      <c r="B678" s="101"/>
      <c r="C678" s="97"/>
      <c r="D678" s="99"/>
      <c r="E678" s="99"/>
      <c r="F678" s="7" t="s">
        <v>10</v>
      </c>
      <c r="G678" s="22">
        <f aca="true" t="shared" si="188" ref="G678:H688">I678+K678+M678+O678</f>
        <v>0</v>
      </c>
      <c r="H678" s="22">
        <f t="shared" si="188"/>
        <v>0</v>
      </c>
      <c r="I678" s="22">
        <v>0</v>
      </c>
      <c r="J678" s="22">
        <v>0</v>
      </c>
      <c r="K678" s="22">
        <v>0</v>
      </c>
      <c r="L678" s="22">
        <v>0</v>
      </c>
      <c r="M678" s="22">
        <v>0</v>
      </c>
      <c r="N678" s="22">
        <v>0</v>
      </c>
      <c r="O678" s="22">
        <v>0</v>
      </c>
      <c r="P678" s="22">
        <v>0</v>
      </c>
      <c r="Q678" s="103" t="s">
        <v>57</v>
      </c>
      <c r="R678" s="55"/>
      <c r="AA678" s="62"/>
      <c r="AB678" s="62"/>
      <c r="AC678" s="62"/>
      <c r="AD678" s="62"/>
      <c r="AE678" s="62"/>
      <c r="AF678" s="62"/>
      <c r="AH678" s="62"/>
      <c r="AI678" s="62"/>
      <c r="AJ678" s="62"/>
      <c r="AK678" s="62"/>
    </row>
    <row r="679" spans="1:37" s="51" customFormat="1" ht="15.75">
      <c r="A679" s="99"/>
      <c r="B679" s="101"/>
      <c r="C679" s="97"/>
      <c r="D679" s="99"/>
      <c r="E679" s="99"/>
      <c r="F679" s="7" t="s">
        <v>11</v>
      </c>
      <c r="G679" s="22">
        <f t="shared" si="188"/>
        <v>0</v>
      </c>
      <c r="H679" s="22">
        <f t="shared" si="188"/>
        <v>0</v>
      </c>
      <c r="I679" s="22">
        <v>0</v>
      </c>
      <c r="J679" s="22">
        <v>0</v>
      </c>
      <c r="K679" s="22">
        <v>0</v>
      </c>
      <c r="L679" s="22">
        <v>0</v>
      </c>
      <c r="M679" s="22">
        <v>0</v>
      </c>
      <c r="N679" s="22">
        <v>0</v>
      </c>
      <c r="O679" s="22">
        <v>0</v>
      </c>
      <c r="P679" s="22">
        <v>0</v>
      </c>
      <c r="Q679" s="91"/>
      <c r="R679" s="55"/>
      <c r="AA679" s="62"/>
      <c r="AB679" s="62"/>
      <c r="AC679" s="62"/>
      <c r="AD679" s="62"/>
      <c r="AE679" s="62"/>
      <c r="AF679" s="62"/>
      <c r="AH679" s="62"/>
      <c r="AI679" s="62"/>
      <c r="AJ679" s="62"/>
      <c r="AK679" s="62"/>
    </row>
    <row r="680" spans="1:37" s="51" customFormat="1" ht="15.75">
      <c r="A680" s="99"/>
      <c r="B680" s="101"/>
      <c r="C680" s="97"/>
      <c r="D680" s="99"/>
      <c r="E680" s="99"/>
      <c r="F680" s="7" t="s">
        <v>12</v>
      </c>
      <c r="G680" s="22">
        <f t="shared" si="188"/>
        <v>0</v>
      </c>
      <c r="H680" s="22">
        <f t="shared" si="188"/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91"/>
      <c r="R680" s="55"/>
      <c r="AA680" s="62"/>
      <c r="AB680" s="62"/>
      <c r="AC680" s="62"/>
      <c r="AD680" s="62"/>
      <c r="AE680" s="62"/>
      <c r="AF680" s="62"/>
      <c r="AH680" s="62"/>
      <c r="AI680" s="62"/>
      <c r="AJ680" s="62"/>
      <c r="AK680" s="62"/>
    </row>
    <row r="681" spans="1:37" s="51" customFormat="1" ht="15.75">
      <c r="A681" s="99"/>
      <c r="B681" s="101"/>
      <c r="C681" s="97"/>
      <c r="D681" s="99"/>
      <c r="E681" s="99"/>
      <c r="F681" s="7" t="s">
        <v>13</v>
      </c>
      <c r="G681" s="22">
        <f t="shared" si="188"/>
        <v>0</v>
      </c>
      <c r="H681" s="22">
        <f t="shared" si="188"/>
        <v>0</v>
      </c>
      <c r="I681" s="22">
        <v>0</v>
      </c>
      <c r="J681" s="22">
        <v>0</v>
      </c>
      <c r="K681" s="22">
        <v>0</v>
      </c>
      <c r="L681" s="22">
        <v>0</v>
      </c>
      <c r="M681" s="22">
        <v>0</v>
      </c>
      <c r="N681" s="22">
        <v>0</v>
      </c>
      <c r="O681" s="22">
        <v>0</v>
      </c>
      <c r="P681" s="22">
        <v>0</v>
      </c>
      <c r="Q681" s="91"/>
      <c r="R681" s="55"/>
      <c r="AA681" s="62"/>
      <c r="AB681" s="62"/>
      <c r="AC681" s="62"/>
      <c r="AD681" s="62"/>
      <c r="AE681" s="62"/>
      <c r="AF681" s="62"/>
      <c r="AH681" s="62"/>
      <c r="AI681" s="62"/>
      <c r="AJ681" s="62"/>
      <c r="AK681" s="62"/>
    </row>
    <row r="682" spans="1:37" s="51" customFormat="1" ht="15.75">
      <c r="A682" s="99"/>
      <c r="B682" s="101"/>
      <c r="C682" s="97"/>
      <c r="D682" s="99"/>
      <c r="E682" s="99"/>
      <c r="F682" s="7" t="s">
        <v>14</v>
      </c>
      <c r="G682" s="22">
        <f t="shared" si="188"/>
        <v>0</v>
      </c>
      <c r="H682" s="22">
        <f t="shared" si="188"/>
        <v>0</v>
      </c>
      <c r="I682" s="22">
        <v>0</v>
      </c>
      <c r="J682" s="22">
        <v>0</v>
      </c>
      <c r="K682" s="22">
        <v>0</v>
      </c>
      <c r="L682" s="22">
        <v>0</v>
      </c>
      <c r="M682" s="22">
        <v>0</v>
      </c>
      <c r="N682" s="22">
        <v>0</v>
      </c>
      <c r="O682" s="22">
        <v>0</v>
      </c>
      <c r="P682" s="22">
        <v>0</v>
      </c>
      <c r="Q682" s="91"/>
      <c r="R682" s="55"/>
      <c r="AA682" s="62"/>
      <c r="AB682" s="62"/>
      <c r="AC682" s="62"/>
      <c r="AD682" s="62"/>
      <c r="AE682" s="62"/>
      <c r="AF682" s="62"/>
      <c r="AH682" s="62"/>
      <c r="AI682" s="62"/>
      <c r="AJ682" s="62"/>
      <c r="AK682" s="62"/>
    </row>
    <row r="683" spans="1:37" s="51" customFormat="1" ht="15.75">
      <c r="A683" s="99"/>
      <c r="B683" s="101"/>
      <c r="C683" s="97"/>
      <c r="D683" s="99"/>
      <c r="E683" s="99"/>
      <c r="F683" s="7" t="s">
        <v>15</v>
      </c>
      <c r="G683" s="22">
        <f t="shared" si="188"/>
        <v>0</v>
      </c>
      <c r="H683" s="22">
        <f t="shared" si="188"/>
        <v>0</v>
      </c>
      <c r="I683" s="22">
        <v>0</v>
      </c>
      <c r="J683" s="22">
        <v>0</v>
      </c>
      <c r="K683" s="22">
        <v>0</v>
      </c>
      <c r="L683" s="22">
        <v>0</v>
      </c>
      <c r="M683" s="22">
        <v>0</v>
      </c>
      <c r="N683" s="22">
        <v>0</v>
      </c>
      <c r="O683" s="22">
        <v>0</v>
      </c>
      <c r="P683" s="22">
        <v>0</v>
      </c>
      <c r="Q683" s="91"/>
      <c r="R683" s="55"/>
      <c r="AA683" s="62"/>
      <c r="AB683" s="62"/>
      <c r="AC683" s="62"/>
      <c r="AD683" s="62"/>
      <c r="AE683" s="62"/>
      <c r="AF683" s="62"/>
      <c r="AH683" s="62"/>
      <c r="AI683" s="62"/>
      <c r="AJ683" s="62"/>
      <c r="AK683" s="62"/>
    </row>
    <row r="684" spans="1:37" s="51" customFormat="1" ht="15.75">
      <c r="A684" s="99"/>
      <c r="B684" s="101"/>
      <c r="C684" s="97"/>
      <c r="D684" s="99"/>
      <c r="E684" s="99"/>
      <c r="F684" s="7" t="s">
        <v>59</v>
      </c>
      <c r="G684" s="22">
        <f t="shared" si="188"/>
        <v>0</v>
      </c>
      <c r="H684" s="22">
        <f t="shared" si="188"/>
        <v>0</v>
      </c>
      <c r="I684" s="22">
        <v>0</v>
      </c>
      <c r="J684" s="22">
        <v>0</v>
      </c>
      <c r="K684" s="22">
        <v>0</v>
      </c>
      <c r="L684" s="22">
        <v>0</v>
      </c>
      <c r="M684" s="22">
        <v>0</v>
      </c>
      <c r="N684" s="22">
        <v>0</v>
      </c>
      <c r="O684" s="22">
        <v>0</v>
      </c>
      <c r="P684" s="22">
        <v>0</v>
      </c>
      <c r="Q684" s="91"/>
      <c r="R684" s="55"/>
      <c r="AA684" s="62"/>
      <c r="AB684" s="62"/>
      <c r="AC684" s="62"/>
      <c r="AD684" s="62"/>
      <c r="AE684" s="62"/>
      <c r="AF684" s="62"/>
      <c r="AH684" s="62"/>
      <c r="AI684" s="62"/>
      <c r="AJ684" s="62"/>
      <c r="AK684" s="62"/>
    </row>
    <row r="685" spans="1:37" s="51" customFormat="1" ht="15.75">
      <c r="A685" s="99"/>
      <c r="B685" s="101"/>
      <c r="C685" s="97"/>
      <c r="D685" s="99"/>
      <c r="E685" s="99"/>
      <c r="F685" s="7" t="s">
        <v>60</v>
      </c>
      <c r="G685" s="22">
        <f t="shared" si="188"/>
        <v>0</v>
      </c>
      <c r="H685" s="22">
        <f t="shared" si="188"/>
        <v>0</v>
      </c>
      <c r="I685" s="22">
        <v>0</v>
      </c>
      <c r="J685" s="22">
        <v>0</v>
      </c>
      <c r="K685" s="22">
        <v>0</v>
      </c>
      <c r="L685" s="22">
        <v>0</v>
      </c>
      <c r="M685" s="22">
        <v>0</v>
      </c>
      <c r="N685" s="22">
        <v>0</v>
      </c>
      <c r="O685" s="22">
        <v>0</v>
      </c>
      <c r="P685" s="22">
        <v>0</v>
      </c>
      <c r="Q685" s="91"/>
      <c r="R685" s="55"/>
      <c r="AA685" s="62"/>
      <c r="AB685" s="62"/>
      <c r="AC685" s="62"/>
      <c r="AD685" s="62">
        <v>1</v>
      </c>
      <c r="AE685" s="62"/>
      <c r="AF685" s="62"/>
      <c r="AH685" s="62"/>
      <c r="AI685" s="62"/>
      <c r="AJ685" s="62"/>
      <c r="AK685" s="62"/>
    </row>
    <row r="686" spans="1:37" s="51" customFormat="1" ht="15.75">
      <c r="A686" s="99"/>
      <c r="B686" s="101"/>
      <c r="C686" s="97"/>
      <c r="D686" s="99"/>
      <c r="E686" s="99"/>
      <c r="F686" s="7" t="s">
        <v>61</v>
      </c>
      <c r="G686" s="22">
        <f t="shared" si="188"/>
        <v>635.3</v>
      </c>
      <c r="H686" s="22">
        <f t="shared" si="188"/>
        <v>0</v>
      </c>
      <c r="I686" s="22">
        <v>635.3</v>
      </c>
      <c r="J686" s="22">
        <v>0</v>
      </c>
      <c r="K686" s="22">
        <v>0</v>
      </c>
      <c r="L686" s="22">
        <v>0</v>
      </c>
      <c r="M686" s="22">
        <v>0</v>
      </c>
      <c r="N686" s="22">
        <v>0</v>
      </c>
      <c r="O686" s="22">
        <v>0</v>
      </c>
      <c r="P686" s="22">
        <v>0</v>
      </c>
      <c r="Q686" s="91"/>
      <c r="R686" s="55"/>
      <c r="AA686" s="62"/>
      <c r="AB686" s="62"/>
      <c r="AC686" s="62"/>
      <c r="AD686" s="62"/>
      <c r="AE686" s="62"/>
      <c r="AF686" s="62"/>
      <c r="AH686" s="62"/>
      <c r="AI686" s="62"/>
      <c r="AJ686" s="62"/>
      <c r="AK686" s="62"/>
    </row>
    <row r="687" spans="1:37" s="51" customFormat="1" ht="15.75">
      <c r="A687" s="99"/>
      <c r="B687" s="101"/>
      <c r="C687" s="97"/>
      <c r="D687" s="99"/>
      <c r="E687" s="99"/>
      <c r="F687" s="7" t="s">
        <v>62</v>
      </c>
      <c r="G687" s="22">
        <f t="shared" si="188"/>
        <v>0</v>
      </c>
      <c r="H687" s="22">
        <f t="shared" si="188"/>
        <v>0</v>
      </c>
      <c r="I687" s="22">
        <v>0</v>
      </c>
      <c r="J687" s="22">
        <v>0</v>
      </c>
      <c r="K687" s="22">
        <v>0</v>
      </c>
      <c r="L687" s="22">
        <v>0</v>
      </c>
      <c r="M687" s="22">
        <v>0</v>
      </c>
      <c r="N687" s="22">
        <v>0</v>
      </c>
      <c r="O687" s="22">
        <v>0</v>
      </c>
      <c r="P687" s="22">
        <v>0</v>
      </c>
      <c r="Q687" s="91"/>
      <c r="R687" s="55"/>
      <c r="AA687" s="62"/>
      <c r="AB687" s="62"/>
      <c r="AC687" s="62"/>
      <c r="AD687" s="62"/>
      <c r="AE687" s="62"/>
      <c r="AF687" s="62"/>
      <c r="AH687" s="62"/>
      <c r="AI687" s="62"/>
      <c r="AJ687" s="62"/>
      <c r="AK687" s="62"/>
    </row>
    <row r="688" spans="1:37" s="51" customFormat="1" ht="15.75">
      <c r="A688" s="99"/>
      <c r="B688" s="102"/>
      <c r="C688" s="98"/>
      <c r="D688" s="99"/>
      <c r="E688" s="99"/>
      <c r="F688" s="7" t="s">
        <v>63</v>
      </c>
      <c r="G688" s="22">
        <f t="shared" si="188"/>
        <v>0</v>
      </c>
      <c r="H688" s="22">
        <f t="shared" si="188"/>
        <v>0</v>
      </c>
      <c r="I688" s="22">
        <v>0</v>
      </c>
      <c r="J688" s="22">
        <v>0</v>
      </c>
      <c r="K688" s="22">
        <v>0</v>
      </c>
      <c r="L688" s="22">
        <v>0</v>
      </c>
      <c r="M688" s="22">
        <v>0</v>
      </c>
      <c r="N688" s="22">
        <v>0</v>
      </c>
      <c r="O688" s="22">
        <v>0</v>
      </c>
      <c r="P688" s="22">
        <v>0</v>
      </c>
      <c r="Q688" s="92"/>
      <c r="R688" s="55"/>
      <c r="AA688" s="62"/>
      <c r="AB688" s="62"/>
      <c r="AC688" s="62"/>
      <c r="AD688" s="62"/>
      <c r="AE688" s="62"/>
      <c r="AF688" s="62"/>
      <c r="AH688" s="62"/>
      <c r="AI688" s="62"/>
      <c r="AJ688" s="62"/>
      <c r="AK688" s="62"/>
    </row>
    <row r="689" spans="1:37" s="51" customFormat="1" ht="15.75" customHeight="1">
      <c r="A689" s="99"/>
      <c r="B689" s="100" t="s">
        <v>139</v>
      </c>
      <c r="C689" s="96"/>
      <c r="D689" s="99">
        <v>3</v>
      </c>
      <c r="E689" s="99" t="s">
        <v>145</v>
      </c>
      <c r="F689" s="7" t="s">
        <v>9</v>
      </c>
      <c r="G689" s="22">
        <f>SUM(G690:G700)</f>
        <v>682.3</v>
      </c>
      <c r="H689" s="22">
        <f>SUM(H690:H700)</f>
        <v>0</v>
      </c>
      <c r="I689" s="22">
        <f aca="true" t="shared" si="189" ref="I689:N689">SUM(I690:I700)</f>
        <v>682.3</v>
      </c>
      <c r="J689" s="22">
        <f t="shared" si="189"/>
        <v>0</v>
      </c>
      <c r="K689" s="22">
        <f t="shared" si="189"/>
        <v>0</v>
      </c>
      <c r="L689" s="22">
        <f t="shared" si="189"/>
        <v>0</v>
      </c>
      <c r="M689" s="22">
        <f t="shared" si="189"/>
        <v>0</v>
      </c>
      <c r="N689" s="22">
        <f t="shared" si="189"/>
        <v>0</v>
      </c>
      <c r="O689" s="22">
        <f>SUM(O690:O700)</f>
        <v>0</v>
      </c>
      <c r="P689" s="22">
        <f>SUM(P690:P700)</f>
        <v>0</v>
      </c>
      <c r="Q689" s="38"/>
      <c r="R689" s="55"/>
      <c r="AA689" s="62"/>
      <c r="AB689" s="62"/>
      <c r="AC689" s="62"/>
      <c r="AD689" s="62"/>
      <c r="AE689" s="62"/>
      <c r="AF689" s="62"/>
      <c r="AH689" s="62"/>
      <c r="AI689" s="62"/>
      <c r="AJ689" s="62"/>
      <c r="AK689" s="62"/>
    </row>
    <row r="690" spans="1:37" s="51" customFormat="1" ht="15.75">
      <c r="A690" s="99"/>
      <c r="B690" s="101"/>
      <c r="C690" s="97"/>
      <c r="D690" s="99"/>
      <c r="E690" s="99"/>
      <c r="F690" s="7" t="s">
        <v>10</v>
      </c>
      <c r="G690" s="22">
        <f aca="true" t="shared" si="190" ref="G690:H700">I690+K690+M690+O690</f>
        <v>0</v>
      </c>
      <c r="H690" s="22">
        <f t="shared" si="190"/>
        <v>0</v>
      </c>
      <c r="I690" s="22">
        <v>0</v>
      </c>
      <c r="J690" s="22">
        <v>0</v>
      </c>
      <c r="K690" s="22">
        <v>0</v>
      </c>
      <c r="L690" s="22">
        <v>0</v>
      </c>
      <c r="M690" s="22">
        <v>0</v>
      </c>
      <c r="N690" s="22">
        <v>0</v>
      </c>
      <c r="O690" s="22">
        <v>0</v>
      </c>
      <c r="P690" s="22">
        <v>0</v>
      </c>
      <c r="Q690" s="103" t="s">
        <v>57</v>
      </c>
      <c r="R690" s="55"/>
      <c r="AA690" s="62"/>
      <c r="AB690" s="62"/>
      <c r="AC690" s="62"/>
      <c r="AD690" s="62"/>
      <c r="AE690" s="62"/>
      <c r="AF690" s="62"/>
      <c r="AH690" s="62"/>
      <c r="AI690" s="62"/>
      <c r="AJ690" s="62"/>
      <c r="AK690" s="62"/>
    </row>
    <row r="691" spans="1:37" s="51" customFormat="1" ht="15.75">
      <c r="A691" s="99"/>
      <c r="B691" s="101"/>
      <c r="C691" s="97"/>
      <c r="D691" s="99"/>
      <c r="E691" s="99"/>
      <c r="F691" s="7" t="s">
        <v>11</v>
      </c>
      <c r="G691" s="22">
        <f t="shared" si="190"/>
        <v>0</v>
      </c>
      <c r="H691" s="22">
        <f t="shared" si="190"/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91"/>
      <c r="R691" s="55"/>
      <c r="AA691" s="62"/>
      <c r="AB691" s="62"/>
      <c r="AC691" s="62"/>
      <c r="AD691" s="62"/>
      <c r="AE691" s="62"/>
      <c r="AF691" s="62"/>
      <c r="AH691" s="62"/>
      <c r="AI691" s="62"/>
      <c r="AJ691" s="62"/>
      <c r="AK691" s="62"/>
    </row>
    <row r="692" spans="1:37" s="51" customFormat="1" ht="15.75">
      <c r="A692" s="99"/>
      <c r="B692" s="101"/>
      <c r="C692" s="97"/>
      <c r="D692" s="99"/>
      <c r="E692" s="99"/>
      <c r="F692" s="7" t="s">
        <v>12</v>
      </c>
      <c r="G692" s="22">
        <f t="shared" si="190"/>
        <v>0</v>
      </c>
      <c r="H692" s="22">
        <f t="shared" si="190"/>
        <v>0</v>
      </c>
      <c r="I692" s="22">
        <v>0</v>
      </c>
      <c r="J692" s="22">
        <v>0</v>
      </c>
      <c r="K692" s="22">
        <v>0</v>
      </c>
      <c r="L692" s="22">
        <v>0</v>
      </c>
      <c r="M692" s="22">
        <v>0</v>
      </c>
      <c r="N692" s="22">
        <v>0</v>
      </c>
      <c r="O692" s="22">
        <v>0</v>
      </c>
      <c r="P692" s="22">
        <v>0</v>
      </c>
      <c r="Q692" s="91"/>
      <c r="R692" s="55"/>
      <c r="AA692" s="62"/>
      <c r="AB692" s="62"/>
      <c r="AC692" s="62"/>
      <c r="AD692" s="62"/>
      <c r="AE692" s="62"/>
      <c r="AF692" s="62"/>
      <c r="AH692" s="62"/>
      <c r="AI692" s="62"/>
      <c r="AJ692" s="62"/>
      <c r="AK692" s="62"/>
    </row>
    <row r="693" spans="1:37" s="51" customFormat="1" ht="15.75">
      <c r="A693" s="99"/>
      <c r="B693" s="101"/>
      <c r="C693" s="97"/>
      <c r="D693" s="99"/>
      <c r="E693" s="99"/>
      <c r="F693" s="7" t="s">
        <v>13</v>
      </c>
      <c r="G693" s="22">
        <f t="shared" si="190"/>
        <v>0</v>
      </c>
      <c r="H693" s="22">
        <f t="shared" si="190"/>
        <v>0</v>
      </c>
      <c r="I693" s="22">
        <v>0</v>
      </c>
      <c r="J693" s="22">
        <v>0</v>
      </c>
      <c r="K693" s="22">
        <v>0</v>
      </c>
      <c r="L693" s="22">
        <v>0</v>
      </c>
      <c r="M693" s="22">
        <v>0</v>
      </c>
      <c r="N693" s="22">
        <v>0</v>
      </c>
      <c r="O693" s="22">
        <v>0</v>
      </c>
      <c r="P693" s="22">
        <v>0</v>
      </c>
      <c r="Q693" s="91"/>
      <c r="R693" s="55"/>
      <c r="AA693" s="62"/>
      <c r="AB693" s="62"/>
      <c r="AC693" s="62"/>
      <c r="AD693" s="62"/>
      <c r="AE693" s="62"/>
      <c r="AF693" s="62"/>
      <c r="AH693" s="62"/>
      <c r="AI693" s="62"/>
      <c r="AJ693" s="62"/>
      <c r="AK693" s="62"/>
    </row>
    <row r="694" spans="1:37" s="51" customFormat="1" ht="15.75">
      <c r="A694" s="99"/>
      <c r="B694" s="101"/>
      <c r="C694" s="97"/>
      <c r="D694" s="99"/>
      <c r="E694" s="99"/>
      <c r="F694" s="7" t="s">
        <v>14</v>
      </c>
      <c r="G694" s="22">
        <f t="shared" si="190"/>
        <v>0</v>
      </c>
      <c r="H694" s="22">
        <f t="shared" si="190"/>
        <v>0</v>
      </c>
      <c r="I694" s="22">
        <v>0</v>
      </c>
      <c r="J694" s="22">
        <v>0</v>
      </c>
      <c r="K694" s="22">
        <v>0</v>
      </c>
      <c r="L694" s="22">
        <v>0</v>
      </c>
      <c r="M694" s="22">
        <v>0</v>
      </c>
      <c r="N694" s="22">
        <v>0</v>
      </c>
      <c r="O694" s="22">
        <v>0</v>
      </c>
      <c r="P694" s="22">
        <v>0</v>
      </c>
      <c r="Q694" s="91"/>
      <c r="R694" s="55"/>
      <c r="AA694" s="62"/>
      <c r="AB694" s="62"/>
      <c r="AC694" s="62"/>
      <c r="AD694" s="62"/>
      <c r="AE694" s="62"/>
      <c r="AF694" s="62"/>
      <c r="AH694" s="62"/>
      <c r="AI694" s="62"/>
      <c r="AJ694" s="62"/>
      <c r="AK694" s="62"/>
    </row>
    <row r="695" spans="1:37" s="51" customFormat="1" ht="15.75">
      <c r="A695" s="99"/>
      <c r="B695" s="101"/>
      <c r="C695" s="97"/>
      <c r="D695" s="99"/>
      <c r="E695" s="99"/>
      <c r="F695" s="7" t="s">
        <v>15</v>
      </c>
      <c r="G695" s="22">
        <f t="shared" si="190"/>
        <v>0</v>
      </c>
      <c r="H695" s="22">
        <f t="shared" si="190"/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91"/>
      <c r="R695" s="55"/>
      <c r="AA695" s="62"/>
      <c r="AB695" s="62"/>
      <c r="AC695" s="62"/>
      <c r="AD695" s="62"/>
      <c r="AE695" s="62"/>
      <c r="AF695" s="62"/>
      <c r="AH695" s="62"/>
      <c r="AI695" s="62"/>
      <c r="AJ695" s="62"/>
      <c r="AK695" s="62"/>
    </row>
    <row r="696" spans="1:37" s="51" customFormat="1" ht="15.75">
      <c r="A696" s="99"/>
      <c r="B696" s="101"/>
      <c r="C696" s="97"/>
      <c r="D696" s="99"/>
      <c r="E696" s="99"/>
      <c r="F696" s="7" t="s">
        <v>59</v>
      </c>
      <c r="G696" s="22">
        <f t="shared" si="190"/>
        <v>0</v>
      </c>
      <c r="H696" s="22">
        <f t="shared" si="190"/>
        <v>0</v>
      </c>
      <c r="I696" s="22">
        <v>0</v>
      </c>
      <c r="J696" s="22">
        <v>0</v>
      </c>
      <c r="K696" s="22">
        <v>0</v>
      </c>
      <c r="L696" s="22">
        <v>0</v>
      </c>
      <c r="M696" s="22">
        <v>0</v>
      </c>
      <c r="N696" s="22">
        <v>0</v>
      </c>
      <c r="O696" s="22">
        <v>0</v>
      </c>
      <c r="P696" s="22">
        <v>0</v>
      </c>
      <c r="Q696" s="91"/>
      <c r="R696" s="55"/>
      <c r="AA696" s="62"/>
      <c r="AB696" s="62"/>
      <c r="AC696" s="62"/>
      <c r="AD696" s="62"/>
      <c r="AE696" s="62"/>
      <c r="AF696" s="62"/>
      <c r="AH696" s="62"/>
      <c r="AI696" s="62"/>
      <c r="AJ696" s="62"/>
      <c r="AK696" s="62"/>
    </row>
    <row r="697" spans="1:37" s="51" customFormat="1" ht="15.75">
      <c r="A697" s="99"/>
      <c r="B697" s="101"/>
      <c r="C697" s="97"/>
      <c r="D697" s="99"/>
      <c r="E697" s="99"/>
      <c r="F697" s="7" t="s">
        <v>60</v>
      </c>
      <c r="G697" s="22">
        <f t="shared" si="190"/>
        <v>0</v>
      </c>
      <c r="H697" s="22">
        <f t="shared" si="190"/>
        <v>0</v>
      </c>
      <c r="I697" s="22">
        <v>0</v>
      </c>
      <c r="J697" s="22">
        <v>0</v>
      </c>
      <c r="K697" s="22">
        <v>0</v>
      </c>
      <c r="L697" s="22">
        <v>0</v>
      </c>
      <c r="M697" s="22">
        <v>0</v>
      </c>
      <c r="N697" s="22">
        <v>0</v>
      </c>
      <c r="O697" s="22">
        <v>0</v>
      </c>
      <c r="P697" s="22">
        <v>0</v>
      </c>
      <c r="Q697" s="91"/>
      <c r="R697" s="55"/>
      <c r="AA697" s="62"/>
      <c r="AB697" s="62"/>
      <c r="AC697" s="62"/>
      <c r="AD697" s="62"/>
      <c r="AE697" s="62"/>
      <c r="AF697" s="62"/>
      <c r="AH697" s="62"/>
      <c r="AI697" s="62"/>
      <c r="AJ697" s="62"/>
      <c r="AK697" s="62"/>
    </row>
    <row r="698" spans="1:37" s="51" customFormat="1" ht="15.75">
      <c r="A698" s="99"/>
      <c r="B698" s="101"/>
      <c r="C698" s="97"/>
      <c r="D698" s="99"/>
      <c r="E698" s="99"/>
      <c r="F698" s="7" t="s">
        <v>61</v>
      </c>
      <c r="G698" s="22">
        <f t="shared" si="190"/>
        <v>682.3</v>
      </c>
      <c r="H698" s="22">
        <f t="shared" si="190"/>
        <v>0</v>
      </c>
      <c r="I698" s="22">
        <v>682.3</v>
      </c>
      <c r="J698" s="22">
        <v>0</v>
      </c>
      <c r="K698" s="22">
        <v>0</v>
      </c>
      <c r="L698" s="22">
        <v>0</v>
      </c>
      <c r="M698" s="22">
        <v>0</v>
      </c>
      <c r="N698" s="22">
        <v>0</v>
      </c>
      <c r="O698" s="22">
        <v>0</v>
      </c>
      <c r="P698" s="22">
        <v>0</v>
      </c>
      <c r="Q698" s="91"/>
      <c r="R698" s="55"/>
      <c r="AA698" s="62"/>
      <c r="AB698" s="62"/>
      <c r="AC698" s="62"/>
      <c r="AD698" s="62">
        <v>1</v>
      </c>
      <c r="AE698" s="62"/>
      <c r="AF698" s="62"/>
      <c r="AH698" s="62"/>
      <c r="AI698" s="62"/>
      <c r="AJ698" s="62"/>
      <c r="AK698" s="62"/>
    </row>
    <row r="699" spans="1:37" s="51" customFormat="1" ht="15.75">
      <c r="A699" s="99"/>
      <c r="B699" s="101"/>
      <c r="C699" s="97"/>
      <c r="D699" s="99"/>
      <c r="E699" s="99"/>
      <c r="F699" s="7" t="s">
        <v>62</v>
      </c>
      <c r="G699" s="22">
        <f t="shared" si="190"/>
        <v>0</v>
      </c>
      <c r="H699" s="22">
        <f t="shared" si="190"/>
        <v>0</v>
      </c>
      <c r="I699" s="22">
        <v>0</v>
      </c>
      <c r="J699" s="22">
        <v>0</v>
      </c>
      <c r="K699" s="22">
        <v>0</v>
      </c>
      <c r="L699" s="22">
        <v>0</v>
      </c>
      <c r="M699" s="22">
        <v>0</v>
      </c>
      <c r="N699" s="22">
        <v>0</v>
      </c>
      <c r="O699" s="22">
        <v>0</v>
      </c>
      <c r="P699" s="22">
        <v>0</v>
      </c>
      <c r="Q699" s="91"/>
      <c r="R699" s="55"/>
      <c r="AA699" s="62"/>
      <c r="AB699" s="62"/>
      <c r="AC699" s="62"/>
      <c r="AD699" s="62"/>
      <c r="AE699" s="62"/>
      <c r="AF699" s="62"/>
      <c r="AH699" s="62"/>
      <c r="AI699" s="62"/>
      <c r="AJ699" s="62"/>
      <c r="AK699" s="62"/>
    </row>
    <row r="700" spans="1:37" s="51" customFormat="1" ht="15.75">
      <c r="A700" s="99"/>
      <c r="B700" s="102"/>
      <c r="C700" s="98"/>
      <c r="D700" s="99"/>
      <c r="E700" s="99"/>
      <c r="F700" s="7" t="s">
        <v>63</v>
      </c>
      <c r="G700" s="22">
        <f t="shared" si="190"/>
        <v>0</v>
      </c>
      <c r="H700" s="22">
        <f t="shared" si="190"/>
        <v>0</v>
      </c>
      <c r="I700" s="22">
        <v>0</v>
      </c>
      <c r="J700" s="22">
        <v>0</v>
      </c>
      <c r="K700" s="22">
        <v>0</v>
      </c>
      <c r="L700" s="22">
        <v>0</v>
      </c>
      <c r="M700" s="22">
        <v>0</v>
      </c>
      <c r="N700" s="22">
        <v>0</v>
      </c>
      <c r="O700" s="22">
        <v>0</v>
      </c>
      <c r="P700" s="22">
        <v>0</v>
      </c>
      <c r="Q700" s="92"/>
      <c r="R700" s="55"/>
      <c r="AA700" s="62"/>
      <c r="AB700" s="62"/>
      <c r="AC700" s="62"/>
      <c r="AD700" s="62"/>
      <c r="AE700" s="62"/>
      <c r="AF700" s="62"/>
      <c r="AH700" s="62"/>
      <c r="AI700" s="62"/>
      <c r="AJ700" s="62"/>
      <c r="AK700" s="62"/>
    </row>
    <row r="701" spans="1:37" s="51" customFormat="1" ht="15.75" customHeight="1">
      <c r="A701" s="99"/>
      <c r="B701" s="100" t="s">
        <v>140</v>
      </c>
      <c r="C701" s="96"/>
      <c r="D701" s="99">
        <v>3</v>
      </c>
      <c r="E701" s="99" t="s">
        <v>145</v>
      </c>
      <c r="F701" s="7" t="s">
        <v>9</v>
      </c>
      <c r="G701" s="22">
        <f>SUM(G702:G712)</f>
        <v>879.6</v>
      </c>
      <c r="H701" s="22">
        <f>SUM(H702:H712)</f>
        <v>0</v>
      </c>
      <c r="I701" s="22">
        <f aca="true" t="shared" si="191" ref="I701:N701">SUM(I702:I712)</f>
        <v>879.6</v>
      </c>
      <c r="J701" s="22">
        <f t="shared" si="191"/>
        <v>0</v>
      </c>
      <c r="K701" s="22">
        <f t="shared" si="191"/>
        <v>0</v>
      </c>
      <c r="L701" s="22">
        <f t="shared" si="191"/>
        <v>0</v>
      </c>
      <c r="M701" s="22">
        <f t="shared" si="191"/>
        <v>0</v>
      </c>
      <c r="N701" s="22">
        <f t="shared" si="191"/>
        <v>0</v>
      </c>
      <c r="O701" s="22">
        <f>SUM(O702:O712)</f>
        <v>0</v>
      </c>
      <c r="P701" s="22">
        <f>SUM(P702:P712)</f>
        <v>0</v>
      </c>
      <c r="Q701" s="38"/>
      <c r="R701" s="55"/>
      <c r="AA701" s="62"/>
      <c r="AB701" s="62"/>
      <c r="AC701" s="62"/>
      <c r="AD701" s="62"/>
      <c r="AE701" s="62"/>
      <c r="AF701" s="62"/>
      <c r="AH701" s="62"/>
      <c r="AI701" s="62"/>
      <c r="AJ701" s="62"/>
      <c r="AK701" s="62"/>
    </row>
    <row r="702" spans="1:37" s="51" customFormat="1" ht="15.75">
      <c r="A702" s="99"/>
      <c r="B702" s="101"/>
      <c r="C702" s="97"/>
      <c r="D702" s="99"/>
      <c r="E702" s="99"/>
      <c r="F702" s="7" t="s">
        <v>10</v>
      </c>
      <c r="G702" s="22">
        <f aca="true" t="shared" si="192" ref="G702:H712">I702+K702+M702+O702</f>
        <v>0</v>
      </c>
      <c r="H702" s="22">
        <f t="shared" si="192"/>
        <v>0</v>
      </c>
      <c r="I702" s="22">
        <v>0</v>
      </c>
      <c r="J702" s="22">
        <v>0</v>
      </c>
      <c r="K702" s="22">
        <v>0</v>
      </c>
      <c r="L702" s="22">
        <v>0</v>
      </c>
      <c r="M702" s="22">
        <v>0</v>
      </c>
      <c r="N702" s="22">
        <v>0</v>
      </c>
      <c r="O702" s="22">
        <v>0</v>
      </c>
      <c r="P702" s="22">
        <v>0</v>
      </c>
      <c r="Q702" s="103" t="s">
        <v>57</v>
      </c>
      <c r="R702" s="55"/>
      <c r="AA702" s="62"/>
      <c r="AB702" s="62"/>
      <c r="AC702" s="62"/>
      <c r="AD702" s="62"/>
      <c r="AE702" s="62"/>
      <c r="AF702" s="62"/>
      <c r="AH702" s="62"/>
      <c r="AI702" s="62"/>
      <c r="AJ702" s="62"/>
      <c r="AK702" s="62"/>
    </row>
    <row r="703" spans="1:37" s="51" customFormat="1" ht="15.75">
      <c r="A703" s="99"/>
      <c r="B703" s="101"/>
      <c r="C703" s="97"/>
      <c r="D703" s="99"/>
      <c r="E703" s="99"/>
      <c r="F703" s="7" t="s">
        <v>11</v>
      </c>
      <c r="G703" s="22">
        <f t="shared" si="192"/>
        <v>0</v>
      </c>
      <c r="H703" s="22">
        <f t="shared" si="192"/>
        <v>0</v>
      </c>
      <c r="I703" s="22">
        <v>0</v>
      </c>
      <c r="J703" s="22">
        <v>0</v>
      </c>
      <c r="K703" s="22">
        <v>0</v>
      </c>
      <c r="L703" s="22">
        <v>0</v>
      </c>
      <c r="M703" s="22">
        <v>0</v>
      </c>
      <c r="N703" s="22">
        <v>0</v>
      </c>
      <c r="O703" s="22">
        <v>0</v>
      </c>
      <c r="P703" s="22">
        <v>0</v>
      </c>
      <c r="Q703" s="91"/>
      <c r="R703" s="55"/>
      <c r="AA703" s="62"/>
      <c r="AB703" s="62"/>
      <c r="AC703" s="62"/>
      <c r="AD703" s="62"/>
      <c r="AE703" s="62"/>
      <c r="AF703" s="62"/>
      <c r="AH703" s="62"/>
      <c r="AI703" s="62"/>
      <c r="AJ703" s="62"/>
      <c r="AK703" s="62"/>
    </row>
    <row r="704" spans="1:37" s="51" customFormat="1" ht="15.75">
      <c r="A704" s="99"/>
      <c r="B704" s="101"/>
      <c r="C704" s="97"/>
      <c r="D704" s="99"/>
      <c r="E704" s="99"/>
      <c r="F704" s="7" t="s">
        <v>12</v>
      </c>
      <c r="G704" s="22">
        <f t="shared" si="192"/>
        <v>0</v>
      </c>
      <c r="H704" s="22">
        <f t="shared" si="192"/>
        <v>0</v>
      </c>
      <c r="I704" s="22">
        <v>0</v>
      </c>
      <c r="J704" s="22">
        <v>0</v>
      </c>
      <c r="K704" s="22">
        <v>0</v>
      </c>
      <c r="L704" s="22">
        <v>0</v>
      </c>
      <c r="M704" s="22">
        <v>0</v>
      </c>
      <c r="N704" s="22">
        <v>0</v>
      </c>
      <c r="O704" s="22">
        <v>0</v>
      </c>
      <c r="P704" s="22">
        <v>0</v>
      </c>
      <c r="Q704" s="91"/>
      <c r="R704" s="55"/>
      <c r="AA704" s="62"/>
      <c r="AB704" s="62"/>
      <c r="AC704" s="62"/>
      <c r="AD704" s="62"/>
      <c r="AE704" s="62"/>
      <c r="AF704" s="62"/>
      <c r="AH704" s="62"/>
      <c r="AI704" s="62"/>
      <c r="AJ704" s="62"/>
      <c r="AK704" s="62"/>
    </row>
    <row r="705" spans="1:37" s="51" customFormat="1" ht="15.75">
      <c r="A705" s="99"/>
      <c r="B705" s="101"/>
      <c r="C705" s="97"/>
      <c r="D705" s="99"/>
      <c r="E705" s="99"/>
      <c r="F705" s="7" t="s">
        <v>13</v>
      </c>
      <c r="G705" s="22">
        <f t="shared" si="192"/>
        <v>0</v>
      </c>
      <c r="H705" s="22">
        <f t="shared" si="192"/>
        <v>0</v>
      </c>
      <c r="I705" s="22">
        <v>0</v>
      </c>
      <c r="J705" s="22">
        <v>0</v>
      </c>
      <c r="K705" s="22">
        <v>0</v>
      </c>
      <c r="L705" s="22">
        <v>0</v>
      </c>
      <c r="M705" s="22">
        <v>0</v>
      </c>
      <c r="N705" s="22">
        <v>0</v>
      </c>
      <c r="O705" s="22">
        <v>0</v>
      </c>
      <c r="P705" s="22">
        <v>0</v>
      </c>
      <c r="Q705" s="91"/>
      <c r="R705" s="55"/>
      <c r="AA705" s="62"/>
      <c r="AB705" s="62"/>
      <c r="AC705" s="62"/>
      <c r="AD705" s="62"/>
      <c r="AE705" s="62"/>
      <c r="AF705" s="62"/>
      <c r="AH705" s="62"/>
      <c r="AI705" s="62"/>
      <c r="AJ705" s="62"/>
      <c r="AK705" s="62"/>
    </row>
    <row r="706" spans="1:37" s="51" customFormat="1" ht="15.75">
      <c r="A706" s="99"/>
      <c r="B706" s="101"/>
      <c r="C706" s="97"/>
      <c r="D706" s="99"/>
      <c r="E706" s="99"/>
      <c r="F706" s="7" t="s">
        <v>14</v>
      </c>
      <c r="G706" s="22">
        <f t="shared" si="192"/>
        <v>0</v>
      </c>
      <c r="H706" s="22">
        <f t="shared" si="192"/>
        <v>0</v>
      </c>
      <c r="I706" s="22">
        <v>0</v>
      </c>
      <c r="J706" s="22">
        <v>0</v>
      </c>
      <c r="K706" s="22">
        <v>0</v>
      </c>
      <c r="L706" s="22">
        <v>0</v>
      </c>
      <c r="M706" s="22">
        <v>0</v>
      </c>
      <c r="N706" s="22">
        <v>0</v>
      </c>
      <c r="O706" s="22">
        <v>0</v>
      </c>
      <c r="P706" s="22">
        <v>0</v>
      </c>
      <c r="Q706" s="91"/>
      <c r="R706" s="55"/>
      <c r="AA706" s="62"/>
      <c r="AB706" s="62"/>
      <c r="AC706" s="62"/>
      <c r="AD706" s="62"/>
      <c r="AE706" s="62"/>
      <c r="AF706" s="62"/>
      <c r="AH706" s="62"/>
      <c r="AI706" s="62"/>
      <c r="AJ706" s="62"/>
      <c r="AK706" s="62"/>
    </row>
    <row r="707" spans="1:37" s="51" customFormat="1" ht="15.75">
      <c r="A707" s="99"/>
      <c r="B707" s="101"/>
      <c r="C707" s="97"/>
      <c r="D707" s="99"/>
      <c r="E707" s="99"/>
      <c r="F707" s="7" t="s">
        <v>15</v>
      </c>
      <c r="G707" s="22">
        <f t="shared" si="192"/>
        <v>0</v>
      </c>
      <c r="H707" s="22">
        <f t="shared" si="192"/>
        <v>0</v>
      </c>
      <c r="I707" s="22">
        <v>0</v>
      </c>
      <c r="J707" s="22">
        <v>0</v>
      </c>
      <c r="K707" s="22">
        <v>0</v>
      </c>
      <c r="L707" s="22">
        <v>0</v>
      </c>
      <c r="M707" s="22">
        <v>0</v>
      </c>
      <c r="N707" s="22">
        <v>0</v>
      </c>
      <c r="O707" s="22">
        <v>0</v>
      </c>
      <c r="P707" s="22">
        <v>0</v>
      </c>
      <c r="Q707" s="91"/>
      <c r="R707" s="55"/>
      <c r="AA707" s="62"/>
      <c r="AB707" s="62"/>
      <c r="AC707" s="62"/>
      <c r="AD707" s="62"/>
      <c r="AE707" s="62"/>
      <c r="AF707" s="62"/>
      <c r="AH707" s="62"/>
      <c r="AI707" s="62"/>
      <c r="AJ707" s="62"/>
      <c r="AK707" s="62"/>
    </row>
    <row r="708" spans="1:37" s="51" customFormat="1" ht="15.75">
      <c r="A708" s="99"/>
      <c r="B708" s="101"/>
      <c r="C708" s="97"/>
      <c r="D708" s="99"/>
      <c r="E708" s="99"/>
      <c r="F708" s="7" t="s">
        <v>59</v>
      </c>
      <c r="G708" s="22">
        <f t="shared" si="192"/>
        <v>0</v>
      </c>
      <c r="H708" s="22">
        <f t="shared" si="192"/>
        <v>0</v>
      </c>
      <c r="I708" s="22">
        <v>0</v>
      </c>
      <c r="J708" s="22">
        <v>0</v>
      </c>
      <c r="K708" s="22">
        <v>0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91"/>
      <c r="R708" s="55"/>
      <c r="AA708" s="62"/>
      <c r="AB708" s="62"/>
      <c r="AC708" s="62"/>
      <c r="AD708" s="62"/>
      <c r="AE708" s="62"/>
      <c r="AF708" s="62"/>
      <c r="AH708" s="62"/>
      <c r="AI708" s="62"/>
      <c r="AJ708" s="62"/>
      <c r="AK708" s="62"/>
    </row>
    <row r="709" spans="1:37" s="51" customFormat="1" ht="15.75">
      <c r="A709" s="99"/>
      <c r="B709" s="101"/>
      <c r="C709" s="97"/>
      <c r="D709" s="99"/>
      <c r="E709" s="99"/>
      <c r="F709" s="7" t="s">
        <v>60</v>
      </c>
      <c r="G709" s="22">
        <f t="shared" si="192"/>
        <v>879.6</v>
      </c>
      <c r="H709" s="22">
        <f t="shared" si="192"/>
        <v>0</v>
      </c>
      <c r="I709" s="22">
        <v>879.6</v>
      </c>
      <c r="J709" s="22">
        <v>0</v>
      </c>
      <c r="K709" s="22">
        <v>0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91"/>
      <c r="R709" s="55"/>
      <c r="AA709" s="62"/>
      <c r="AB709" s="62"/>
      <c r="AC709" s="62"/>
      <c r="AD709" s="62">
        <v>1</v>
      </c>
      <c r="AE709" s="62"/>
      <c r="AF709" s="62"/>
      <c r="AH709" s="62"/>
      <c r="AI709" s="62"/>
      <c r="AJ709" s="62"/>
      <c r="AK709" s="62"/>
    </row>
    <row r="710" spans="1:37" s="51" customFormat="1" ht="15.75">
      <c r="A710" s="99"/>
      <c r="B710" s="101"/>
      <c r="C710" s="97"/>
      <c r="D710" s="99"/>
      <c r="E710" s="99"/>
      <c r="F710" s="7" t="s">
        <v>61</v>
      </c>
      <c r="G710" s="22">
        <f t="shared" si="192"/>
        <v>0</v>
      </c>
      <c r="H710" s="22">
        <f t="shared" si="192"/>
        <v>0</v>
      </c>
      <c r="I710" s="22">
        <v>0</v>
      </c>
      <c r="J710" s="22">
        <v>0</v>
      </c>
      <c r="K710" s="22">
        <v>0</v>
      </c>
      <c r="L710" s="22">
        <v>0</v>
      </c>
      <c r="M710" s="22">
        <v>0</v>
      </c>
      <c r="N710" s="22">
        <v>0</v>
      </c>
      <c r="O710" s="22">
        <v>0</v>
      </c>
      <c r="P710" s="22">
        <v>0</v>
      </c>
      <c r="Q710" s="91"/>
      <c r="R710" s="55"/>
      <c r="AA710" s="62"/>
      <c r="AB710" s="62"/>
      <c r="AC710" s="62"/>
      <c r="AD710" s="62"/>
      <c r="AE710" s="62"/>
      <c r="AF710" s="62"/>
      <c r="AH710" s="62"/>
      <c r="AI710" s="62"/>
      <c r="AJ710" s="62"/>
      <c r="AK710" s="62"/>
    </row>
    <row r="711" spans="1:37" s="51" customFormat="1" ht="15.75">
      <c r="A711" s="99"/>
      <c r="B711" s="101"/>
      <c r="C711" s="97"/>
      <c r="D711" s="99"/>
      <c r="E711" s="99"/>
      <c r="F711" s="7" t="s">
        <v>62</v>
      </c>
      <c r="G711" s="22">
        <f t="shared" si="192"/>
        <v>0</v>
      </c>
      <c r="H711" s="22">
        <f t="shared" si="192"/>
        <v>0</v>
      </c>
      <c r="I711" s="22">
        <v>0</v>
      </c>
      <c r="J711" s="22">
        <v>0</v>
      </c>
      <c r="K711" s="22">
        <v>0</v>
      </c>
      <c r="L711" s="22">
        <v>0</v>
      </c>
      <c r="M711" s="22">
        <v>0</v>
      </c>
      <c r="N711" s="22">
        <v>0</v>
      </c>
      <c r="O711" s="22">
        <v>0</v>
      </c>
      <c r="P711" s="22">
        <v>0</v>
      </c>
      <c r="Q711" s="91"/>
      <c r="R711" s="55"/>
      <c r="AA711" s="62"/>
      <c r="AB711" s="62"/>
      <c r="AC711" s="62"/>
      <c r="AD711" s="62"/>
      <c r="AE711" s="62"/>
      <c r="AF711" s="62"/>
      <c r="AH711" s="62"/>
      <c r="AI711" s="62"/>
      <c r="AJ711" s="62"/>
      <c r="AK711" s="62"/>
    </row>
    <row r="712" spans="1:37" s="51" customFormat="1" ht="15.75">
      <c r="A712" s="99"/>
      <c r="B712" s="102"/>
      <c r="C712" s="98"/>
      <c r="D712" s="99"/>
      <c r="E712" s="99"/>
      <c r="F712" s="7" t="s">
        <v>63</v>
      </c>
      <c r="G712" s="22">
        <f t="shared" si="192"/>
        <v>0</v>
      </c>
      <c r="H712" s="22">
        <f t="shared" si="192"/>
        <v>0</v>
      </c>
      <c r="I712" s="22">
        <v>0</v>
      </c>
      <c r="J712" s="22">
        <v>0</v>
      </c>
      <c r="K712" s="22">
        <v>0</v>
      </c>
      <c r="L712" s="22">
        <v>0</v>
      </c>
      <c r="M712" s="22">
        <v>0</v>
      </c>
      <c r="N712" s="22">
        <v>0</v>
      </c>
      <c r="O712" s="22">
        <v>0</v>
      </c>
      <c r="P712" s="22">
        <v>0</v>
      </c>
      <c r="Q712" s="92"/>
      <c r="R712" s="55"/>
      <c r="AA712" s="62"/>
      <c r="AB712" s="62"/>
      <c r="AC712" s="62"/>
      <c r="AD712" s="62"/>
      <c r="AE712" s="62"/>
      <c r="AF712" s="62"/>
      <c r="AH712" s="62"/>
      <c r="AI712" s="62"/>
      <c r="AJ712" s="62"/>
      <c r="AK712" s="62"/>
    </row>
    <row r="713" spans="1:37" s="51" customFormat="1" ht="15.75" customHeight="1">
      <c r="A713" s="99"/>
      <c r="B713" s="100" t="s">
        <v>141</v>
      </c>
      <c r="C713" s="96"/>
      <c r="D713" s="96">
        <v>3</v>
      </c>
      <c r="E713" s="96" t="s">
        <v>145</v>
      </c>
      <c r="F713" s="7" t="s">
        <v>9</v>
      </c>
      <c r="G713" s="22">
        <f>SUM(G714:G724)</f>
        <v>1985.5</v>
      </c>
      <c r="H713" s="22">
        <f>SUM(H714:H724)</f>
        <v>0</v>
      </c>
      <c r="I713" s="22">
        <f aca="true" t="shared" si="193" ref="I713:N713">SUM(I714:I724)</f>
        <v>1985.5</v>
      </c>
      <c r="J713" s="22">
        <f t="shared" si="193"/>
        <v>0</v>
      </c>
      <c r="K713" s="22">
        <f t="shared" si="193"/>
        <v>0</v>
      </c>
      <c r="L713" s="22">
        <f t="shared" si="193"/>
        <v>0</v>
      </c>
      <c r="M713" s="22">
        <f t="shared" si="193"/>
        <v>0</v>
      </c>
      <c r="N713" s="22">
        <f t="shared" si="193"/>
        <v>0</v>
      </c>
      <c r="O713" s="22">
        <f>SUM(O714:O724)</f>
        <v>0</v>
      </c>
      <c r="P713" s="22">
        <f>SUM(P714:P724)</f>
        <v>0</v>
      </c>
      <c r="Q713" s="38"/>
      <c r="R713" s="55"/>
      <c r="AA713" s="62"/>
      <c r="AB713" s="62"/>
      <c r="AC713" s="62"/>
      <c r="AD713" s="62"/>
      <c r="AE713" s="62"/>
      <c r="AF713" s="62"/>
      <c r="AH713" s="62"/>
      <c r="AI713" s="62"/>
      <c r="AJ713" s="62"/>
      <c r="AK713" s="62"/>
    </row>
    <row r="714" spans="1:37" s="51" customFormat="1" ht="15.75">
      <c r="A714" s="99"/>
      <c r="B714" s="101"/>
      <c r="C714" s="97"/>
      <c r="D714" s="97"/>
      <c r="E714" s="97"/>
      <c r="F714" s="7" t="s">
        <v>10</v>
      </c>
      <c r="G714" s="22">
        <f aca="true" t="shared" si="194" ref="G714:H724">I714+K714+M714+O714</f>
        <v>0</v>
      </c>
      <c r="H714" s="22">
        <f t="shared" si="194"/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103" t="s">
        <v>57</v>
      </c>
      <c r="R714" s="55"/>
      <c r="AA714" s="62"/>
      <c r="AB714" s="62"/>
      <c r="AC714" s="62"/>
      <c r="AD714" s="62"/>
      <c r="AE714" s="62"/>
      <c r="AF714" s="62"/>
      <c r="AH714" s="62"/>
      <c r="AI714" s="62"/>
      <c r="AJ714" s="62"/>
      <c r="AK714" s="62"/>
    </row>
    <row r="715" spans="1:37" s="51" customFormat="1" ht="15.75">
      <c r="A715" s="99"/>
      <c r="B715" s="101"/>
      <c r="C715" s="97"/>
      <c r="D715" s="97"/>
      <c r="E715" s="97"/>
      <c r="F715" s="7" t="s">
        <v>11</v>
      </c>
      <c r="G715" s="22">
        <f t="shared" si="194"/>
        <v>0</v>
      </c>
      <c r="H715" s="22">
        <f t="shared" si="194"/>
        <v>0</v>
      </c>
      <c r="I715" s="22">
        <v>0</v>
      </c>
      <c r="J715" s="22">
        <v>0</v>
      </c>
      <c r="K715" s="22">
        <v>0</v>
      </c>
      <c r="L715" s="22">
        <v>0</v>
      </c>
      <c r="M715" s="22">
        <v>0</v>
      </c>
      <c r="N715" s="22">
        <v>0</v>
      </c>
      <c r="O715" s="22">
        <v>0</v>
      </c>
      <c r="P715" s="22">
        <v>0</v>
      </c>
      <c r="Q715" s="91"/>
      <c r="R715" s="55"/>
      <c r="AA715" s="62"/>
      <c r="AB715" s="62"/>
      <c r="AC715" s="62"/>
      <c r="AD715" s="62"/>
      <c r="AE715" s="62"/>
      <c r="AF715" s="62"/>
      <c r="AH715" s="62"/>
      <c r="AI715" s="62"/>
      <c r="AJ715" s="62"/>
      <c r="AK715" s="62"/>
    </row>
    <row r="716" spans="1:37" s="51" customFormat="1" ht="15.75">
      <c r="A716" s="99"/>
      <c r="B716" s="101"/>
      <c r="C716" s="97"/>
      <c r="D716" s="97"/>
      <c r="E716" s="97"/>
      <c r="F716" s="7" t="s">
        <v>12</v>
      </c>
      <c r="G716" s="22">
        <f t="shared" si="194"/>
        <v>0</v>
      </c>
      <c r="H716" s="22">
        <f t="shared" si="194"/>
        <v>0</v>
      </c>
      <c r="I716" s="22">
        <v>0</v>
      </c>
      <c r="J716" s="22">
        <v>0</v>
      </c>
      <c r="K716" s="22">
        <v>0</v>
      </c>
      <c r="L716" s="22">
        <v>0</v>
      </c>
      <c r="M716" s="22">
        <v>0</v>
      </c>
      <c r="N716" s="22">
        <v>0</v>
      </c>
      <c r="O716" s="22">
        <v>0</v>
      </c>
      <c r="P716" s="22">
        <v>0</v>
      </c>
      <c r="Q716" s="91"/>
      <c r="R716" s="55"/>
      <c r="AA716" s="62"/>
      <c r="AB716" s="62"/>
      <c r="AC716" s="62"/>
      <c r="AD716" s="62"/>
      <c r="AE716" s="62"/>
      <c r="AF716" s="62"/>
      <c r="AH716" s="62"/>
      <c r="AI716" s="62"/>
      <c r="AJ716" s="62"/>
      <c r="AK716" s="62"/>
    </row>
    <row r="717" spans="1:37" s="51" customFormat="1" ht="15.75">
      <c r="A717" s="99"/>
      <c r="B717" s="101"/>
      <c r="C717" s="97"/>
      <c r="D717" s="97"/>
      <c r="E717" s="97"/>
      <c r="F717" s="7" t="s">
        <v>13</v>
      </c>
      <c r="G717" s="22">
        <f t="shared" si="194"/>
        <v>0</v>
      </c>
      <c r="H717" s="22">
        <f t="shared" si="194"/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91"/>
      <c r="R717" s="55"/>
      <c r="AA717" s="62"/>
      <c r="AB717" s="62"/>
      <c r="AC717" s="62"/>
      <c r="AD717" s="62"/>
      <c r="AE717" s="62"/>
      <c r="AF717" s="62"/>
      <c r="AH717" s="62"/>
      <c r="AI717" s="62"/>
      <c r="AJ717" s="62"/>
      <c r="AK717" s="62"/>
    </row>
    <row r="718" spans="1:37" s="51" customFormat="1" ht="15.75">
      <c r="A718" s="99"/>
      <c r="B718" s="101"/>
      <c r="C718" s="97"/>
      <c r="D718" s="97"/>
      <c r="E718" s="97"/>
      <c r="F718" s="7" t="s">
        <v>14</v>
      </c>
      <c r="G718" s="22">
        <f t="shared" si="194"/>
        <v>0</v>
      </c>
      <c r="H718" s="22">
        <f t="shared" si="194"/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91"/>
      <c r="R718" s="55"/>
      <c r="AA718" s="62"/>
      <c r="AB718" s="62"/>
      <c r="AC718" s="62"/>
      <c r="AD718" s="62"/>
      <c r="AE718" s="62"/>
      <c r="AF718" s="62"/>
      <c r="AH718" s="62"/>
      <c r="AI718" s="62"/>
      <c r="AJ718" s="62"/>
      <c r="AK718" s="62"/>
    </row>
    <row r="719" spans="1:37" s="51" customFormat="1" ht="15.75">
      <c r="A719" s="99"/>
      <c r="B719" s="101"/>
      <c r="C719" s="97"/>
      <c r="D719" s="97"/>
      <c r="E719" s="97"/>
      <c r="F719" s="7" t="s">
        <v>15</v>
      </c>
      <c r="G719" s="22">
        <f t="shared" si="194"/>
        <v>0</v>
      </c>
      <c r="H719" s="22">
        <f t="shared" si="194"/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91"/>
      <c r="R719" s="55"/>
      <c r="AA719" s="62"/>
      <c r="AB719" s="62"/>
      <c r="AC719" s="62"/>
      <c r="AD719" s="62"/>
      <c r="AE719" s="62"/>
      <c r="AF719" s="62"/>
      <c r="AH719" s="62"/>
      <c r="AI719" s="62"/>
      <c r="AJ719" s="62"/>
      <c r="AK719" s="62"/>
    </row>
    <row r="720" spans="1:37" s="51" customFormat="1" ht="15.75">
      <c r="A720" s="99"/>
      <c r="B720" s="101"/>
      <c r="C720" s="97"/>
      <c r="D720" s="97"/>
      <c r="E720" s="97"/>
      <c r="F720" s="7" t="s">
        <v>59</v>
      </c>
      <c r="G720" s="22">
        <f t="shared" si="194"/>
        <v>0</v>
      </c>
      <c r="H720" s="22">
        <f t="shared" si="194"/>
        <v>0</v>
      </c>
      <c r="I720" s="22">
        <v>0</v>
      </c>
      <c r="J720" s="22">
        <v>0</v>
      </c>
      <c r="K720" s="22">
        <v>0</v>
      </c>
      <c r="L720" s="22">
        <v>0</v>
      </c>
      <c r="M720" s="22">
        <v>0</v>
      </c>
      <c r="N720" s="22">
        <v>0</v>
      </c>
      <c r="O720" s="22">
        <v>0</v>
      </c>
      <c r="P720" s="22">
        <v>0</v>
      </c>
      <c r="Q720" s="91"/>
      <c r="R720" s="55"/>
      <c r="AA720" s="62"/>
      <c r="AB720" s="62"/>
      <c r="AC720" s="62"/>
      <c r="AD720" s="62"/>
      <c r="AE720" s="62"/>
      <c r="AF720" s="62"/>
      <c r="AH720" s="62"/>
      <c r="AI720" s="62"/>
      <c r="AJ720" s="62"/>
      <c r="AK720" s="62"/>
    </row>
    <row r="721" spans="1:37" s="51" customFormat="1" ht="15.75">
      <c r="A721" s="99"/>
      <c r="B721" s="101"/>
      <c r="C721" s="97"/>
      <c r="D721" s="97"/>
      <c r="E721" s="97"/>
      <c r="F721" s="7" t="s">
        <v>60</v>
      </c>
      <c r="G721" s="22">
        <f t="shared" si="194"/>
        <v>0</v>
      </c>
      <c r="H721" s="22">
        <f t="shared" si="194"/>
        <v>0</v>
      </c>
      <c r="I721" s="22">
        <v>0</v>
      </c>
      <c r="J721" s="22">
        <v>0</v>
      </c>
      <c r="K721" s="22">
        <v>0</v>
      </c>
      <c r="L721" s="22">
        <v>0</v>
      </c>
      <c r="M721" s="22">
        <v>0</v>
      </c>
      <c r="N721" s="22">
        <v>0</v>
      </c>
      <c r="O721" s="22">
        <v>0</v>
      </c>
      <c r="P721" s="22">
        <v>0</v>
      </c>
      <c r="Q721" s="91"/>
      <c r="R721" s="55"/>
      <c r="AA721" s="62"/>
      <c r="AB721" s="62"/>
      <c r="AC721" s="62"/>
      <c r="AD721" s="62">
        <v>1</v>
      </c>
      <c r="AE721" s="62"/>
      <c r="AF721" s="62"/>
      <c r="AH721" s="62"/>
      <c r="AI721" s="62"/>
      <c r="AJ721" s="62"/>
      <c r="AK721" s="62"/>
    </row>
    <row r="722" spans="1:37" s="51" customFormat="1" ht="15.75">
      <c r="A722" s="99"/>
      <c r="B722" s="101"/>
      <c r="C722" s="97"/>
      <c r="D722" s="97"/>
      <c r="E722" s="97"/>
      <c r="F722" s="7" t="s">
        <v>61</v>
      </c>
      <c r="G722" s="22">
        <f t="shared" si="194"/>
        <v>1985.5</v>
      </c>
      <c r="H722" s="22">
        <f t="shared" si="194"/>
        <v>0</v>
      </c>
      <c r="I722" s="22">
        <v>1985.5</v>
      </c>
      <c r="J722" s="22">
        <v>0</v>
      </c>
      <c r="K722" s="22">
        <v>0</v>
      </c>
      <c r="L722" s="22">
        <v>0</v>
      </c>
      <c r="M722" s="22">
        <v>0</v>
      </c>
      <c r="N722" s="22">
        <v>0</v>
      </c>
      <c r="O722" s="22">
        <v>0</v>
      </c>
      <c r="P722" s="22">
        <v>0</v>
      </c>
      <c r="Q722" s="91"/>
      <c r="R722" s="55"/>
      <c r="AA722" s="62">
        <f>SUM(AA420:AA721)</f>
        <v>4</v>
      </c>
      <c r="AB722" s="62"/>
      <c r="AC722" s="62">
        <f>SUM(AC420:AC721)</f>
        <v>16</v>
      </c>
      <c r="AD722" s="62">
        <f>SUM(AD420:AD721)</f>
        <v>6</v>
      </c>
      <c r="AE722" s="67">
        <f>AD722+AC722+AA722</f>
        <v>26</v>
      </c>
      <c r="AF722" s="62"/>
      <c r="AH722" s="62"/>
      <c r="AI722" s="62"/>
      <c r="AJ722" s="62"/>
      <c r="AK722" s="62"/>
    </row>
    <row r="723" spans="1:37" s="51" customFormat="1" ht="15.75">
      <c r="A723" s="99"/>
      <c r="B723" s="101"/>
      <c r="C723" s="97"/>
      <c r="D723" s="97"/>
      <c r="E723" s="97"/>
      <c r="F723" s="7" t="s">
        <v>62</v>
      </c>
      <c r="G723" s="22">
        <f t="shared" si="194"/>
        <v>0</v>
      </c>
      <c r="H723" s="22">
        <f t="shared" si="194"/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91"/>
      <c r="R723" s="55"/>
      <c r="AA723" s="62"/>
      <c r="AB723" s="62"/>
      <c r="AC723" s="62"/>
      <c r="AD723" s="62"/>
      <c r="AE723" s="62"/>
      <c r="AF723" s="62"/>
      <c r="AH723" s="62"/>
      <c r="AI723" s="62"/>
      <c r="AJ723" s="62"/>
      <c r="AK723" s="62"/>
    </row>
    <row r="724" spans="1:37" s="51" customFormat="1" ht="15.75">
      <c r="A724" s="99"/>
      <c r="B724" s="102"/>
      <c r="C724" s="98"/>
      <c r="D724" s="98"/>
      <c r="E724" s="98"/>
      <c r="F724" s="7" t="s">
        <v>63</v>
      </c>
      <c r="G724" s="22">
        <f t="shared" si="194"/>
        <v>0</v>
      </c>
      <c r="H724" s="22">
        <f t="shared" si="194"/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92"/>
      <c r="R724" s="55"/>
      <c r="AA724" s="62"/>
      <c r="AB724" s="62"/>
      <c r="AC724" s="62"/>
      <c r="AD724" s="62"/>
      <c r="AE724" s="62"/>
      <c r="AF724" s="62"/>
      <c r="AH724" s="62"/>
      <c r="AI724" s="62"/>
      <c r="AJ724" s="62"/>
      <c r="AK724" s="62"/>
    </row>
    <row r="725" spans="1:37" s="3" customFormat="1" ht="15.75" customHeight="1">
      <c r="A725" s="96"/>
      <c r="B725" s="17" t="s">
        <v>42</v>
      </c>
      <c r="C725" s="17"/>
      <c r="D725" s="90"/>
      <c r="E725" s="90"/>
      <c r="F725" s="11" t="s">
        <v>9</v>
      </c>
      <c r="G725" s="21">
        <f aca="true" t="shared" si="195" ref="G725:P725">SUM(G726:G729)</f>
        <v>0</v>
      </c>
      <c r="H725" s="21">
        <f t="shared" si="195"/>
        <v>0</v>
      </c>
      <c r="I725" s="21">
        <f t="shared" si="195"/>
        <v>0</v>
      </c>
      <c r="J725" s="21">
        <f t="shared" si="195"/>
        <v>0</v>
      </c>
      <c r="K725" s="21">
        <f t="shared" si="195"/>
        <v>0</v>
      </c>
      <c r="L725" s="21">
        <f t="shared" si="195"/>
        <v>0</v>
      </c>
      <c r="M725" s="21">
        <f t="shared" si="195"/>
        <v>0</v>
      </c>
      <c r="N725" s="21">
        <f t="shared" si="195"/>
        <v>0</v>
      </c>
      <c r="O725" s="21">
        <f t="shared" si="195"/>
        <v>0</v>
      </c>
      <c r="P725" s="21">
        <f t="shared" si="195"/>
        <v>0</v>
      </c>
      <c r="Q725" s="85" t="s">
        <v>57</v>
      </c>
      <c r="R725" s="8"/>
      <c r="AA725" s="12"/>
      <c r="AB725" s="12"/>
      <c r="AC725" s="12"/>
      <c r="AD725" s="12"/>
      <c r="AE725" s="12"/>
      <c r="AF725" s="12"/>
      <c r="AH725" s="12"/>
      <c r="AI725" s="12"/>
      <c r="AJ725" s="12"/>
      <c r="AK725" s="12"/>
    </row>
    <row r="726" spans="1:37" s="3" customFormat="1" ht="15.75" customHeight="1">
      <c r="A726" s="97"/>
      <c r="B726" s="137" t="s">
        <v>18</v>
      </c>
      <c r="C726" s="90"/>
      <c r="D726" s="104"/>
      <c r="E726" s="104"/>
      <c r="F726" s="11" t="s">
        <v>10</v>
      </c>
      <c r="G726" s="21">
        <f aca="true" t="shared" si="196" ref="G726:H728">I726+K726+M726+O726</f>
        <v>0</v>
      </c>
      <c r="H726" s="21">
        <f t="shared" si="196"/>
        <v>0</v>
      </c>
      <c r="I726" s="21">
        <f aca="true" t="shared" si="197" ref="I726:P728">I732+I737+I744</f>
        <v>0</v>
      </c>
      <c r="J726" s="21">
        <f t="shared" si="197"/>
        <v>0</v>
      </c>
      <c r="K726" s="21">
        <f t="shared" si="197"/>
        <v>0</v>
      </c>
      <c r="L726" s="21">
        <f t="shared" si="197"/>
        <v>0</v>
      </c>
      <c r="M726" s="21">
        <f t="shared" si="197"/>
        <v>0</v>
      </c>
      <c r="N726" s="21">
        <f t="shared" si="197"/>
        <v>0</v>
      </c>
      <c r="O726" s="21">
        <f t="shared" si="197"/>
        <v>0</v>
      </c>
      <c r="P726" s="21">
        <f t="shared" si="197"/>
        <v>0</v>
      </c>
      <c r="Q726" s="85"/>
      <c r="R726" s="8"/>
      <c r="AA726" s="12"/>
      <c r="AB726" s="12"/>
      <c r="AC726" s="12"/>
      <c r="AD726" s="12"/>
      <c r="AE726" s="12"/>
      <c r="AF726" s="12"/>
      <c r="AH726" s="12"/>
      <c r="AI726" s="12"/>
      <c r="AJ726" s="12"/>
      <c r="AK726" s="12"/>
    </row>
    <row r="727" spans="1:37" s="3" customFormat="1" ht="15.75">
      <c r="A727" s="97"/>
      <c r="B727" s="137"/>
      <c r="C727" s="104"/>
      <c r="D727" s="104"/>
      <c r="E727" s="104"/>
      <c r="F727" s="11" t="s">
        <v>11</v>
      </c>
      <c r="G727" s="21">
        <f t="shared" si="196"/>
        <v>0</v>
      </c>
      <c r="H727" s="21">
        <f t="shared" si="196"/>
        <v>0</v>
      </c>
      <c r="I727" s="21">
        <f t="shared" si="197"/>
        <v>0</v>
      </c>
      <c r="J727" s="21">
        <f t="shared" si="197"/>
        <v>0</v>
      </c>
      <c r="K727" s="21">
        <f t="shared" si="197"/>
        <v>0</v>
      </c>
      <c r="L727" s="21">
        <f t="shared" si="197"/>
        <v>0</v>
      </c>
      <c r="M727" s="21">
        <f t="shared" si="197"/>
        <v>0</v>
      </c>
      <c r="N727" s="21">
        <f t="shared" si="197"/>
        <v>0</v>
      </c>
      <c r="O727" s="21">
        <f t="shared" si="197"/>
        <v>0</v>
      </c>
      <c r="P727" s="21">
        <f t="shared" si="197"/>
        <v>0</v>
      </c>
      <c r="Q727" s="85"/>
      <c r="R727" s="8"/>
      <c r="AA727" s="12"/>
      <c r="AB727" s="12"/>
      <c r="AC727" s="12"/>
      <c r="AD727" s="12"/>
      <c r="AE727" s="12"/>
      <c r="AF727" s="12"/>
      <c r="AH727" s="12"/>
      <c r="AI727" s="12"/>
      <c r="AJ727" s="12"/>
      <c r="AK727" s="12"/>
    </row>
    <row r="728" spans="1:37" s="3" customFormat="1" ht="26.25" customHeight="1">
      <c r="A728" s="97"/>
      <c r="B728" s="137"/>
      <c r="C728" s="104"/>
      <c r="D728" s="104"/>
      <c r="E728" s="104"/>
      <c r="F728" s="11" t="s">
        <v>12</v>
      </c>
      <c r="G728" s="21">
        <f t="shared" si="196"/>
        <v>0</v>
      </c>
      <c r="H728" s="21">
        <f t="shared" si="196"/>
        <v>0</v>
      </c>
      <c r="I728" s="21">
        <f t="shared" si="197"/>
        <v>0</v>
      </c>
      <c r="J728" s="21">
        <f t="shared" si="197"/>
        <v>0</v>
      </c>
      <c r="K728" s="21">
        <f t="shared" si="197"/>
        <v>0</v>
      </c>
      <c r="L728" s="21">
        <f t="shared" si="197"/>
        <v>0</v>
      </c>
      <c r="M728" s="21">
        <f t="shared" si="197"/>
        <v>0</v>
      </c>
      <c r="N728" s="21">
        <f t="shared" si="197"/>
        <v>0</v>
      </c>
      <c r="O728" s="21">
        <f t="shared" si="197"/>
        <v>0</v>
      </c>
      <c r="P728" s="21">
        <f t="shared" si="197"/>
        <v>0</v>
      </c>
      <c r="Q728" s="85"/>
      <c r="R728" s="8"/>
      <c r="AA728" s="12"/>
      <c r="AB728" s="12"/>
      <c r="AC728" s="12"/>
      <c r="AD728" s="12"/>
      <c r="AE728" s="12"/>
      <c r="AF728" s="12"/>
      <c r="AH728" s="12"/>
      <c r="AI728" s="12"/>
      <c r="AJ728" s="12"/>
      <c r="AK728" s="12"/>
    </row>
    <row r="729" spans="1:37" s="3" customFormat="1" ht="49.5" customHeight="1">
      <c r="A729" s="97"/>
      <c r="B729" s="137"/>
      <c r="C729" s="104"/>
      <c r="D729" s="104"/>
      <c r="E729" s="104"/>
      <c r="F729" s="11" t="s">
        <v>13</v>
      </c>
      <c r="G729" s="147" t="s">
        <v>49</v>
      </c>
      <c r="H729" s="148"/>
      <c r="I729" s="148"/>
      <c r="J729" s="148"/>
      <c r="K729" s="148"/>
      <c r="L729" s="148"/>
      <c r="M729" s="148"/>
      <c r="N729" s="148"/>
      <c r="O729" s="148"/>
      <c r="P729" s="149"/>
      <c r="Q729" s="85"/>
      <c r="R729" s="8"/>
      <c r="AA729" s="12"/>
      <c r="AB729" s="12"/>
      <c r="AC729" s="12"/>
      <c r="AD729" s="12"/>
      <c r="AE729" s="12"/>
      <c r="AF729" s="12"/>
      <c r="AH729" s="12"/>
      <c r="AI729" s="12"/>
      <c r="AJ729" s="12"/>
      <c r="AK729" s="12"/>
    </row>
    <row r="730" spans="1:37" s="3" customFormat="1" ht="36" customHeight="1">
      <c r="A730" s="97"/>
      <c r="B730" s="17" t="s">
        <v>43</v>
      </c>
      <c r="C730" s="19"/>
      <c r="D730" s="105"/>
      <c r="E730" s="105"/>
      <c r="F730" s="1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85"/>
      <c r="R730" s="8"/>
      <c r="AA730" s="12"/>
      <c r="AB730" s="12"/>
      <c r="AC730" s="12"/>
      <c r="AD730" s="12"/>
      <c r="AE730" s="12"/>
      <c r="AF730" s="12"/>
      <c r="AH730" s="12"/>
      <c r="AI730" s="12"/>
      <c r="AJ730" s="12"/>
      <c r="AK730" s="12"/>
    </row>
    <row r="731" spans="1:18" ht="15.75" customHeight="1">
      <c r="A731" s="97"/>
      <c r="B731" s="109" t="s">
        <v>38</v>
      </c>
      <c r="C731" s="96"/>
      <c r="D731" s="78"/>
      <c r="E731" s="39"/>
      <c r="F731" s="7" t="s">
        <v>9</v>
      </c>
      <c r="G731" s="21">
        <f aca="true" t="shared" si="198" ref="G731:P731">SUM(G732:G735)</f>
        <v>0</v>
      </c>
      <c r="H731" s="21">
        <f t="shared" si="198"/>
        <v>0</v>
      </c>
      <c r="I731" s="21">
        <f t="shared" si="198"/>
        <v>0</v>
      </c>
      <c r="J731" s="21">
        <f t="shared" si="198"/>
        <v>0</v>
      </c>
      <c r="K731" s="21">
        <f t="shared" si="198"/>
        <v>0</v>
      </c>
      <c r="L731" s="21">
        <f t="shared" si="198"/>
        <v>0</v>
      </c>
      <c r="M731" s="21">
        <f t="shared" si="198"/>
        <v>0</v>
      </c>
      <c r="N731" s="21">
        <f t="shared" si="198"/>
        <v>0</v>
      </c>
      <c r="O731" s="21">
        <f t="shared" si="198"/>
        <v>0</v>
      </c>
      <c r="P731" s="21">
        <f t="shared" si="198"/>
        <v>0</v>
      </c>
      <c r="Q731" s="85"/>
      <c r="R731" s="8"/>
    </row>
    <row r="732" spans="1:18" ht="15.75">
      <c r="A732" s="97"/>
      <c r="B732" s="109"/>
      <c r="C732" s="97"/>
      <c r="D732" s="39"/>
      <c r="E732" s="39"/>
      <c r="F732" s="7" t="s">
        <v>10</v>
      </c>
      <c r="G732" s="21">
        <f aca="true" t="shared" si="199" ref="G732:H734">I732+K732+M732+O732</f>
        <v>0</v>
      </c>
      <c r="H732" s="21">
        <f t="shared" si="199"/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  <c r="N732" s="22">
        <v>0</v>
      </c>
      <c r="O732" s="22">
        <v>0</v>
      </c>
      <c r="P732" s="22">
        <v>0</v>
      </c>
      <c r="Q732" s="85"/>
      <c r="R732" s="8"/>
    </row>
    <row r="733" spans="1:18" ht="15.75">
      <c r="A733" s="97"/>
      <c r="B733" s="109"/>
      <c r="C733" s="97"/>
      <c r="D733" s="39"/>
      <c r="E733" s="39"/>
      <c r="F733" s="7" t="s">
        <v>11</v>
      </c>
      <c r="G733" s="21">
        <f t="shared" si="199"/>
        <v>0</v>
      </c>
      <c r="H733" s="21">
        <f t="shared" si="199"/>
        <v>0</v>
      </c>
      <c r="I733" s="22">
        <v>0</v>
      </c>
      <c r="J733" s="22">
        <v>0</v>
      </c>
      <c r="K733" s="22">
        <v>0</v>
      </c>
      <c r="L733" s="22">
        <v>0</v>
      </c>
      <c r="M733" s="22">
        <v>0</v>
      </c>
      <c r="N733" s="22">
        <v>0</v>
      </c>
      <c r="O733" s="22">
        <v>0</v>
      </c>
      <c r="P733" s="22">
        <v>0</v>
      </c>
      <c r="Q733" s="85"/>
      <c r="R733" s="8"/>
    </row>
    <row r="734" spans="1:18" ht="15.75">
      <c r="A734" s="97"/>
      <c r="B734" s="109"/>
      <c r="C734" s="97"/>
      <c r="D734" s="39"/>
      <c r="E734" s="39"/>
      <c r="F734" s="7" t="s">
        <v>12</v>
      </c>
      <c r="G734" s="21">
        <f t="shared" si="199"/>
        <v>0</v>
      </c>
      <c r="H734" s="21">
        <f t="shared" si="199"/>
        <v>0</v>
      </c>
      <c r="I734" s="22"/>
      <c r="J734" s="22">
        <v>0</v>
      </c>
      <c r="K734" s="22">
        <v>0</v>
      </c>
      <c r="L734" s="22">
        <v>0</v>
      </c>
      <c r="M734" s="22">
        <v>0</v>
      </c>
      <c r="N734" s="22">
        <v>0</v>
      </c>
      <c r="O734" s="22">
        <v>0</v>
      </c>
      <c r="P734" s="22">
        <v>0</v>
      </c>
      <c r="Q734" s="85"/>
      <c r="R734" s="8"/>
    </row>
    <row r="735" spans="1:18" ht="15.75">
      <c r="A735" s="97"/>
      <c r="B735" s="109"/>
      <c r="C735" s="97"/>
      <c r="D735" s="39"/>
      <c r="E735" s="79"/>
      <c r="F735" s="7" t="s">
        <v>13</v>
      </c>
      <c r="G735" s="147" t="s">
        <v>49</v>
      </c>
      <c r="H735" s="148"/>
      <c r="I735" s="148"/>
      <c r="J735" s="148"/>
      <c r="K735" s="148"/>
      <c r="L735" s="148"/>
      <c r="M735" s="148"/>
      <c r="N735" s="148"/>
      <c r="O735" s="148"/>
      <c r="P735" s="149"/>
      <c r="Q735" s="85"/>
      <c r="R735" s="8"/>
    </row>
    <row r="736" spans="1:37" s="3" customFormat="1" ht="15.75" customHeight="1">
      <c r="A736" s="97"/>
      <c r="B736" s="109" t="s">
        <v>39</v>
      </c>
      <c r="C736" s="96"/>
      <c r="D736" s="96"/>
      <c r="E736" s="99"/>
      <c r="F736" s="11" t="s">
        <v>9</v>
      </c>
      <c r="G736" s="21">
        <f>SUM(G737:G742)</f>
        <v>0</v>
      </c>
      <c r="H736" s="21">
        <f>SUM(H737:H742)</f>
        <v>0</v>
      </c>
      <c r="I736" s="21">
        <f aca="true" t="shared" si="200" ref="I736:N736">SUM(I737:I742)</f>
        <v>0</v>
      </c>
      <c r="J736" s="21">
        <f t="shared" si="200"/>
        <v>0</v>
      </c>
      <c r="K736" s="21">
        <f t="shared" si="200"/>
        <v>0</v>
      </c>
      <c r="L736" s="21">
        <f t="shared" si="200"/>
        <v>0</v>
      </c>
      <c r="M736" s="21">
        <f t="shared" si="200"/>
        <v>0</v>
      </c>
      <c r="N736" s="21">
        <f t="shared" si="200"/>
        <v>0</v>
      </c>
      <c r="O736" s="21">
        <f>SUM(O737:O742)</f>
        <v>0</v>
      </c>
      <c r="P736" s="21">
        <f>SUM(P737:P742)</f>
        <v>0</v>
      </c>
      <c r="Q736" s="85"/>
      <c r="R736" s="8"/>
      <c r="AA736" s="12"/>
      <c r="AB736" s="12"/>
      <c r="AC736" s="12"/>
      <c r="AD736" s="12"/>
      <c r="AE736" s="12"/>
      <c r="AF736" s="12"/>
      <c r="AH736" s="12"/>
      <c r="AI736" s="12"/>
      <c r="AJ736" s="12"/>
      <c r="AK736" s="12"/>
    </row>
    <row r="737" spans="1:18" ht="15.75">
      <c r="A737" s="97"/>
      <c r="B737" s="109"/>
      <c r="C737" s="97"/>
      <c r="D737" s="97"/>
      <c r="E737" s="99"/>
      <c r="F737" s="7" t="s">
        <v>10</v>
      </c>
      <c r="G737" s="4">
        <f aca="true" t="shared" si="201" ref="G737:G742">I737+K737+M737+O737</f>
        <v>0</v>
      </c>
      <c r="H737" s="4">
        <f aca="true" t="shared" si="202" ref="H737:H742">J737+L737+N737+P737</f>
        <v>0</v>
      </c>
      <c r="I737" s="6">
        <v>0</v>
      </c>
      <c r="J737" s="6"/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85"/>
      <c r="R737" s="8"/>
    </row>
    <row r="738" spans="1:18" ht="15.75">
      <c r="A738" s="97"/>
      <c r="B738" s="109"/>
      <c r="C738" s="97"/>
      <c r="D738" s="97"/>
      <c r="E738" s="99"/>
      <c r="F738" s="7" t="s">
        <v>11</v>
      </c>
      <c r="G738" s="4">
        <f t="shared" si="201"/>
        <v>0</v>
      </c>
      <c r="H738" s="4">
        <f t="shared" si="202"/>
        <v>0</v>
      </c>
      <c r="I738" s="6">
        <v>0</v>
      </c>
      <c r="J738" s="6"/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85"/>
      <c r="R738" s="8"/>
    </row>
    <row r="739" spans="1:18" ht="15.75">
      <c r="A739" s="97"/>
      <c r="B739" s="109"/>
      <c r="C739" s="97"/>
      <c r="D739" s="97"/>
      <c r="E739" s="99"/>
      <c r="F739" s="7" t="s">
        <v>12</v>
      </c>
      <c r="G739" s="4">
        <f t="shared" si="201"/>
        <v>0</v>
      </c>
      <c r="H739" s="4">
        <f>J739+L739+N739+P739</f>
        <v>0</v>
      </c>
      <c r="I739" s="6"/>
      <c r="J739" s="6"/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85"/>
      <c r="R739" s="8"/>
    </row>
    <row r="740" spans="1:18" ht="15.75">
      <c r="A740" s="97"/>
      <c r="B740" s="109"/>
      <c r="C740" s="97"/>
      <c r="D740" s="97"/>
      <c r="E740" s="99"/>
      <c r="F740" s="7" t="s">
        <v>13</v>
      </c>
      <c r="G740" s="117" t="s">
        <v>49</v>
      </c>
      <c r="H740" s="118"/>
      <c r="I740" s="118"/>
      <c r="J740" s="118"/>
      <c r="K740" s="118"/>
      <c r="L740" s="118"/>
      <c r="M740" s="118"/>
      <c r="N740" s="118"/>
      <c r="O740" s="118"/>
      <c r="P740" s="119"/>
      <c r="Q740" s="85"/>
      <c r="R740" s="8"/>
    </row>
    <row r="741" spans="1:18" ht="15" customHeight="1">
      <c r="A741" s="97"/>
      <c r="B741" s="109"/>
      <c r="C741" s="97"/>
      <c r="D741" s="97"/>
      <c r="E741" s="99"/>
      <c r="F741" s="7" t="s">
        <v>14</v>
      </c>
      <c r="G741" s="4">
        <f t="shared" si="201"/>
        <v>0</v>
      </c>
      <c r="H741" s="4">
        <f t="shared" si="202"/>
        <v>0</v>
      </c>
      <c r="I741" s="6"/>
      <c r="J741" s="6"/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85"/>
      <c r="R741" s="8"/>
    </row>
    <row r="742" spans="1:18" ht="15" customHeight="1">
      <c r="A742" s="97"/>
      <c r="B742" s="109"/>
      <c r="C742" s="98"/>
      <c r="D742" s="98"/>
      <c r="E742" s="99"/>
      <c r="F742" s="7" t="s">
        <v>15</v>
      </c>
      <c r="G742" s="4">
        <f t="shared" si="201"/>
        <v>0</v>
      </c>
      <c r="H742" s="4">
        <f t="shared" si="202"/>
        <v>0</v>
      </c>
      <c r="I742" s="6"/>
      <c r="J742" s="6"/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85"/>
      <c r="R742" s="8"/>
    </row>
    <row r="743" spans="1:18" ht="15.75" customHeight="1">
      <c r="A743" s="97"/>
      <c r="B743" s="109" t="s">
        <v>40</v>
      </c>
      <c r="C743" s="96"/>
      <c r="D743" s="96"/>
      <c r="E743" s="99"/>
      <c r="F743" s="7" t="s">
        <v>9</v>
      </c>
      <c r="G743" s="4">
        <f>SUM(G744:G749)</f>
        <v>0</v>
      </c>
      <c r="H743" s="4">
        <f>SUM(H744:H749)</f>
        <v>0</v>
      </c>
      <c r="I743" s="4">
        <f aca="true" t="shared" si="203" ref="I743:N743">SUM(I744:I749)</f>
        <v>0</v>
      </c>
      <c r="J743" s="4">
        <f t="shared" si="203"/>
        <v>0</v>
      </c>
      <c r="K743" s="4">
        <f t="shared" si="203"/>
        <v>0</v>
      </c>
      <c r="L743" s="4">
        <f t="shared" si="203"/>
        <v>0</v>
      </c>
      <c r="M743" s="4">
        <f t="shared" si="203"/>
        <v>0</v>
      </c>
      <c r="N743" s="4">
        <f t="shared" si="203"/>
        <v>0</v>
      </c>
      <c r="O743" s="4">
        <f>SUM(O744:O749)</f>
        <v>0</v>
      </c>
      <c r="P743" s="4">
        <f>SUM(P744:P749)</f>
        <v>0</v>
      </c>
      <c r="Q743" s="85"/>
      <c r="R743" s="8"/>
    </row>
    <row r="744" spans="1:18" ht="15.75">
      <c r="A744" s="97"/>
      <c r="B744" s="109"/>
      <c r="C744" s="97"/>
      <c r="D744" s="97"/>
      <c r="E744" s="99"/>
      <c r="F744" s="7" t="s">
        <v>10</v>
      </c>
      <c r="G744" s="4">
        <f aca="true" t="shared" si="204" ref="G744:G749">I744+K744+M744+O744</f>
        <v>0</v>
      </c>
      <c r="H744" s="4">
        <f aca="true" t="shared" si="205" ref="H744:H749">J744+L744+N744+P744</f>
        <v>0</v>
      </c>
      <c r="I744" s="6"/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Q744" s="85"/>
      <c r="R744" s="8"/>
    </row>
    <row r="745" spans="1:18" ht="15.75">
      <c r="A745" s="97"/>
      <c r="B745" s="109"/>
      <c r="C745" s="97"/>
      <c r="D745" s="97"/>
      <c r="E745" s="99"/>
      <c r="F745" s="7" t="s">
        <v>11</v>
      </c>
      <c r="G745" s="4">
        <f t="shared" si="204"/>
        <v>0</v>
      </c>
      <c r="H745" s="4">
        <f t="shared" si="205"/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85"/>
      <c r="R745" s="8"/>
    </row>
    <row r="746" spans="1:18" ht="15.75">
      <c r="A746" s="97"/>
      <c r="B746" s="109"/>
      <c r="C746" s="97"/>
      <c r="D746" s="97"/>
      <c r="E746" s="99"/>
      <c r="F746" s="7" t="s">
        <v>12</v>
      </c>
      <c r="G746" s="4">
        <f t="shared" si="204"/>
        <v>0</v>
      </c>
      <c r="H746" s="4">
        <f t="shared" si="205"/>
        <v>0</v>
      </c>
      <c r="I746" s="6"/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85"/>
      <c r="R746" s="8"/>
    </row>
    <row r="747" spans="1:18" ht="15.75">
      <c r="A747" s="97"/>
      <c r="B747" s="109"/>
      <c r="C747" s="97"/>
      <c r="D747" s="97"/>
      <c r="E747" s="99"/>
      <c r="F747" s="7" t="s">
        <v>13</v>
      </c>
      <c r="G747" s="117" t="s">
        <v>49</v>
      </c>
      <c r="H747" s="118"/>
      <c r="I747" s="118"/>
      <c r="J747" s="118"/>
      <c r="K747" s="118"/>
      <c r="L747" s="118"/>
      <c r="M747" s="118"/>
      <c r="N747" s="118"/>
      <c r="O747" s="118"/>
      <c r="P747" s="119"/>
      <c r="Q747" s="85"/>
      <c r="R747" s="8"/>
    </row>
    <row r="748" spans="1:18" ht="15" customHeight="1">
      <c r="A748" s="97"/>
      <c r="B748" s="109"/>
      <c r="C748" s="97"/>
      <c r="D748" s="97"/>
      <c r="E748" s="99"/>
      <c r="F748" s="7" t="s">
        <v>14</v>
      </c>
      <c r="G748" s="4">
        <f t="shared" si="204"/>
        <v>0</v>
      </c>
      <c r="H748" s="4">
        <f t="shared" si="205"/>
        <v>0</v>
      </c>
      <c r="I748" s="6"/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37"/>
      <c r="R748" s="8"/>
    </row>
    <row r="749" spans="1:18" ht="15" customHeight="1">
      <c r="A749" s="98"/>
      <c r="B749" s="109"/>
      <c r="C749" s="98"/>
      <c r="D749" s="98"/>
      <c r="E749" s="99"/>
      <c r="F749" s="7" t="s">
        <v>15</v>
      </c>
      <c r="G749" s="4">
        <f t="shared" si="204"/>
        <v>0</v>
      </c>
      <c r="H749" s="4">
        <f t="shared" si="205"/>
        <v>0</v>
      </c>
      <c r="I749" s="6"/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37"/>
      <c r="R749" s="8"/>
    </row>
    <row r="750" spans="1:29" ht="15.75">
      <c r="A750" s="90"/>
      <c r="B750" s="150" t="s">
        <v>22</v>
      </c>
      <c r="C750" s="151"/>
      <c r="D750" s="90"/>
      <c r="E750" s="99"/>
      <c r="F750" s="11" t="s">
        <v>9</v>
      </c>
      <c r="G750" s="4">
        <f>SUM(G751:G761)</f>
        <v>403589.4</v>
      </c>
      <c r="H750" s="4">
        <f aca="true" t="shared" si="206" ref="H750:P750">SUM(H751:H761)</f>
        <v>20125.400000000005</v>
      </c>
      <c r="I750" s="4">
        <f>SUM(I751:I761)</f>
        <v>403589.4</v>
      </c>
      <c r="J750" s="4">
        <f>SUM(J751:J761)</f>
        <v>20125.400000000005</v>
      </c>
      <c r="K750" s="4">
        <f t="shared" si="206"/>
        <v>0</v>
      </c>
      <c r="L750" s="4">
        <f t="shared" si="206"/>
        <v>0</v>
      </c>
      <c r="M750" s="4">
        <f t="shared" si="206"/>
        <v>0</v>
      </c>
      <c r="N750" s="4">
        <f t="shared" si="206"/>
        <v>0</v>
      </c>
      <c r="O750" s="4">
        <f t="shared" si="206"/>
        <v>0</v>
      </c>
      <c r="P750" s="4">
        <f t="shared" si="206"/>
        <v>0</v>
      </c>
      <c r="Q750" s="37"/>
      <c r="R750" s="8"/>
      <c r="AC750" s="65"/>
    </row>
    <row r="751" spans="1:18" ht="15.75">
      <c r="A751" s="104"/>
      <c r="B751" s="152"/>
      <c r="C751" s="153"/>
      <c r="D751" s="104"/>
      <c r="E751" s="99"/>
      <c r="F751" s="11" t="s">
        <v>10</v>
      </c>
      <c r="G751" s="4">
        <f aca="true" t="shared" si="207" ref="G751:H755">I751+K751+M751+O751</f>
        <v>339.3</v>
      </c>
      <c r="H751" s="4">
        <f t="shared" si="207"/>
        <v>339.3</v>
      </c>
      <c r="I751" s="4">
        <f aca="true" t="shared" si="208" ref="I751:P754">I726+I42</f>
        <v>339.3</v>
      </c>
      <c r="J751" s="4">
        <f t="shared" si="208"/>
        <v>339.3</v>
      </c>
      <c r="K751" s="4">
        <f t="shared" si="208"/>
        <v>0</v>
      </c>
      <c r="L751" s="4">
        <f t="shared" si="208"/>
        <v>0</v>
      </c>
      <c r="M751" s="4">
        <f t="shared" si="208"/>
        <v>0</v>
      </c>
      <c r="N751" s="4">
        <f t="shared" si="208"/>
        <v>0</v>
      </c>
      <c r="O751" s="4">
        <f t="shared" si="208"/>
        <v>0</v>
      </c>
      <c r="P751" s="4">
        <f t="shared" si="208"/>
        <v>0</v>
      </c>
      <c r="Q751" s="37"/>
      <c r="R751" s="8"/>
    </row>
    <row r="752" spans="1:18" ht="15.75">
      <c r="A752" s="104"/>
      <c r="B752" s="152"/>
      <c r="C752" s="153"/>
      <c r="D752" s="104"/>
      <c r="E752" s="99"/>
      <c r="F752" s="11" t="s">
        <v>11</v>
      </c>
      <c r="G752" s="4">
        <f t="shared" si="207"/>
        <v>1325.8</v>
      </c>
      <c r="H752" s="4">
        <f t="shared" si="207"/>
        <v>1325.8</v>
      </c>
      <c r="I752" s="4">
        <f t="shared" si="208"/>
        <v>1325.8</v>
      </c>
      <c r="J752" s="4">
        <f t="shared" si="208"/>
        <v>1325.8</v>
      </c>
      <c r="K752" s="4">
        <f t="shared" si="208"/>
        <v>0</v>
      </c>
      <c r="L752" s="4">
        <f t="shared" si="208"/>
        <v>0</v>
      </c>
      <c r="M752" s="4">
        <f t="shared" si="208"/>
        <v>0</v>
      </c>
      <c r="N752" s="4">
        <f t="shared" si="208"/>
        <v>0</v>
      </c>
      <c r="O752" s="4">
        <f t="shared" si="208"/>
        <v>0</v>
      </c>
      <c r="P752" s="4">
        <f t="shared" si="208"/>
        <v>0</v>
      </c>
      <c r="Q752" s="37"/>
      <c r="R752" s="8"/>
    </row>
    <row r="753" spans="1:18" ht="15.75">
      <c r="A753" s="104"/>
      <c r="B753" s="152"/>
      <c r="C753" s="153"/>
      <c r="D753" s="104"/>
      <c r="E753" s="99"/>
      <c r="F753" s="11" t="s">
        <v>12</v>
      </c>
      <c r="G753" s="4">
        <f t="shared" si="207"/>
        <v>5941.5</v>
      </c>
      <c r="H753" s="4">
        <f t="shared" si="207"/>
        <v>5941.5</v>
      </c>
      <c r="I753" s="4">
        <f t="shared" si="208"/>
        <v>5941.5</v>
      </c>
      <c r="J753" s="4">
        <f t="shared" si="208"/>
        <v>5941.5</v>
      </c>
      <c r="K753" s="4">
        <f t="shared" si="208"/>
        <v>0</v>
      </c>
      <c r="L753" s="4">
        <f t="shared" si="208"/>
        <v>0</v>
      </c>
      <c r="M753" s="4">
        <f t="shared" si="208"/>
        <v>0</v>
      </c>
      <c r="N753" s="4">
        <f t="shared" si="208"/>
        <v>0</v>
      </c>
      <c r="O753" s="4">
        <f t="shared" si="208"/>
        <v>0</v>
      </c>
      <c r="P753" s="4">
        <f t="shared" si="208"/>
        <v>0</v>
      </c>
      <c r="Q753" s="37"/>
      <c r="R753" s="8"/>
    </row>
    <row r="754" spans="1:18" ht="15.75">
      <c r="A754" s="104"/>
      <c r="B754" s="152"/>
      <c r="C754" s="153"/>
      <c r="D754" s="104"/>
      <c r="E754" s="99"/>
      <c r="F754" s="11" t="s">
        <v>13</v>
      </c>
      <c r="G754" s="4">
        <f t="shared" si="207"/>
        <v>9705.7</v>
      </c>
      <c r="H754" s="4">
        <f t="shared" si="207"/>
        <v>9705.7</v>
      </c>
      <c r="I754" s="4">
        <f t="shared" si="208"/>
        <v>9705.7</v>
      </c>
      <c r="J754" s="4">
        <f t="shared" si="208"/>
        <v>9705.7</v>
      </c>
      <c r="K754" s="4">
        <f t="shared" si="208"/>
        <v>0</v>
      </c>
      <c r="L754" s="4">
        <f t="shared" si="208"/>
        <v>0</v>
      </c>
      <c r="M754" s="4">
        <f t="shared" si="208"/>
        <v>0</v>
      </c>
      <c r="N754" s="4">
        <f t="shared" si="208"/>
        <v>0</v>
      </c>
      <c r="O754" s="4">
        <f t="shared" si="208"/>
        <v>0</v>
      </c>
      <c r="P754" s="4">
        <f t="shared" si="208"/>
        <v>0</v>
      </c>
      <c r="Q754" s="37"/>
      <c r="R754" s="8"/>
    </row>
    <row r="755" spans="1:18" ht="15.75">
      <c r="A755" s="104"/>
      <c r="B755" s="152"/>
      <c r="C755" s="153"/>
      <c r="D755" s="104"/>
      <c r="E755" s="99"/>
      <c r="F755" s="11" t="s">
        <v>14</v>
      </c>
      <c r="G755" s="4">
        <f>I755+K755+M755+O755</f>
        <v>1149.9</v>
      </c>
      <c r="H755" s="4">
        <f t="shared" si="207"/>
        <v>1149.9</v>
      </c>
      <c r="I755" s="4">
        <f aca="true" t="shared" si="209" ref="I755:P755">I46</f>
        <v>1149.9</v>
      </c>
      <c r="J755" s="4">
        <f t="shared" si="209"/>
        <v>1149.9</v>
      </c>
      <c r="K755" s="4">
        <f t="shared" si="209"/>
        <v>0</v>
      </c>
      <c r="L755" s="4">
        <f t="shared" si="209"/>
        <v>0</v>
      </c>
      <c r="M755" s="4">
        <f t="shared" si="209"/>
        <v>0</v>
      </c>
      <c r="N755" s="4">
        <f t="shared" si="209"/>
        <v>0</v>
      </c>
      <c r="O755" s="4">
        <f t="shared" si="209"/>
        <v>0</v>
      </c>
      <c r="P755" s="4">
        <f t="shared" si="209"/>
        <v>0</v>
      </c>
      <c r="Q755" s="37"/>
      <c r="R755" s="8"/>
    </row>
    <row r="756" spans="1:22" ht="15.75">
      <c r="A756" s="104"/>
      <c r="B756" s="152"/>
      <c r="C756" s="153"/>
      <c r="D756" s="104"/>
      <c r="E756" s="99"/>
      <c r="F756" s="11" t="s">
        <v>15</v>
      </c>
      <c r="G756" s="4">
        <f aca="true" t="shared" si="210" ref="G756:G761">I756+K756+M756+O756</f>
        <v>1663.2</v>
      </c>
      <c r="H756" s="4">
        <f aca="true" t="shared" si="211" ref="H756:H761">J756+L756+N756+P756</f>
        <v>1663.2</v>
      </c>
      <c r="I756" s="4">
        <f aca="true" t="shared" si="212" ref="I756:P756">I47</f>
        <v>1663.2</v>
      </c>
      <c r="J756" s="4">
        <f t="shared" si="212"/>
        <v>1663.2</v>
      </c>
      <c r="K756" s="4">
        <f t="shared" si="212"/>
        <v>0</v>
      </c>
      <c r="L756" s="4">
        <f t="shared" si="212"/>
        <v>0</v>
      </c>
      <c r="M756" s="4">
        <f t="shared" si="212"/>
        <v>0</v>
      </c>
      <c r="N756" s="4">
        <f t="shared" si="212"/>
        <v>0</v>
      </c>
      <c r="O756" s="4">
        <f t="shared" si="212"/>
        <v>0</v>
      </c>
      <c r="P756" s="4">
        <f t="shared" si="212"/>
        <v>0</v>
      </c>
      <c r="Q756" s="37"/>
      <c r="R756" s="8"/>
      <c r="V756" s="45"/>
    </row>
    <row r="757" spans="1:18" ht="15.75">
      <c r="A757" s="104"/>
      <c r="B757" s="152"/>
      <c r="C757" s="153"/>
      <c r="D757" s="104"/>
      <c r="E757" s="99"/>
      <c r="F757" s="11" t="s">
        <v>59</v>
      </c>
      <c r="G757" s="4">
        <f t="shared" si="210"/>
        <v>151030.50000000003</v>
      </c>
      <c r="H757" s="4">
        <f t="shared" si="211"/>
        <v>0</v>
      </c>
      <c r="I757" s="4">
        <f aca="true" t="shared" si="213" ref="I757:P757">I48</f>
        <v>151030.50000000003</v>
      </c>
      <c r="J757" s="4">
        <f t="shared" si="213"/>
        <v>0</v>
      </c>
      <c r="K757" s="4">
        <f t="shared" si="213"/>
        <v>0</v>
      </c>
      <c r="L757" s="4">
        <f t="shared" si="213"/>
        <v>0</v>
      </c>
      <c r="M757" s="4">
        <f t="shared" si="213"/>
        <v>0</v>
      </c>
      <c r="N757" s="4">
        <f t="shared" si="213"/>
        <v>0</v>
      </c>
      <c r="O757" s="4">
        <f t="shared" si="213"/>
        <v>0</v>
      </c>
      <c r="P757" s="4">
        <f t="shared" si="213"/>
        <v>0</v>
      </c>
      <c r="Q757" s="37"/>
      <c r="R757" s="8"/>
    </row>
    <row r="758" spans="1:22" ht="15.75">
      <c r="A758" s="104"/>
      <c r="B758" s="152"/>
      <c r="C758" s="153"/>
      <c r="D758" s="104"/>
      <c r="E758" s="99"/>
      <c r="F758" s="11" t="s">
        <v>60</v>
      </c>
      <c r="G758" s="4">
        <f t="shared" si="210"/>
        <v>90838.8</v>
      </c>
      <c r="H758" s="4">
        <f t="shared" si="211"/>
        <v>0</v>
      </c>
      <c r="I758" s="4">
        <f aca="true" t="shared" si="214" ref="I758:P758">I49</f>
        <v>90838.8</v>
      </c>
      <c r="J758" s="4">
        <f t="shared" si="214"/>
        <v>0</v>
      </c>
      <c r="K758" s="4">
        <f t="shared" si="214"/>
        <v>0</v>
      </c>
      <c r="L758" s="4">
        <f t="shared" si="214"/>
        <v>0</v>
      </c>
      <c r="M758" s="4">
        <f t="shared" si="214"/>
        <v>0</v>
      </c>
      <c r="N758" s="4">
        <f t="shared" si="214"/>
        <v>0</v>
      </c>
      <c r="O758" s="4">
        <f t="shared" si="214"/>
        <v>0</v>
      </c>
      <c r="P758" s="4">
        <f t="shared" si="214"/>
        <v>0</v>
      </c>
      <c r="Q758" s="37"/>
      <c r="R758" s="8"/>
      <c r="V758" s="45"/>
    </row>
    <row r="759" spans="1:18" ht="15.75">
      <c r="A759" s="104"/>
      <c r="B759" s="152"/>
      <c r="C759" s="153"/>
      <c r="D759" s="104"/>
      <c r="E759" s="99"/>
      <c r="F759" s="11" t="s">
        <v>61</v>
      </c>
      <c r="G759" s="4">
        <f t="shared" si="210"/>
        <v>122614.7</v>
      </c>
      <c r="H759" s="4">
        <f t="shared" si="211"/>
        <v>0</v>
      </c>
      <c r="I759" s="4">
        <f aca="true" t="shared" si="215" ref="I759:P759">I50</f>
        <v>122614.7</v>
      </c>
      <c r="J759" s="4">
        <f t="shared" si="215"/>
        <v>0</v>
      </c>
      <c r="K759" s="4">
        <f t="shared" si="215"/>
        <v>0</v>
      </c>
      <c r="L759" s="4">
        <f t="shared" si="215"/>
        <v>0</v>
      </c>
      <c r="M759" s="4">
        <f t="shared" si="215"/>
        <v>0</v>
      </c>
      <c r="N759" s="4">
        <f t="shared" si="215"/>
        <v>0</v>
      </c>
      <c r="O759" s="4">
        <f t="shared" si="215"/>
        <v>0</v>
      </c>
      <c r="P759" s="4">
        <f t="shared" si="215"/>
        <v>0</v>
      </c>
      <c r="Q759" s="37"/>
      <c r="R759" s="8"/>
    </row>
    <row r="760" spans="1:18" ht="15.75">
      <c r="A760" s="104"/>
      <c r="B760" s="152"/>
      <c r="C760" s="153"/>
      <c r="D760" s="104"/>
      <c r="E760" s="99"/>
      <c r="F760" s="11" t="s">
        <v>62</v>
      </c>
      <c r="G760" s="4">
        <f t="shared" si="210"/>
        <v>18980</v>
      </c>
      <c r="H760" s="4">
        <f t="shared" si="211"/>
        <v>0</v>
      </c>
      <c r="I760" s="4">
        <f aca="true" t="shared" si="216" ref="I760:P760">I51</f>
        <v>18980</v>
      </c>
      <c r="J760" s="4">
        <f t="shared" si="216"/>
        <v>0</v>
      </c>
      <c r="K760" s="4">
        <f t="shared" si="216"/>
        <v>0</v>
      </c>
      <c r="L760" s="4">
        <f t="shared" si="216"/>
        <v>0</v>
      </c>
      <c r="M760" s="4">
        <f t="shared" si="216"/>
        <v>0</v>
      </c>
      <c r="N760" s="4">
        <f t="shared" si="216"/>
        <v>0</v>
      </c>
      <c r="O760" s="4">
        <f t="shared" si="216"/>
        <v>0</v>
      </c>
      <c r="P760" s="4">
        <f t="shared" si="216"/>
        <v>0</v>
      </c>
      <c r="Q760" s="37"/>
      <c r="R760" s="8"/>
    </row>
    <row r="761" spans="1:18" ht="25.5" customHeight="1">
      <c r="A761" s="105"/>
      <c r="B761" s="154"/>
      <c r="C761" s="155"/>
      <c r="D761" s="105"/>
      <c r="E761" s="99"/>
      <c r="F761" s="11" t="s">
        <v>63</v>
      </c>
      <c r="G761" s="4">
        <f t="shared" si="210"/>
        <v>0</v>
      </c>
      <c r="H761" s="4">
        <f t="shared" si="211"/>
        <v>0</v>
      </c>
      <c r="I761" s="4">
        <f aca="true" t="shared" si="217" ref="I761:P761">I52</f>
        <v>0</v>
      </c>
      <c r="J761" s="4">
        <f t="shared" si="217"/>
        <v>0</v>
      </c>
      <c r="K761" s="4">
        <f t="shared" si="217"/>
        <v>0</v>
      </c>
      <c r="L761" s="4">
        <f t="shared" si="217"/>
        <v>0</v>
      </c>
      <c r="M761" s="4">
        <f t="shared" si="217"/>
        <v>0</v>
      </c>
      <c r="N761" s="4">
        <f t="shared" si="217"/>
        <v>0</v>
      </c>
      <c r="O761" s="4">
        <f t="shared" si="217"/>
        <v>0</v>
      </c>
      <c r="P761" s="4">
        <f t="shared" si="217"/>
        <v>0</v>
      </c>
      <c r="Q761" s="38"/>
      <c r="R761" s="8"/>
    </row>
    <row r="762" spans="21:26" ht="15.75" hidden="1">
      <c r="U762" s="49">
        <v>2019</v>
      </c>
      <c r="V762" s="49">
        <v>2020</v>
      </c>
      <c r="W762" s="9"/>
      <c r="X762" s="49">
        <v>2021</v>
      </c>
      <c r="Y762" s="49">
        <v>2022</v>
      </c>
      <c r="Z762" s="49">
        <v>2023</v>
      </c>
    </row>
    <row r="763" spans="8:26" ht="15.75" hidden="1">
      <c r="H763" s="12">
        <v>2015</v>
      </c>
      <c r="I763" s="15">
        <f>I751-J751</f>
        <v>0</v>
      </c>
      <c r="U763" s="5" t="s">
        <v>72</v>
      </c>
      <c r="V763" s="5" t="s">
        <v>75</v>
      </c>
      <c r="W763" t="s">
        <v>70</v>
      </c>
      <c r="X763" s="5" t="s">
        <v>76</v>
      </c>
      <c r="Y763" s="5" t="s">
        <v>79</v>
      </c>
      <c r="Z763" s="5" t="s">
        <v>79</v>
      </c>
    </row>
    <row r="764" spans="8:26" ht="15.75" hidden="1">
      <c r="H764" s="12">
        <v>2016</v>
      </c>
      <c r="I764" s="15">
        <f>I752-J752</f>
        <v>0</v>
      </c>
      <c r="U764" s="47">
        <f>U94</f>
        <v>1149.9</v>
      </c>
      <c r="V764" s="5" t="s">
        <v>72</v>
      </c>
      <c r="X764" s="5" t="s">
        <v>77</v>
      </c>
      <c r="Y764" s="5" t="s">
        <v>78</v>
      </c>
      <c r="Z764" s="5" t="s">
        <v>72</v>
      </c>
    </row>
    <row r="765" spans="9:26" ht="15.75" hidden="1">
      <c r="I765" s="15">
        <f>I753-J753</f>
        <v>0</v>
      </c>
      <c r="V765" s="4">
        <f>SUM(V21:V751)</f>
        <v>5663.2</v>
      </c>
      <c r="X765" s="4">
        <f>SUM(X25:X353)</f>
        <v>135600.3</v>
      </c>
      <c r="Y765" s="4">
        <f>SUM(Y25:Y353)</f>
        <v>7127.4</v>
      </c>
      <c r="Z765" s="4">
        <f>SUM(Z25:Z353)</f>
        <v>0</v>
      </c>
    </row>
    <row r="766" spans="8:24" ht="15.75" hidden="1">
      <c r="H766" s="12">
        <v>2017</v>
      </c>
      <c r="I766" s="15">
        <f>I754-J754</f>
        <v>0</v>
      </c>
      <c r="X766" s="45">
        <f>I757-X765</f>
        <v>15430.20000000004</v>
      </c>
    </row>
    <row r="767" spans="8:9" ht="15.75" hidden="1">
      <c r="H767" s="12">
        <v>2018</v>
      </c>
      <c r="I767" s="15">
        <f>I755-J755</f>
        <v>0</v>
      </c>
    </row>
    <row r="768" ht="15.75" hidden="1"/>
  </sheetData>
  <sheetProtection/>
  <mergeCells count="359">
    <mergeCell ref="D743:D749"/>
    <mergeCell ref="E743:E749"/>
    <mergeCell ref="D750:D761"/>
    <mergeCell ref="E750:E761"/>
    <mergeCell ref="D725:D730"/>
    <mergeCell ref="E725:E730"/>
    <mergeCell ref="D736:D742"/>
    <mergeCell ref="E736:E742"/>
    <mergeCell ref="E353:E364"/>
    <mergeCell ref="D377:D388"/>
    <mergeCell ref="E377:E388"/>
    <mergeCell ref="D389:D400"/>
    <mergeCell ref="E389:E400"/>
    <mergeCell ref="D329:D340"/>
    <mergeCell ref="E329:E340"/>
    <mergeCell ref="D341:D352"/>
    <mergeCell ref="E341:E352"/>
    <mergeCell ref="D305:D316"/>
    <mergeCell ref="E305:E316"/>
    <mergeCell ref="D317:D328"/>
    <mergeCell ref="E317:E328"/>
    <mergeCell ref="D281:D292"/>
    <mergeCell ref="E281:E292"/>
    <mergeCell ref="D293:D304"/>
    <mergeCell ref="E293:E304"/>
    <mergeCell ref="D257:D268"/>
    <mergeCell ref="E257:E268"/>
    <mergeCell ref="D269:D280"/>
    <mergeCell ref="E269:E280"/>
    <mergeCell ref="D233:D243"/>
    <mergeCell ref="E233:E244"/>
    <mergeCell ref="D245:D256"/>
    <mergeCell ref="E245:E256"/>
    <mergeCell ref="D209:D220"/>
    <mergeCell ref="E209:E220"/>
    <mergeCell ref="D221:D232"/>
    <mergeCell ref="E221:E232"/>
    <mergeCell ref="D185:D196"/>
    <mergeCell ref="E185:E196"/>
    <mergeCell ref="D197:D208"/>
    <mergeCell ref="E197:E208"/>
    <mergeCell ref="D161:D172"/>
    <mergeCell ref="E161:E172"/>
    <mergeCell ref="D173:D184"/>
    <mergeCell ref="E173:E184"/>
    <mergeCell ref="D137:D148"/>
    <mergeCell ref="E137:E148"/>
    <mergeCell ref="D149:D160"/>
    <mergeCell ref="E149:E160"/>
    <mergeCell ref="D113:D124"/>
    <mergeCell ref="E113:E124"/>
    <mergeCell ref="D125:D136"/>
    <mergeCell ref="E125:E136"/>
    <mergeCell ref="Q354:Q364"/>
    <mergeCell ref="C29:C35"/>
    <mergeCell ref="D65:D76"/>
    <mergeCell ref="E65:E76"/>
    <mergeCell ref="D77:D88"/>
    <mergeCell ref="E77:E88"/>
    <mergeCell ref="D89:D100"/>
    <mergeCell ref="E89:E100"/>
    <mergeCell ref="D101:D112"/>
    <mergeCell ref="E101:E112"/>
    <mergeCell ref="Q89:Q100"/>
    <mergeCell ref="B389:B400"/>
    <mergeCell ref="C389:C400"/>
    <mergeCell ref="Q390:Q400"/>
    <mergeCell ref="Q113:Q124"/>
    <mergeCell ref="Q317:Q328"/>
    <mergeCell ref="Q341:Q352"/>
    <mergeCell ref="Q245:Q256"/>
    <mergeCell ref="Q257:Q268"/>
    <mergeCell ref="Q269:Q280"/>
    <mergeCell ref="Q24:Q39"/>
    <mergeCell ref="Q41:Q64"/>
    <mergeCell ref="Q65:Q76"/>
    <mergeCell ref="Q77:Q88"/>
    <mergeCell ref="C726:C729"/>
    <mergeCell ref="Q725:Q747"/>
    <mergeCell ref="C377:C388"/>
    <mergeCell ref="C743:C749"/>
    <mergeCell ref="C731:C735"/>
    <mergeCell ref="Q378:Q388"/>
    <mergeCell ref="D401:D412"/>
    <mergeCell ref="E401:E412"/>
    <mergeCell ref="D425:D436"/>
    <mergeCell ref="E425:E436"/>
    <mergeCell ref="B377:B388"/>
    <mergeCell ref="Q101:Q112"/>
    <mergeCell ref="A750:A761"/>
    <mergeCell ref="A725:A749"/>
    <mergeCell ref="B750:C761"/>
    <mergeCell ref="B726:B729"/>
    <mergeCell ref="B731:B735"/>
    <mergeCell ref="B743:B749"/>
    <mergeCell ref="B736:B742"/>
    <mergeCell ref="C736:C742"/>
    <mergeCell ref="G747:P747"/>
    <mergeCell ref="G740:P740"/>
    <mergeCell ref="G735:P735"/>
    <mergeCell ref="G729:P729"/>
    <mergeCell ref="B329:B340"/>
    <mergeCell ref="C353:C364"/>
    <mergeCell ref="B341:B352"/>
    <mergeCell ref="B353:B364"/>
    <mergeCell ref="B221:B232"/>
    <mergeCell ref="B209:B220"/>
    <mergeCell ref="C209:C220"/>
    <mergeCell ref="C365:C376"/>
    <mergeCell ref="C311:C316"/>
    <mergeCell ref="B317:B328"/>
    <mergeCell ref="B365:B376"/>
    <mergeCell ref="C344:C352"/>
    <mergeCell ref="C329:C340"/>
    <mergeCell ref="B305:B316"/>
    <mergeCell ref="C77:C79"/>
    <mergeCell ref="B77:B88"/>
    <mergeCell ref="B65:B76"/>
    <mergeCell ref="B197:B208"/>
    <mergeCell ref="B36:B40"/>
    <mergeCell ref="C36:C40"/>
    <mergeCell ref="C53:C64"/>
    <mergeCell ref="B42:B52"/>
    <mergeCell ref="B53:B64"/>
    <mergeCell ref="C281:C292"/>
    <mergeCell ref="C317:C328"/>
    <mergeCell ref="Q221:Q232"/>
    <mergeCell ref="Q329:Q340"/>
    <mergeCell ref="C269:C280"/>
    <mergeCell ref="C293:C304"/>
    <mergeCell ref="C257:C268"/>
    <mergeCell ref="Q281:Q292"/>
    <mergeCell ref="Q293:Q304"/>
    <mergeCell ref="Q305:Q316"/>
    <mergeCell ref="B245:B256"/>
    <mergeCell ref="B257:B268"/>
    <mergeCell ref="A24:A35"/>
    <mergeCell ref="C65:C66"/>
    <mergeCell ref="B113:B124"/>
    <mergeCell ref="B89:B100"/>
    <mergeCell ref="C68:C76"/>
    <mergeCell ref="C43:C52"/>
    <mergeCell ref="A41:A364"/>
    <mergeCell ref="C89:C92"/>
    <mergeCell ref="Q197:Q208"/>
    <mergeCell ref="B101:B112"/>
    <mergeCell ref="Q209:Q220"/>
    <mergeCell ref="C149:C160"/>
    <mergeCell ref="Q149:Q160"/>
    <mergeCell ref="B161:B172"/>
    <mergeCell ref="C161:C172"/>
    <mergeCell ref="Q161:Q172"/>
    <mergeCell ref="B125:B136"/>
    <mergeCell ref="C197:C208"/>
    <mergeCell ref="A2:Q2"/>
    <mergeCell ref="A3:Q3"/>
    <mergeCell ref="A4:Q4"/>
    <mergeCell ref="A5:Q5"/>
    <mergeCell ref="A9:Q9"/>
    <mergeCell ref="A10:Q10"/>
    <mergeCell ref="A7:Q7"/>
    <mergeCell ref="A13:Q13"/>
    <mergeCell ref="A8:Q8"/>
    <mergeCell ref="G40:P40"/>
    <mergeCell ref="Q366:Q376"/>
    <mergeCell ref="B24:B35"/>
    <mergeCell ref="B17:B19"/>
    <mergeCell ref="Q17:Q18"/>
    <mergeCell ref="B269:B280"/>
    <mergeCell ref="B281:B292"/>
    <mergeCell ref="O18:P18"/>
    <mergeCell ref="K18:L18"/>
    <mergeCell ref="A21:Q21"/>
    <mergeCell ref="A23:P23"/>
    <mergeCell ref="A36:A40"/>
    <mergeCell ref="A22:Q22"/>
    <mergeCell ref="I17:P17"/>
    <mergeCell ref="C17:C19"/>
    <mergeCell ref="G17:H18"/>
    <mergeCell ref="A17:A19"/>
    <mergeCell ref="M18:N18"/>
    <mergeCell ref="I18:J18"/>
    <mergeCell ref="F17:F19"/>
    <mergeCell ref="C125:C136"/>
    <mergeCell ref="Q125:Q136"/>
    <mergeCell ref="B233:B244"/>
    <mergeCell ref="Q233:Q244"/>
    <mergeCell ref="C234:C240"/>
    <mergeCell ref="B173:B184"/>
    <mergeCell ref="C173:C184"/>
    <mergeCell ref="Q173:Q184"/>
    <mergeCell ref="B185:B196"/>
    <mergeCell ref="B137:B148"/>
    <mergeCell ref="C137:C148"/>
    <mergeCell ref="Q137:Q148"/>
    <mergeCell ref="A401:A412"/>
    <mergeCell ref="B401:B412"/>
    <mergeCell ref="C401:C412"/>
    <mergeCell ref="Q402:Q412"/>
    <mergeCell ref="C185:C196"/>
    <mergeCell ref="Q185:Q196"/>
    <mergeCell ref="B149:B160"/>
    <mergeCell ref="B293:B304"/>
    <mergeCell ref="A413:A424"/>
    <mergeCell ref="B413:B424"/>
    <mergeCell ref="C413:C424"/>
    <mergeCell ref="Q414:Q424"/>
    <mergeCell ref="D413:D424"/>
    <mergeCell ref="E413:E424"/>
    <mergeCell ref="A425:A436"/>
    <mergeCell ref="B425:B436"/>
    <mergeCell ref="C425:C436"/>
    <mergeCell ref="Q426:Q436"/>
    <mergeCell ref="A437:A448"/>
    <mergeCell ref="B437:B448"/>
    <mergeCell ref="C437:C448"/>
    <mergeCell ref="Q438:Q448"/>
    <mergeCell ref="D437:D448"/>
    <mergeCell ref="E437:E448"/>
    <mergeCell ref="A449:A460"/>
    <mergeCell ref="B449:B460"/>
    <mergeCell ref="C449:C460"/>
    <mergeCell ref="Q450:Q460"/>
    <mergeCell ref="D449:D460"/>
    <mergeCell ref="E449:E460"/>
    <mergeCell ref="A461:A472"/>
    <mergeCell ref="B461:B472"/>
    <mergeCell ref="C461:C472"/>
    <mergeCell ref="Q462:Q472"/>
    <mergeCell ref="D461:D472"/>
    <mergeCell ref="E461:E472"/>
    <mergeCell ref="A473:A484"/>
    <mergeCell ref="B473:B484"/>
    <mergeCell ref="C473:C484"/>
    <mergeCell ref="Q474:Q484"/>
    <mergeCell ref="D473:D484"/>
    <mergeCell ref="E473:E484"/>
    <mergeCell ref="A485:A496"/>
    <mergeCell ref="B485:B496"/>
    <mergeCell ref="C485:C496"/>
    <mergeCell ref="Q486:Q496"/>
    <mergeCell ref="D485:D496"/>
    <mergeCell ref="E485:E496"/>
    <mergeCell ref="A497:A508"/>
    <mergeCell ref="B497:B508"/>
    <mergeCell ref="C497:C508"/>
    <mergeCell ref="Q498:Q508"/>
    <mergeCell ref="D497:D508"/>
    <mergeCell ref="E497:E508"/>
    <mergeCell ref="A509:A520"/>
    <mergeCell ref="B509:B520"/>
    <mergeCell ref="C509:C520"/>
    <mergeCell ref="Q510:Q520"/>
    <mergeCell ref="D509:D520"/>
    <mergeCell ref="E509:E520"/>
    <mergeCell ref="A521:A532"/>
    <mergeCell ref="B521:B532"/>
    <mergeCell ref="C521:C532"/>
    <mergeCell ref="Q522:Q532"/>
    <mergeCell ref="D521:D532"/>
    <mergeCell ref="E521:E532"/>
    <mergeCell ref="A533:A544"/>
    <mergeCell ref="B533:B544"/>
    <mergeCell ref="C533:C544"/>
    <mergeCell ref="Q534:Q544"/>
    <mergeCell ref="D533:D544"/>
    <mergeCell ref="E533:E544"/>
    <mergeCell ref="A545:A556"/>
    <mergeCell ref="B545:B556"/>
    <mergeCell ref="C545:C556"/>
    <mergeCell ref="Q546:Q556"/>
    <mergeCell ref="D545:D556"/>
    <mergeCell ref="E545:E556"/>
    <mergeCell ref="A557:A568"/>
    <mergeCell ref="B557:B568"/>
    <mergeCell ref="C557:C568"/>
    <mergeCell ref="Q558:Q568"/>
    <mergeCell ref="D557:D568"/>
    <mergeCell ref="E557:E568"/>
    <mergeCell ref="A569:A580"/>
    <mergeCell ref="B569:B580"/>
    <mergeCell ref="C569:C580"/>
    <mergeCell ref="Q570:Q580"/>
    <mergeCell ref="D569:D580"/>
    <mergeCell ref="E569:E580"/>
    <mergeCell ref="A581:A592"/>
    <mergeCell ref="B581:B592"/>
    <mergeCell ref="C581:C592"/>
    <mergeCell ref="Q582:Q592"/>
    <mergeCell ref="D581:D592"/>
    <mergeCell ref="E581:E592"/>
    <mergeCell ref="A593:A604"/>
    <mergeCell ref="B593:B604"/>
    <mergeCell ref="C593:C604"/>
    <mergeCell ref="Q594:Q604"/>
    <mergeCell ref="D593:D604"/>
    <mergeCell ref="E593:E604"/>
    <mergeCell ref="A605:A616"/>
    <mergeCell ref="B605:B616"/>
    <mergeCell ref="C605:C616"/>
    <mergeCell ref="Q606:Q616"/>
    <mergeCell ref="D605:D616"/>
    <mergeCell ref="E605:E616"/>
    <mergeCell ref="A617:A628"/>
    <mergeCell ref="B617:B628"/>
    <mergeCell ref="C617:C628"/>
    <mergeCell ref="Q618:Q628"/>
    <mergeCell ref="D617:D628"/>
    <mergeCell ref="E617:E628"/>
    <mergeCell ref="A629:A640"/>
    <mergeCell ref="B629:B640"/>
    <mergeCell ref="C629:C640"/>
    <mergeCell ref="Q630:Q640"/>
    <mergeCell ref="D629:D640"/>
    <mergeCell ref="E629:E640"/>
    <mergeCell ref="A641:A652"/>
    <mergeCell ref="B641:B652"/>
    <mergeCell ref="C641:C652"/>
    <mergeCell ref="Q642:Q652"/>
    <mergeCell ref="D641:D652"/>
    <mergeCell ref="E641:E652"/>
    <mergeCell ref="C665:C676"/>
    <mergeCell ref="Q666:Q676"/>
    <mergeCell ref="A653:A664"/>
    <mergeCell ref="B653:B664"/>
    <mergeCell ref="C653:C664"/>
    <mergeCell ref="Q654:Q664"/>
    <mergeCell ref="D653:D664"/>
    <mergeCell ref="E653:E664"/>
    <mergeCell ref="D665:D676"/>
    <mergeCell ref="E665:E676"/>
    <mergeCell ref="Q690:Q700"/>
    <mergeCell ref="A677:A688"/>
    <mergeCell ref="B677:B688"/>
    <mergeCell ref="C677:C688"/>
    <mergeCell ref="Q678:Q688"/>
    <mergeCell ref="D677:D688"/>
    <mergeCell ref="E677:E688"/>
    <mergeCell ref="D689:D700"/>
    <mergeCell ref="E689:E700"/>
    <mergeCell ref="Q714:Q724"/>
    <mergeCell ref="A701:A712"/>
    <mergeCell ref="B701:B712"/>
    <mergeCell ref="C701:C712"/>
    <mergeCell ref="Q702:Q712"/>
    <mergeCell ref="D701:D712"/>
    <mergeCell ref="E701:E712"/>
    <mergeCell ref="D713:D724"/>
    <mergeCell ref="E713:E724"/>
    <mergeCell ref="D17:D19"/>
    <mergeCell ref="E17:E19"/>
    <mergeCell ref="A713:A724"/>
    <mergeCell ref="B713:B724"/>
    <mergeCell ref="C713:C724"/>
    <mergeCell ref="A689:A700"/>
    <mergeCell ref="B689:B700"/>
    <mergeCell ref="C689:C700"/>
    <mergeCell ref="A665:A676"/>
    <mergeCell ref="B665:B676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2021-02-18T08:13:48Z</cp:lastPrinted>
  <dcterms:created xsi:type="dcterms:W3CDTF">2014-06-24T05:35:40Z</dcterms:created>
  <dcterms:modified xsi:type="dcterms:W3CDTF">2021-02-18T08:15:29Z</dcterms:modified>
  <cp:category/>
  <cp:version/>
  <cp:contentType/>
  <cp:contentStatus/>
</cp:coreProperties>
</file>