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<sst xmlns="http://schemas.openxmlformats.org/spreadsheetml/2006/main" count="90" uniqueCount="44">
  <si>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</si>
  <si>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</si>
  <si>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</si>
  <si>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</si>
  <si>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</si>
  <si>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</si>
  <si>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</si>
  <si>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</si>
  <si>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</si>
  <si>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</si>
  <si>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</si>
  <si>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</si>
  <si>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>3.</t>
  </si>
  <si>
    <t>Мероприятие 1.3.</t>
  </si>
  <si>
    <t>4.</t>
  </si>
  <si>
    <t>Мероприятие 1.4.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</si>
  <si>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</si>
  <si>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</si>
  <si>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</si>
  <si>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</si>
  <si>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</si>
  <si>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</si>
  <si>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</si>
  <si>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</si>
  <si>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</si>
  <si>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</si>
  <si>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</si>
  <si>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Мероприятие 1.5.</t>
  </si>
  <si>
    <t>2021 год</t>
  </si>
  <si>
    <t>2022 год</t>
  </si>
  <si>
    <t>2023 год</t>
  </si>
  <si>
    <t>2024 год</t>
  </si>
  <si>
    <t>2025 год</t>
  </si>
  <si>
    <t xml:space="preserve">к постановлению администрации </t>
  </si>
  <si>
    <t>Обоснование потребности в необходимых ресурсах</t>
  </si>
  <si>
    <t xml:space="preserve"> Организация  музейного обслуживания  населения</t>
  </si>
  <si>
    <t>Организация предоставления дополнительного образования художественно-эстетической направленности</t>
  </si>
  <si>
    <t>Организация предоставления  культурно- досуговых услуг</t>
  </si>
  <si>
    <t>количество посетителей музея, чел.</t>
  </si>
  <si>
    <t>Реализация регионального проекта «Культурная среда» национального проекта  «Культура»</t>
  </si>
  <si>
    <t>1</t>
  </si>
  <si>
    <t>количество реализованных проектов МО «Город Томск», ед.</t>
  </si>
  <si>
    <t>Приложение 4</t>
  </si>
  <si>
    <t>Города Томска  от 29.01.2021 № 64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</si>
</sst>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  <numFmt numFmtId="168" formatCode="_-* #,##0.0\ _₽_-;\-* #,##0.0\ _₽_-;_-* &quot;-&quot;?\ _₽_-;_-@_-"/>
    <numFmt numFmtId="169" formatCode="#,##0.0000"/>
    <numFmt numFmtId="170" formatCode="#,##0.000"/>
  </numFmts>
  <fonts count="21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wrapText="1"/>
    </xf>
    <xf numFmtId="166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165" fontId="3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7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4" fillId="24" borderId="10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I9" sqref="I9"/>
    </sheetView>
  </sheetViews>
  <sheetFormatPr defaultColWidth="9.00390625" defaultRowHeight="15.75"/>
  <cols>
    <col min="1" max="1" width="5.00390625" style="3" bestFit="1" customWidth="1"/>
    <col min="2" max="2" width="15.125" style="3" customWidth="1"/>
    <col min="3" max="3" width="14.25390625" style="3" customWidth="1"/>
    <col min="4" max="6" width="10.375" style="1" customWidth="1"/>
    <col min="7" max="7" width="24.75390625" style="1" customWidth="1"/>
    <col min="8" max="8" width="10.375" style="1" hidden="1" customWidth="1"/>
    <col min="9" max="10" width="15.00390625" style="1" customWidth="1"/>
    <col min="11" max="16384" width="9.00390625" style="1" customWidth="1"/>
  </cols>
  <sheetData>
    <row r="1" ht="15.75">
      <c r="G1" s="18" t="s">
        <v>42</v>
      </c>
    </row>
    <row r="2" ht="15.75">
      <c r="G2" s="18" t="s">
        <v>33</v>
      </c>
    </row>
    <row r="3" ht="15.75">
      <c r="G3" s="18" t="s">
        <v>43</v>
      </c>
    </row>
    <row r="4" ht="15.75">
      <c r="E4" s="20"/>
    </row>
    <row r="5" spans="1:7" ht="15.75">
      <c r="A5" s="27" t="s">
        <v>34</v>
      </c>
      <c r="B5" s="27"/>
      <c r="C5" s="27"/>
      <c r="D5" s="27"/>
      <c r="E5" s="27"/>
      <c r="F5" s="27"/>
      <c r="G5" s="27"/>
    </row>
    <row r="7" spans="1:7" s="3" customFormat="1" ht="63.75">
      <c r="A7" s="7" t="s">
        <v>23</v>
      </c>
      <c r="B7" s="7" t="s">
        <v>17</v>
      </c>
      <c r="C7" s="7" t="s">
        <v>21</v>
      </c>
      <c r="D7" s="7" t="s">
        <v>0</v>
      </c>
      <c r="E7" s="7" t="s">
        <v>18</v>
      </c>
      <c r="F7" s="7" t="s">
        <v>19</v>
      </c>
      <c r="G7" s="7" t="s">
        <v>20</v>
      </c>
    </row>
    <row r="8" spans="1:7" ht="15.75">
      <c r="A8" s="23" t="s">
        <v>16</v>
      </c>
      <c r="B8" s="7" t="s">
        <v>1</v>
      </c>
      <c r="C8" s="26" t="s">
        <v>22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24"/>
      <c r="B9" s="23" t="s">
        <v>2</v>
      </c>
      <c r="C9" s="26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24"/>
      <c r="B10" s="24"/>
      <c r="C10" s="26"/>
      <c r="D10" s="2" t="s">
        <v>5</v>
      </c>
      <c r="E10" s="28"/>
      <c r="F10" s="29"/>
      <c r="G10" s="30"/>
    </row>
    <row r="11" spans="1:7" ht="15" customHeight="1" hidden="1">
      <c r="A11" s="24"/>
      <c r="B11" s="24"/>
      <c r="C11" s="26"/>
      <c r="D11" s="2" t="s">
        <v>6</v>
      </c>
      <c r="E11" s="31"/>
      <c r="F11" s="32"/>
      <c r="G11" s="33"/>
    </row>
    <row r="12" spans="1:7" ht="15" customHeight="1" hidden="1">
      <c r="A12" s="24"/>
      <c r="B12" s="24"/>
      <c r="C12" s="26"/>
      <c r="D12" s="2" t="s">
        <v>7</v>
      </c>
      <c r="E12" s="31"/>
      <c r="F12" s="32"/>
      <c r="G12" s="33"/>
    </row>
    <row r="13" spans="1:7" ht="15" customHeight="1" hidden="1">
      <c r="A13" s="24"/>
      <c r="B13" s="24"/>
      <c r="C13" s="26"/>
      <c r="D13" s="2" t="s">
        <v>8</v>
      </c>
      <c r="E13" s="31"/>
      <c r="F13" s="32"/>
      <c r="G13" s="33"/>
    </row>
    <row r="14" spans="1:7" ht="15" customHeight="1" hidden="1">
      <c r="A14" s="24"/>
      <c r="B14" s="24"/>
      <c r="C14" s="26"/>
      <c r="D14" s="2" t="s">
        <v>9</v>
      </c>
      <c r="E14" s="34"/>
      <c r="F14" s="35"/>
      <c r="G14" s="36"/>
    </row>
    <row r="15" spans="1:10" ht="15" customHeight="1">
      <c r="A15" s="24"/>
      <c r="B15" s="24"/>
      <c r="C15" s="23" t="s">
        <v>26</v>
      </c>
      <c r="D15" s="5" t="s">
        <v>3</v>
      </c>
      <c r="E15" s="6">
        <f>SUM(E16:E25)</f>
        <v>7098235</v>
      </c>
      <c r="F15" s="19">
        <f aca="true" t="shared" si="0" ref="F15:F61">G15/E15</f>
        <v>0.16564537804116095</v>
      </c>
      <c r="G15" s="15">
        <f>SUM(G16:G25)+0.2</f>
        <v>1175789.82</v>
      </c>
      <c r="H15" s="21">
        <f>G15+G8</f>
        <v>1270699.9200000002</v>
      </c>
      <c r="I15" s="21"/>
      <c r="J15" s="21"/>
    </row>
    <row r="16" spans="1:7" ht="15" customHeight="1">
      <c r="A16" s="24"/>
      <c r="B16" s="24"/>
      <c r="C16" s="24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.75">
      <c r="A17" s="24"/>
      <c r="B17" s="24"/>
      <c r="C17" s="24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.75">
      <c r="A18" s="24"/>
      <c r="B18" s="24"/>
      <c r="C18" s="24"/>
      <c r="D18" s="2">
        <v>2018</v>
      </c>
      <c r="E18" s="10">
        <v>768400</v>
      </c>
      <c r="F18" s="12">
        <f t="shared" si="0"/>
        <v>0.14651769911504425</v>
      </c>
      <c r="G18" s="16">
        <v>112584.2</v>
      </c>
    </row>
    <row r="19" spans="1:7" ht="15.75">
      <c r="A19" s="24"/>
      <c r="B19" s="24"/>
      <c r="C19" s="24"/>
      <c r="D19" s="2">
        <v>2019</v>
      </c>
      <c r="E19" s="10">
        <v>768400</v>
      </c>
      <c r="F19" s="12">
        <f t="shared" si="0"/>
        <v>0.14673646538261323</v>
      </c>
      <c r="G19" s="16">
        <v>112752.3</v>
      </c>
    </row>
    <row r="20" spans="1:7" ht="15.75">
      <c r="A20" s="24"/>
      <c r="B20" s="24"/>
      <c r="C20" s="24"/>
      <c r="D20" s="2">
        <v>2020</v>
      </c>
      <c r="E20" s="10">
        <v>490000</v>
      </c>
      <c r="F20" s="12">
        <f t="shared" si="0"/>
        <v>0.2584838775510204</v>
      </c>
      <c r="G20" s="16">
        <v>126657.1</v>
      </c>
    </row>
    <row r="21" spans="1:7" ht="15.75">
      <c r="A21" s="24"/>
      <c r="B21" s="24"/>
      <c r="C21" s="24"/>
      <c r="D21" s="2">
        <v>2021</v>
      </c>
      <c r="E21" s="10">
        <v>768400</v>
      </c>
      <c r="F21" s="12">
        <f t="shared" si="0"/>
        <v>0.1651127017178553</v>
      </c>
      <c r="G21" s="16">
        <v>126872.6</v>
      </c>
    </row>
    <row r="22" spans="1:7" ht="15.75">
      <c r="A22" s="24"/>
      <c r="B22" s="24"/>
      <c r="C22" s="24"/>
      <c r="D22" s="2">
        <v>2022</v>
      </c>
      <c r="E22" s="10">
        <v>768400</v>
      </c>
      <c r="F22" s="12">
        <f t="shared" si="0"/>
        <v>0.1651127017178553</v>
      </c>
      <c r="G22" s="16">
        <f>G21</f>
        <v>126872.6</v>
      </c>
    </row>
    <row r="23" spans="1:7" ht="15.75">
      <c r="A23" s="24"/>
      <c r="B23" s="24"/>
      <c r="C23" s="24"/>
      <c r="D23" s="2">
        <v>2023</v>
      </c>
      <c r="E23" s="10">
        <v>768400</v>
      </c>
      <c r="F23" s="12">
        <f t="shared" si="0"/>
        <v>0.1651127017178553</v>
      </c>
      <c r="G23" s="16">
        <f>G22</f>
        <v>126872.6</v>
      </c>
    </row>
    <row r="24" spans="1:7" ht="15.75">
      <c r="A24" s="24"/>
      <c r="B24" s="24"/>
      <c r="C24" s="24"/>
      <c r="D24" s="2">
        <v>2024</v>
      </c>
      <c r="E24" s="10">
        <v>768400</v>
      </c>
      <c r="F24" s="12">
        <f t="shared" si="0"/>
        <v>0.1651127017178553</v>
      </c>
      <c r="G24" s="16">
        <f>G23</f>
        <v>126872.6</v>
      </c>
    </row>
    <row r="25" spans="1:7" ht="15.75">
      <c r="A25" s="25"/>
      <c r="B25" s="25"/>
      <c r="C25" s="25"/>
      <c r="D25" s="2">
        <v>2025</v>
      </c>
      <c r="E25" s="10">
        <v>768400</v>
      </c>
      <c r="F25" s="12">
        <f t="shared" si="0"/>
        <v>0.1651127017178553</v>
      </c>
      <c r="G25" s="16">
        <f>G24</f>
        <v>126872.6</v>
      </c>
    </row>
    <row r="26" spans="1:7" ht="15.75">
      <c r="A26" s="26" t="s">
        <v>10</v>
      </c>
      <c r="B26" s="7" t="s">
        <v>11</v>
      </c>
      <c r="C26" s="26" t="s">
        <v>38</v>
      </c>
      <c r="D26" s="5" t="s">
        <v>3</v>
      </c>
      <c r="E26" s="6">
        <f>SUM(E27:E37)</f>
        <v>1378400</v>
      </c>
      <c r="F26" s="8">
        <f t="shared" si="0"/>
        <v>0.206168686883343</v>
      </c>
      <c r="G26" s="15">
        <f>SUM(G27:G37)-0.1</f>
        <v>284182.918</v>
      </c>
    </row>
    <row r="27" spans="1:7" ht="15.75">
      <c r="A27" s="26"/>
      <c r="B27" s="26" t="s">
        <v>35</v>
      </c>
      <c r="C27" s="26"/>
      <c r="D27" s="2" t="s">
        <v>4</v>
      </c>
      <c r="E27" s="4">
        <v>60200</v>
      </c>
      <c r="F27" s="9">
        <f t="shared" si="0"/>
        <v>0.3143529734219269</v>
      </c>
      <c r="G27" s="16">
        <v>18924.049</v>
      </c>
    </row>
    <row r="28" spans="1:7" ht="15.75">
      <c r="A28" s="26"/>
      <c r="B28" s="26"/>
      <c r="C28" s="26"/>
      <c r="D28" s="2" t="s">
        <v>5</v>
      </c>
      <c r="E28" s="4">
        <v>111900</v>
      </c>
      <c r="F28" s="9">
        <f t="shared" si="0"/>
        <v>0.17727478999106344</v>
      </c>
      <c r="G28" s="16">
        <v>19837.049</v>
      </c>
    </row>
    <row r="29" spans="1:7" ht="15.75">
      <c r="A29" s="26"/>
      <c r="B29" s="26"/>
      <c r="C29" s="26"/>
      <c r="D29" s="2" t="s">
        <v>6</v>
      </c>
      <c r="E29" s="4">
        <v>111900</v>
      </c>
      <c r="F29" s="9">
        <f t="shared" si="0"/>
        <v>0.2046891867739053</v>
      </c>
      <c r="G29" s="16">
        <v>22904.72</v>
      </c>
    </row>
    <row r="30" spans="1:7" ht="15.75">
      <c r="A30" s="26"/>
      <c r="B30" s="26"/>
      <c r="C30" s="26"/>
      <c r="D30" s="2" t="s">
        <v>7</v>
      </c>
      <c r="E30" s="4">
        <v>126600</v>
      </c>
      <c r="F30" s="9">
        <f t="shared" si="0"/>
        <v>0.19409794628751975</v>
      </c>
      <c r="G30" s="16">
        <v>24572.8</v>
      </c>
    </row>
    <row r="31" spans="1:7" ht="15.75">
      <c r="A31" s="26"/>
      <c r="B31" s="26"/>
      <c r="C31" s="26"/>
      <c r="D31" s="2" t="s">
        <v>8</v>
      </c>
      <c r="E31" s="22">
        <v>146300</v>
      </c>
      <c r="F31" s="9">
        <f>G31/E31</f>
        <v>0.15563636363636363</v>
      </c>
      <c r="G31" s="16">
        <v>22769.6</v>
      </c>
    </row>
    <row r="32" spans="1:7" ht="15.75">
      <c r="A32" s="26"/>
      <c r="B32" s="26"/>
      <c r="C32" s="26"/>
      <c r="D32" s="2" t="s">
        <v>9</v>
      </c>
      <c r="E32" s="22">
        <v>90000</v>
      </c>
      <c r="F32" s="9">
        <f t="shared" si="0"/>
        <v>0.2731033333333333</v>
      </c>
      <c r="G32" s="16">
        <v>24579.3</v>
      </c>
    </row>
    <row r="33" spans="1:7" ht="15.75">
      <c r="A33" s="26"/>
      <c r="B33" s="26"/>
      <c r="C33" s="26"/>
      <c r="D33" s="2" t="s">
        <v>28</v>
      </c>
      <c r="E33" s="22">
        <v>146300</v>
      </c>
      <c r="F33" s="9">
        <f t="shared" si="0"/>
        <v>0.20587218045112782</v>
      </c>
      <c r="G33" s="16">
        <v>30119.1</v>
      </c>
    </row>
    <row r="34" spans="1:7" ht="15.75">
      <c r="A34" s="26"/>
      <c r="B34" s="26"/>
      <c r="C34" s="26"/>
      <c r="D34" s="2" t="s">
        <v>29</v>
      </c>
      <c r="E34" s="22">
        <v>146300</v>
      </c>
      <c r="F34" s="9">
        <f t="shared" si="0"/>
        <v>0.20587218045112782</v>
      </c>
      <c r="G34" s="16">
        <f>G33</f>
        <v>30119.1</v>
      </c>
    </row>
    <row r="35" spans="1:7" ht="15.75">
      <c r="A35" s="26"/>
      <c r="B35" s="26"/>
      <c r="C35" s="26"/>
      <c r="D35" s="2" t="s">
        <v>30</v>
      </c>
      <c r="E35" s="22">
        <v>146300</v>
      </c>
      <c r="F35" s="9">
        <f t="shared" si="0"/>
        <v>0.20587218045112782</v>
      </c>
      <c r="G35" s="16">
        <f>G34</f>
        <v>30119.1</v>
      </c>
    </row>
    <row r="36" spans="1:7" ht="15.75">
      <c r="A36" s="26"/>
      <c r="B36" s="26"/>
      <c r="C36" s="26"/>
      <c r="D36" s="2" t="s">
        <v>31</v>
      </c>
      <c r="E36" s="22">
        <v>146300</v>
      </c>
      <c r="F36" s="9">
        <f t="shared" si="0"/>
        <v>0.20587218045112782</v>
      </c>
      <c r="G36" s="16">
        <f>G35</f>
        <v>30119.1</v>
      </c>
    </row>
    <row r="37" spans="1:7" ht="15.75">
      <c r="A37" s="26"/>
      <c r="B37" s="26"/>
      <c r="C37" s="26"/>
      <c r="D37" s="2" t="s">
        <v>32</v>
      </c>
      <c r="E37" s="22">
        <v>146300</v>
      </c>
      <c r="F37" s="9">
        <f t="shared" si="0"/>
        <v>0.20587218045112782</v>
      </c>
      <c r="G37" s="16">
        <f>G36</f>
        <v>30119.1</v>
      </c>
    </row>
    <row r="38" spans="1:7" ht="15.75">
      <c r="A38" s="26" t="s">
        <v>12</v>
      </c>
      <c r="B38" s="7" t="s">
        <v>13</v>
      </c>
      <c r="C38" s="26" t="s">
        <v>24</v>
      </c>
      <c r="D38" s="2" t="s">
        <v>3</v>
      </c>
      <c r="E38" s="6">
        <f>SUM(E39:E47)</f>
        <v>60766</v>
      </c>
      <c r="F38" s="8">
        <f t="shared" si="0"/>
        <v>40.77908764769772</v>
      </c>
      <c r="G38" s="15">
        <f>SUM(G39:G49)</f>
        <v>2477982.0399999996</v>
      </c>
    </row>
    <row r="39" spans="1:7" ht="15.75">
      <c r="A39" s="26"/>
      <c r="B39" s="26" t="s">
        <v>36</v>
      </c>
      <c r="C39" s="26"/>
      <c r="D39" s="2" t="s">
        <v>4</v>
      </c>
      <c r="E39" s="4">
        <v>9000</v>
      </c>
      <c r="F39" s="9">
        <f t="shared" si="0"/>
        <v>20.037955555555556</v>
      </c>
      <c r="G39" s="16">
        <v>180341.6</v>
      </c>
    </row>
    <row r="40" spans="1:7" ht="15.75">
      <c r="A40" s="26"/>
      <c r="B40" s="26"/>
      <c r="C40" s="26"/>
      <c r="D40" s="2" t="s">
        <v>5</v>
      </c>
      <c r="E40" s="4">
        <v>6150</v>
      </c>
      <c r="F40" s="9">
        <f t="shared" si="0"/>
        <v>29.483697560975607</v>
      </c>
      <c r="G40" s="16">
        <v>181324.74</v>
      </c>
    </row>
    <row r="41" spans="1:7" ht="15.75">
      <c r="A41" s="26"/>
      <c r="B41" s="26"/>
      <c r="C41" s="26"/>
      <c r="D41" s="2" t="s">
        <v>6</v>
      </c>
      <c r="E41" s="4">
        <v>6630</v>
      </c>
      <c r="F41" s="9">
        <f t="shared" si="0"/>
        <v>29.82209653092006</v>
      </c>
      <c r="G41" s="16">
        <v>197720.5</v>
      </c>
    </row>
    <row r="42" spans="1:7" ht="15.75">
      <c r="A42" s="26"/>
      <c r="B42" s="26"/>
      <c r="C42" s="26"/>
      <c r="D42" s="2" t="s">
        <v>7</v>
      </c>
      <c r="E42" s="4">
        <v>6630</v>
      </c>
      <c r="F42" s="9">
        <f t="shared" si="0"/>
        <v>33.34654600301659</v>
      </c>
      <c r="G42" s="16">
        <v>221087.6</v>
      </c>
    </row>
    <row r="43" spans="1:7" ht="15.75">
      <c r="A43" s="26"/>
      <c r="B43" s="26"/>
      <c r="C43" s="26"/>
      <c r="D43" s="2" t="s">
        <v>8</v>
      </c>
      <c r="E43" s="4">
        <v>6630</v>
      </c>
      <c r="F43" s="9">
        <f t="shared" si="0"/>
        <v>34.41909502262443</v>
      </c>
      <c r="G43" s="16">
        <v>228198.6</v>
      </c>
    </row>
    <row r="44" spans="1:7" ht="15.75">
      <c r="A44" s="26"/>
      <c r="B44" s="26"/>
      <c r="C44" s="26"/>
      <c r="D44" s="2" t="s">
        <v>9</v>
      </c>
      <c r="E44" s="4">
        <v>5836</v>
      </c>
      <c r="F44" s="9">
        <f t="shared" si="0"/>
        <v>42.13193968471556</v>
      </c>
      <c r="G44" s="16">
        <v>245882</v>
      </c>
    </row>
    <row r="45" spans="1:7" ht="15.75">
      <c r="A45" s="26"/>
      <c r="B45" s="26"/>
      <c r="C45" s="26"/>
      <c r="D45" s="2" t="s">
        <v>28</v>
      </c>
      <c r="E45" s="4">
        <v>6630</v>
      </c>
      <c r="F45" s="9">
        <f t="shared" si="0"/>
        <v>36.90579185520362</v>
      </c>
      <c r="G45" s="16">
        <v>244685.4</v>
      </c>
    </row>
    <row r="46" spans="1:7" ht="15.75">
      <c r="A46" s="26"/>
      <c r="B46" s="26"/>
      <c r="C46" s="26"/>
      <c r="D46" s="2" t="s">
        <v>29</v>
      </c>
      <c r="E46" s="4">
        <v>6630</v>
      </c>
      <c r="F46" s="9">
        <f t="shared" si="0"/>
        <v>36.90579185520362</v>
      </c>
      <c r="G46" s="16">
        <f>G45</f>
        <v>244685.4</v>
      </c>
    </row>
    <row r="47" spans="1:7" ht="15.75">
      <c r="A47" s="26"/>
      <c r="B47" s="26"/>
      <c r="C47" s="26"/>
      <c r="D47" s="2" t="s">
        <v>30</v>
      </c>
      <c r="E47" s="4">
        <v>6630</v>
      </c>
      <c r="F47" s="9">
        <f t="shared" si="0"/>
        <v>36.90579185520362</v>
      </c>
      <c r="G47" s="16">
        <f>G46</f>
        <v>244685.4</v>
      </c>
    </row>
    <row r="48" spans="1:7" ht="15.75">
      <c r="A48" s="26"/>
      <c r="B48" s="26"/>
      <c r="C48" s="26"/>
      <c r="D48" s="2" t="s">
        <v>31</v>
      </c>
      <c r="E48" s="4">
        <v>6630</v>
      </c>
      <c r="F48" s="9">
        <f t="shared" si="0"/>
        <v>36.90579185520362</v>
      </c>
      <c r="G48" s="16">
        <f>G47</f>
        <v>244685.4</v>
      </c>
    </row>
    <row r="49" spans="1:7" ht="15.75">
      <c r="A49" s="26"/>
      <c r="B49" s="26"/>
      <c r="C49" s="26"/>
      <c r="D49" s="2" t="s">
        <v>32</v>
      </c>
      <c r="E49" s="4">
        <v>6630</v>
      </c>
      <c r="F49" s="9">
        <f t="shared" si="0"/>
        <v>36.90579185520362</v>
      </c>
      <c r="G49" s="16">
        <f>G48</f>
        <v>244685.4</v>
      </c>
    </row>
    <row r="50" spans="1:9" ht="15.75">
      <c r="A50" s="26" t="s">
        <v>14</v>
      </c>
      <c r="B50" s="7" t="s">
        <v>15</v>
      </c>
      <c r="C50" s="26" t="s">
        <v>25</v>
      </c>
      <c r="D50" s="2" t="s">
        <v>3</v>
      </c>
      <c r="E50" s="6">
        <f>SUM(E51:E61)</f>
        <v>3560263</v>
      </c>
      <c r="F50" s="8">
        <f t="shared" si="0"/>
        <v>0.5655818881919678</v>
      </c>
      <c r="G50" s="15">
        <f>SUM(G51:G61)</f>
        <v>2013620.2699999996</v>
      </c>
      <c r="H50" s="13"/>
      <c r="I50" s="13"/>
    </row>
    <row r="51" spans="1:7" ht="15.75">
      <c r="A51" s="26"/>
      <c r="B51" s="26" t="s">
        <v>37</v>
      </c>
      <c r="C51" s="26"/>
      <c r="D51" s="2" t="s">
        <v>4</v>
      </c>
      <c r="E51" s="4">
        <v>239992</v>
      </c>
      <c r="F51" s="9">
        <f t="shared" si="0"/>
        <v>0.5388571285709524</v>
      </c>
      <c r="G51" s="16">
        <v>129321.4</v>
      </c>
    </row>
    <row r="52" spans="1:7" ht="15.75">
      <c r="A52" s="26"/>
      <c r="B52" s="26"/>
      <c r="C52" s="26"/>
      <c r="D52" s="2" t="s">
        <v>5</v>
      </c>
      <c r="E52" s="4">
        <v>269403</v>
      </c>
      <c r="F52" s="9">
        <f t="shared" si="0"/>
        <v>0.4775573026284043</v>
      </c>
      <c r="G52" s="16">
        <v>128655.37</v>
      </c>
    </row>
    <row r="53" spans="1:7" ht="15.75">
      <c r="A53" s="26"/>
      <c r="B53" s="26"/>
      <c r="C53" s="26"/>
      <c r="D53" s="2" t="s">
        <v>6</v>
      </c>
      <c r="E53" s="4">
        <v>288261</v>
      </c>
      <c r="F53" s="9">
        <f t="shared" si="0"/>
        <v>0.5263237135790135</v>
      </c>
      <c r="G53" s="16">
        <v>151718.6</v>
      </c>
    </row>
    <row r="54" spans="1:7" ht="15.75">
      <c r="A54" s="26"/>
      <c r="B54" s="26"/>
      <c r="C54" s="26"/>
      <c r="D54" s="2" t="s">
        <v>7</v>
      </c>
      <c r="E54" s="4">
        <v>309015</v>
      </c>
      <c r="F54" s="9">
        <f t="shared" si="0"/>
        <v>0.5658223710823099</v>
      </c>
      <c r="G54" s="16">
        <v>174847.6</v>
      </c>
    </row>
    <row r="55" spans="1:7" ht="15.75">
      <c r="A55" s="26"/>
      <c r="B55" s="26"/>
      <c r="C55" s="26"/>
      <c r="D55" s="2" t="s">
        <v>8</v>
      </c>
      <c r="E55" s="4">
        <v>330846</v>
      </c>
      <c r="F55" s="9">
        <f t="shared" si="0"/>
        <v>0.5447715855715348</v>
      </c>
      <c r="G55" s="16">
        <v>180235.5</v>
      </c>
    </row>
    <row r="56" spans="1:7" ht="15.75">
      <c r="A56" s="26"/>
      <c r="B56" s="26"/>
      <c r="C56" s="26"/>
      <c r="D56" s="2" t="s">
        <v>9</v>
      </c>
      <c r="E56" s="4">
        <v>353791</v>
      </c>
      <c r="F56" s="9">
        <f t="shared" si="0"/>
        <v>0.5303831923367185</v>
      </c>
      <c r="G56" s="16">
        <v>187644.8</v>
      </c>
    </row>
    <row r="57" spans="1:7" ht="15.75">
      <c r="A57" s="26"/>
      <c r="B57" s="26"/>
      <c r="C57" s="26"/>
      <c r="D57" s="2" t="s">
        <v>28</v>
      </c>
      <c r="E57" s="4">
        <v>353791</v>
      </c>
      <c r="F57" s="9">
        <f t="shared" si="0"/>
        <v>0.5999005062310799</v>
      </c>
      <c r="G57" s="16">
        <v>212239.4</v>
      </c>
    </row>
    <row r="58" spans="1:7" ht="15.75">
      <c r="A58" s="26"/>
      <c r="B58" s="26"/>
      <c r="C58" s="26"/>
      <c r="D58" s="2" t="s">
        <v>29</v>
      </c>
      <c r="E58" s="4">
        <v>353791</v>
      </c>
      <c r="F58" s="9">
        <f t="shared" si="0"/>
        <v>0.5999005062310799</v>
      </c>
      <c r="G58" s="16">
        <f>G57</f>
        <v>212239.4</v>
      </c>
    </row>
    <row r="59" spans="1:7" ht="15.75">
      <c r="A59" s="26"/>
      <c r="B59" s="26"/>
      <c r="C59" s="26"/>
      <c r="D59" s="2" t="s">
        <v>30</v>
      </c>
      <c r="E59" s="4">
        <v>353791</v>
      </c>
      <c r="F59" s="9">
        <f t="shared" si="0"/>
        <v>0.5999005062310799</v>
      </c>
      <c r="G59" s="16">
        <f>G58</f>
        <v>212239.4</v>
      </c>
    </row>
    <row r="60" spans="1:7" ht="15.75">
      <c r="A60" s="26"/>
      <c r="B60" s="26"/>
      <c r="C60" s="26"/>
      <c r="D60" s="2" t="s">
        <v>31</v>
      </c>
      <c r="E60" s="4">
        <v>353791</v>
      </c>
      <c r="F60" s="9">
        <f t="shared" si="0"/>
        <v>0.5999005062310799</v>
      </c>
      <c r="G60" s="16">
        <f>G59</f>
        <v>212239.4</v>
      </c>
    </row>
    <row r="61" spans="1:7" ht="15.75">
      <c r="A61" s="26"/>
      <c r="B61" s="26"/>
      <c r="C61" s="26"/>
      <c r="D61" s="2" t="s">
        <v>32</v>
      </c>
      <c r="E61" s="4">
        <v>353791</v>
      </c>
      <c r="F61" s="9">
        <f t="shared" si="0"/>
        <v>0.5999005062310799</v>
      </c>
      <c r="G61" s="16">
        <f>G60</f>
        <v>212239.4</v>
      </c>
    </row>
    <row r="62" spans="1:9" ht="15.75">
      <c r="A62" s="26">
        <v>5</v>
      </c>
      <c r="B62" s="7" t="s">
        <v>27</v>
      </c>
      <c r="C62" s="26" t="s">
        <v>41</v>
      </c>
      <c r="D62" s="2" t="s">
        <v>3</v>
      </c>
      <c r="E62" s="6">
        <f>SUM(E63:E69)</f>
        <v>0</v>
      </c>
      <c r="F62" s="8"/>
      <c r="G62" s="15">
        <f>SUM(G63:G69)</f>
        <v>36560</v>
      </c>
      <c r="H62" s="13"/>
      <c r="I62" s="13"/>
    </row>
    <row r="63" spans="1:7" ht="15.75">
      <c r="A63" s="26"/>
      <c r="B63" s="26" t="s">
        <v>39</v>
      </c>
      <c r="C63" s="26"/>
      <c r="D63" s="2" t="s">
        <v>8</v>
      </c>
      <c r="E63" s="14" t="s">
        <v>40</v>
      </c>
      <c r="F63" s="16">
        <f aca="true" t="shared" si="1" ref="F63:F69">G63/E63</f>
        <v>5000</v>
      </c>
      <c r="G63" s="16">
        <v>5000</v>
      </c>
    </row>
    <row r="64" spans="1:7" ht="15.75">
      <c r="A64" s="26"/>
      <c r="B64" s="26"/>
      <c r="C64" s="26"/>
      <c r="D64" s="2" t="s">
        <v>9</v>
      </c>
      <c r="E64" s="14" t="s">
        <v>40</v>
      </c>
      <c r="F64" s="16">
        <f t="shared" si="1"/>
        <v>5260</v>
      </c>
      <c r="G64" s="16">
        <v>5260</v>
      </c>
    </row>
    <row r="65" spans="1:7" ht="15.75">
      <c r="A65" s="26"/>
      <c r="B65" s="26"/>
      <c r="C65" s="26"/>
      <c r="D65" s="2" t="s">
        <v>28</v>
      </c>
      <c r="E65" s="14" t="s">
        <v>40</v>
      </c>
      <c r="F65" s="16">
        <f t="shared" si="1"/>
        <v>5260</v>
      </c>
      <c r="G65" s="16">
        <v>5260</v>
      </c>
    </row>
    <row r="66" spans="1:7" ht="15.75">
      <c r="A66" s="26"/>
      <c r="B66" s="26"/>
      <c r="C66" s="26"/>
      <c r="D66" s="2" t="s">
        <v>29</v>
      </c>
      <c r="E66" s="14" t="s">
        <v>40</v>
      </c>
      <c r="F66" s="16">
        <f t="shared" si="1"/>
        <v>5260</v>
      </c>
      <c r="G66" s="16">
        <v>5260</v>
      </c>
    </row>
    <row r="67" spans="1:7" ht="15.75">
      <c r="A67" s="26"/>
      <c r="B67" s="26"/>
      <c r="C67" s="26"/>
      <c r="D67" s="2" t="s">
        <v>30</v>
      </c>
      <c r="E67" s="14" t="s">
        <v>40</v>
      </c>
      <c r="F67" s="16">
        <f t="shared" si="1"/>
        <v>5260</v>
      </c>
      <c r="G67" s="16">
        <v>5260</v>
      </c>
    </row>
    <row r="68" spans="1:7" ht="15.75">
      <c r="A68" s="26"/>
      <c r="B68" s="26"/>
      <c r="C68" s="26"/>
      <c r="D68" s="2" t="s">
        <v>31</v>
      </c>
      <c r="E68" s="14" t="s">
        <v>40</v>
      </c>
      <c r="F68" s="16">
        <f t="shared" si="1"/>
        <v>5260</v>
      </c>
      <c r="G68" s="16">
        <v>5260</v>
      </c>
    </row>
    <row r="69" spans="1:7" ht="15.75">
      <c r="A69" s="26"/>
      <c r="B69" s="26"/>
      <c r="C69" s="26"/>
      <c r="D69" s="2" t="s">
        <v>32</v>
      </c>
      <c r="E69" s="14" t="s">
        <v>40</v>
      </c>
      <c r="F69" s="16">
        <f t="shared" si="1"/>
        <v>5260</v>
      </c>
      <c r="G69" s="16">
        <v>5260</v>
      </c>
    </row>
    <row r="71" ht="15.75" hidden="1">
      <c r="G71" s="21">
        <f>G62+G50+G38+G26+G15+G8</f>
        <v>6083045.147999998</v>
      </c>
    </row>
  </sheetData>
  <sheetProtection/>
  <mergeCells count="18">
    <mergeCell ref="A5:G5"/>
    <mergeCell ref="A62:A69"/>
    <mergeCell ref="C62:C69"/>
    <mergeCell ref="B63:B69"/>
    <mergeCell ref="E10:G14"/>
    <mergeCell ref="C8:C14"/>
    <mergeCell ref="C26:C37"/>
    <mergeCell ref="C38:C49"/>
    <mergeCell ref="C50:C61"/>
    <mergeCell ref="C15:C25"/>
    <mergeCell ref="B9:B25"/>
    <mergeCell ref="A8:A25"/>
    <mergeCell ref="A50:A61"/>
    <mergeCell ref="B51:B61"/>
    <mergeCell ref="A26:A37"/>
    <mergeCell ref="B27:B37"/>
    <mergeCell ref="A38:A49"/>
    <mergeCell ref="B39:B49"/>
  </mergeCells>
  <printOptions/>
  <pageMargins left="0.35" right="0.18" top="0.38" bottom="0.29" header="0.31496062992125984" footer="0.31496062992125984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2021-02-18T06:36:11Z</cp:lastPrinted>
  <dcterms:created xsi:type="dcterms:W3CDTF">2014-06-24T05:35:40Z</dcterms:created>
  <dcterms:modified xsi:type="dcterms:W3CDTF">2021-02-18T06:37:14Z</dcterms:modified>
  <cp:category/>
  <cp:version/>
  <cp:contentType/>
  <cp:contentStatus/>
</cp:coreProperties>
</file>