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<sst xmlns="http://schemas.openxmlformats.org/spreadsheetml/2006/main" count="62" uniqueCount="49">
  <si>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</si>
  <si>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</si>
  <si>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</si>
  <si>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</si>
  <si>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</si>
  <si>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</si>
  <si>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</si>
  <si>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</si>
  <si>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</si>
  <si>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</si>
  <si>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</si>
  <si>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</si>
  <si>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</si>
  <si>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</si>
  <si>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</si>
  <si>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</si>
  <si>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</si>
  <si>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</si>
  <si>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</si>
  <si>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</si>
  <si>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</si>
  <si>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</si>
  <si>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</si>
  <si>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</si>
  <si>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</si>
  <si>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</si>
  <si>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</si>
  <si>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</si>
  <si>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</si>
  <si>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</si>
  <si>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</si>
  <si>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</si>
  <si>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</si>
  <si>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</si>
  <si>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</si>
  <si>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</si>
  <si>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</si>
  <si>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Подпрограмма 2 «Содержание улично-дорожной сети»</t>
  </si>
  <si>
    <t>1020100580611                                        1020120430244                                                    1020140М60 611                                                    1020199990851                                                   1020140М60 244                                                       1020120430810                                                              10 2 01 00580 611                                                   10 4 01 99990 851                                           10 4 01 99990 810                                                 10 2 01 00580 612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</si>
  <si>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</si>
  <si>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</si>
  <si>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</si>
  <si>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</si>
  <si>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</si>
  <si>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</si>
  <si>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 xml:space="preserve">10 1 01 40010 414                                      10 1 01 20420 243
10 1 01 99990 244
10 1 01 53901 414                                                                  10 1 01 5390F 414                                                                  10 1 01 53900 414                                                                  </t>
  </si>
  <si>
    <t xml:space="preserve">
1040120460 244
1040120460 247             1040140010 414</t>
  </si>
  <si>
    <t xml:space="preserve">1030100580 111
1030100580 119
1030100580 244
1030100580 851
1030100020 121
1030100020 122
1030100020 129
1030100020 242
1030100020 244
1030100020 851
1030120010 242
1030100580 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</si>
  <si>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Ответственный исполнитель, соиспольнители, участники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</si>
</sst>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5" fontId="8" fillId="0" borderId="10" xfId="60" applyNumberFormat="1" applyFont="1" applyFill="1" applyBorder="1" applyAlignment="1">
      <alignment horizontal="right" vertical="center" wrapText="1"/>
    </xf>
    <xf numFmtId="165" fontId="8" fillId="0" borderId="11" xfId="6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 wrapText="1"/>
    </xf>
    <xf numFmtId="164" fontId="5" fillId="0" borderId="15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 wrapText="1"/>
    </xf>
    <xf numFmtId="164" fontId="29" fillId="0" borderId="10" xfId="0" applyNumberFormat="1" applyFont="1" applyFill="1" applyBorder="1" applyAlignment="1">
      <alignment/>
    </xf>
    <xf numFmtId="165" fontId="9" fillId="0" borderId="10" xfId="6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2" fontId="6" fillId="0" borderId="16" xfId="0" applyNumberFormat="1" applyFont="1" applyFill="1" applyBorder="1" applyAlignment="1">
      <alignment horizontal="right" wrapText="1"/>
    </xf>
    <xf numFmtId="2" fontId="6" fillId="0" borderId="14" xfId="0" applyNumberFormat="1" applyFont="1" applyFill="1" applyBorder="1" applyAlignment="1">
      <alignment horizontal="right" wrapText="1"/>
    </xf>
    <xf numFmtId="2" fontId="6" fillId="0" borderId="14" xfId="0" applyNumberFormat="1" applyFont="1" applyFill="1" applyBorder="1" applyAlignment="1">
      <alignment horizontal="right" vertical="top" wrapText="1"/>
    </xf>
    <xf numFmtId="164" fontId="1" fillId="0" borderId="12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 wrapText="1"/>
    </xf>
    <xf numFmtId="0" fontId="3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textRotation="90" wrapText="1"/>
    </xf>
    <xf numFmtId="0" fontId="5" fillId="0" borderId="17" xfId="0" applyFont="1" applyFill="1" applyBorder="1" applyAlignment="1">
      <alignment textRotation="90"/>
    </xf>
    <xf numFmtId="164" fontId="5" fillId="0" borderId="12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 wrapText="1"/>
    </xf>
    <xf numFmtId="164" fontId="5" fillId="0" borderId="22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textRotation="90"/>
    </xf>
    <xf numFmtId="0" fontId="6" fillId="0" borderId="11" xfId="0" applyFont="1" applyFill="1" applyBorder="1" applyAlignment="1">
      <alignment horizontal="left" textRotation="90" wrapText="1"/>
    </xf>
    <xf numFmtId="0" fontId="6" fillId="0" borderId="17" xfId="0" applyFont="1" applyFill="1" applyBorder="1" applyAlignment="1">
      <alignment horizontal="left" textRotation="90"/>
    </xf>
    <xf numFmtId="164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horizontal="left" textRotation="90"/>
    </xf>
    <xf numFmtId="0" fontId="5" fillId="0" borderId="11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85" zoomScaleNormal="85" zoomScalePageLayoutView="0" workbookViewId="0" topLeftCell="C1">
      <selection activeCell="Q16" sqref="Q16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32.00390625" style="1" customWidth="1"/>
    <col min="4" max="4" width="9.140625" style="1" customWidth="1"/>
    <col min="5" max="5" width="19.28125" style="1" customWidth="1"/>
    <col min="6" max="6" width="14.140625" style="1" customWidth="1"/>
    <col min="7" max="7" width="16.00390625" style="1" customWidth="1"/>
    <col min="8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7" width="9.140625" style="1" customWidth="1"/>
    <col min="18" max="18" width="24.8515625" style="1" customWidth="1"/>
    <col min="19" max="19" width="14.8515625" style="1" customWidth="1"/>
    <col min="20" max="20" width="15.42187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12">
      <c r="K1" s="80"/>
      <c r="L1" s="81"/>
      <c r="M1" s="81"/>
      <c r="N1" s="81"/>
      <c r="O1" s="81"/>
    </row>
    <row r="3" spans="11:15" ht="32.25" customHeight="1">
      <c r="K3" s="107" t="s">
        <v>29</v>
      </c>
      <c r="L3" s="108"/>
      <c r="M3" s="108"/>
      <c r="N3" s="108"/>
      <c r="O3" s="108"/>
    </row>
    <row r="4" spans="11:15" ht="8.25" customHeight="1">
      <c r="K4" s="14"/>
      <c r="L4" s="15"/>
      <c r="M4" s="15"/>
      <c r="N4" s="15"/>
      <c r="O4" s="15"/>
    </row>
    <row r="5" spans="2:14" ht="38.25" customHeight="1">
      <c r="B5" s="109" t="s">
        <v>32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7" spans="1:15" ht="12">
      <c r="A7" s="112" t="s">
        <v>0</v>
      </c>
      <c r="B7" s="112" t="s">
        <v>33</v>
      </c>
      <c r="C7" s="112" t="s">
        <v>1</v>
      </c>
      <c r="D7" s="112" t="s">
        <v>2</v>
      </c>
      <c r="E7" s="112" t="s">
        <v>3</v>
      </c>
      <c r="F7" s="112"/>
      <c r="G7" s="112" t="s">
        <v>4</v>
      </c>
      <c r="H7" s="112"/>
      <c r="I7" s="112"/>
      <c r="J7" s="112"/>
      <c r="K7" s="112"/>
      <c r="L7" s="112"/>
      <c r="M7" s="112"/>
      <c r="N7" s="112"/>
      <c r="O7" s="112" t="s">
        <v>48</v>
      </c>
    </row>
    <row r="8" spans="1:15" ht="1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05"/>
    </row>
    <row r="9" spans="1:15" ht="12">
      <c r="A9" s="112"/>
      <c r="B9" s="112"/>
      <c r="C9" s="112"/>
      <c r="D9" s="112"/>
      <c r="E9" s="112"/>
      <c r="F9" s="112"/>
      <c r="G9" s="112" t="s">
        <v>5</v>
      </c>
      <c r="H9" s="112"/>
      <c r="I9" s="112" t="s">
        <v>6</v>
      </c>
      <c r="J9" s="112"/>
      <c r="K9" s="112" t="s">
        <v>7</v>
      </c>
      <c r="L9" s="112"/>
      <c r="M9" s="112" t="s">
        <v>8</v>
      </c>
      <c r="N9" s="112"/>
      <c r="O9" s="105"/>
    </row>
    <row r="10" spans="1:15" ht="12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05"/>
    </row>
    <row r="11" spans="1:15" ht="33.75" customHeight="1">
      <c r="A11" s="112"/>
      <c r="B11" s="112"/>
      <c r="C11" s="112"/>
      <c r="D11" s="112"/>
      <c r="E11" s="16" t="s">
        <v>9</v>
      </c>
      <c r="F11" s="16" t="s">
        <v>10</v>
      </c>
      <c r="G11" s="16" t="s">
        <v>9</v>
      </c>
      <c r="H11" s="16" t="s">
        <v>10</v>
      </c>
      <c r="I11" s="13" t="s">
        <v>9</v>
      </c>
      <c r="J11" s="13" t="s">
        <v>10</v>
      </c>
      <c r="K11" s="16" t="s">
        <v>9</v>
      </c>
      <c r="L11" s="2" t="s">
        <v>10</v>
      </c>
      <c r="M11" s="2" t="s">
        <v>9</v>
      </c>
      <c r="N11" s="2" t="s">
        <v>11</v>
      </c>
      <c r="O11" s="105"/>
    </row>
    <row r="12" spans="1:15" ht="12">
      <c r="A12" s="13">
        <v>1</v>
      </c>
      <c r="B12" s="13">
        <v>2</v>
      </c>
      <c r="C12" s="13">
        <v>3</v>
      </c>
      <c r="D12" s="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</row>
    <row r="13" spans="1:15" ht="21" customHeight="1">
      <c r="A13" s="111" t="s">
        <v>16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8" customHeight="1">
      <c r="A14" s="113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1:15" ht="18" customHeight="1">
      <c r="A15" s="85" t="s">
        <v>35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8" customHeight="1">
      <c r="A16" s="83" t="s">
        <v>14</v>
      </c>
      <c r="B16" s="92"/>
      <c r="C16" s="98"/>
      <c r="D16" s="22" t="s">
        <v>12</v>
      </c>
      <c r="E16" s="62">
        <f>G16+I16+K16+M16</f>
        <v>6383768.600000001</v>
      </c>
      <c r="F16" s="62">
        <f>H16+J16+L16+N16</f>
        <v>2533145.1</v>
      </c>
      <c r="G16" s="62">
        <f aca="true" t="shared" si="0" ref="G16:L16">G17+G18+G19+G20+G21+G22+G23+G24+G25+G26+G27</f>
        <v>1847463.4000000001</v>
      </c>
      <c r="H16" s="62">
        <f t="shared" si="0"/>
        <v>493046.5</v>
      </c>
      <c r="I16" s="62">
        <f t="shared" si="0"/>
        <v>1949550</v>
      </c>
      <c r="J16" s="62">
        <f t="shared" si="0"/>
        <v>1949550</v>
      </c>
      <c r="K16" s="62">
        <f t="shared" si="0"/>
        <v>2586755.2</v>
      </c>
      <c r="L16" s="62">
        <f t="shared" si="0"/>
        <v>90548.6</v>
      </c>
      <c r="M16" s="47">
        <f>SUM(M17:M27)</f>
        <v>0</v>
      </c>
      <c r="N16" s="47">
        <f>SUM(N17:N27)</f>
        <v>0</v>
      </c>
      <c r="O16" s="101" t="s">
        <v>17</v>
      </c>
    </row>
    <row r="17" spans="1:15" ht="18" customHeight="1">
      <c r="A17" s="92"/>
      <c r="B17" s="92"/>
      <c r="C17" s="92"/>
      <c r="D17" s="23">
        <v>2015</v>
      </c>
      <c r="E17" s="48">
        <v>123108.90000000002</v>
      </c>
      <c r="F17" s="48">
        <v>123108.90000000002</v>
      </c>
      <c r="G17" s="48">
        <v>116641.80000000002</v>
      </c>
      <c r="H17" s="48">
        <v>116641.80000000002</v>
      </c>
      <c r="I17" s="48">
        <v>0</v>
      </c>
      <c r="J17" s="48">
        <v>0</v>
      </c>
      <c r="K17" s="48">
        <v>6467.1</v>
      </c>
      <c r="L17" s="48">
        <v>6467.1</v>
      </c>
      <c r="M17" s="48">
        <v>0</v>
      </c>
      <c r="N17" s="48">
        <v>0</v>
      </c>
      <c r="O17" s="102"/>
    </row>
    <row r="18" spans="1:15" ht="18" customHeight="1">
      <c r="A18" s="92"/>
      <c r="B18" s="92"/>
      <c r="C18" s="92"/>
      <c r="D18" s="23">
        <v>2016</v>
      </c>
      <c r="E18" s="48">
        <v>103625.10000000002</v>
      </c>
      <c r="F18" s="48">
        <v>103625.10000000002</v>
      </c>
      <c r="G18" s="48">
        <v>94153.30000000002</v>
      </c>
      <c r="H18" s="48">
        <v>94153.30000000002</v>
      </c>
      <c r="I18" s="48">
        <v>0</v>
      </c>
      <c r="J18" s="48">
        <v>0</v>
      </c>
      <c r="K18" s="48">
        <v>9471.8</v>
      </c>
      <c r="L18" s="48">
        <v>9471.8</v>
      </c>
      <c r="M18" s="48">
        <v>0</v>
      </c>
      <c r="N18" s="48">
        <v>0</v>
      </c>
      <c r="O18" s="102"/>
    </row>
    <row r="19" spans="1:18" ht="18" customHeight="1">
      <c r="A19" s="92"/>
      <c r="B19" s="92"/>
      <c r="C19" s="92"/>
      <c r="D19" s="23">
        <v>2017</v>
      </c>
      <c r="E19" s="48">
        <v>312674.4</v>
      </c>
      <c r="F19" s="48">
        <v>312674.4</v>
      </c>
      <c r="G19" s="48">
        <v>179335.4</v>
      </c>
      <c r="H19" s="48">
        <v>179335.4</v>
      </c>
      <c r="I19" s="48">
        <v>100000</v>
      </c>
      <c r="J19" s="48">
        <v>100000</v>
      </c>
      <c r="K19" s="48">
        <v>33339</v>
      </c>
      <c r="L19" s="48">
        <v>33339</v>
      </c>
      <c r="M19" s="48">
        <v>0</v>
      </c>
      <c r="N19" s="48">
        <v>0</v>
      </c>
      <c r="O19" s="102"/>
      <c r="R19" s="51"/>
    </row>
    <row r="20" spans="1:18" ht="18" customHeight="1">
      <c r="A20" s="92"/>
      <c r="B20" s="92"/>
      <c r="C20" s="92"/>
      <c r="D20" s="23">
        <v>2018</v>
      </c>
      <c r="E20" s="49">
        <v>268653.4</v>
      </c>
      <c r="F20" s="49">
        <v>268653.4</v>
      </c>
      <c r="G20" s="49">
        <v>1184.4</v>
      </c>
      <c r="H20" s="49">
        <v>1184.4</v>
      </c>
      <c r="I20" s="49">
        <v>264130</v>
      </c>
      <c r="J20" s="49">
        <v>264130</v>
      </c>
      <c r="K20" s="49">
        <v>3339</v>
      </c>
      <c r="L20" s="49">
        <v>3339</v>
      </c>
      <c r="M20" s="49">
        <v>0</v>
      </c>
      <c r="N20" s="49">
        <v>0</v>
      </c>
      <c r="O20" s="102"/>
      <c r="R20" s="52"/>
    </row>
    <row r="21" spans="1:18" ht="17.25" customHeight="1">
      <c r="A21" s="92"/>
      <c r="B21" s="92"/>
      <c r="C21" s="92"/>
      <c r="D21" s="23">
        <v>2019</v>
      </c>
      <c r="E21" s="58">
        <f>G21+I21+K21+M21</f>
        <v>836816</v>
      </c>
      <c r="F21" s="59">
        <f>H21+J21+L21+N21</f>
        <v>836816</v>
      </c>
      <c r="G21" s="60">
        <v>38884.299999999996</v>
      </c>
      <c r="H21" s="60">
        <v>38884.299999999996</v>
      </c>
      <c r="I21" s="60">
        <v>760000</v>
      </c>
      <c r="J21" s="60">
        <v>760000</v>
      </c>
      <c r="K21" s="60">
        <v>37931.7</v>
      </c>
      <c r="L21" s="60">
        <v>37931.7</v>
      </c>
      <c r="M21" s="60">
        <v>0</v>
      </c>
      <c r="N21" s="60">
        <v>0</v>
      </c>
      <c r="O21" s="102"/>
      <c r="R21" s="52"/>
    </row>
    <row r="22" spans="1:18" ht="18" customHeight="1">
      <c r="A22" s="92"/>
      <c r="B22" s="92"/>
      <c r="C22" s="99" t="s">
        <v>45</v>
      </c>
      <c r="D22" s="23">
        <v>2020</v>
      </c>
      <c r="E22" s="63">
        <v>741148.9</v>
      </c>
      <c r="F22" s="63">
        <v>741148.9</v>
      </c>
      <c r="G22" s="64">
        <v>62252.3</v>
      </c>
      <c r="H22" s="64">
        <v>62252.3</v>
      </c>
      <c r="I22" s="65">
        <v>678896.6</v>
      </c>
      <c r="J22" s="65">
        <v>678896.6</v>
      </c>
      <c r="K22" s="64">
        <v>0</v>
      </c>
      <c r="L22" s="64">
        <v>0</v>
      </c>
      <c r="M22" s="66">
        <v>0</v>
      </c>
      <c r="N22" s="67">
        <v>0</v>
      </c>
      <c r="O22" s="102"/>
      <c r="R22" s="51"/>
    </row>
    <row r="23" spans="1:15" ht="18" customHeight="1">
      <c r="A23" s="92"/>
      <c r="B23" s="92"/>
      <c r="C23" s="92"/>
      <c r="D23" s="23">
        <v>2021</v>
      </c>
      <c r="E23" s="116">
        <f>G23+I23+K23</f>
        <v>147118.4</v>
      </c>
      <c r="F23" s="116">
        <f>H23+J23+L23</f>
        <v>147118.4</v>
      </c>
      <c r="G23" s="65">
        <v>595</v>
      </c>
      <c r="H23" s="64">
        <v>595</v>
      </c>
      <c r="I23" s="64">
        <v>146523.4</v>
      </c>
      <c r="J23" s="64">
        <v>146523.4</v>
      </c>
      <c r="K23" s="65">
        <v>0</v>
      </c>
      <c r="L23" s="65">
        <v>0</v>
      </c>
      <c r="M23" s="66">
        <v>0</v>
      </c>
      <c r="N23" s="67">
        <v>0</v>
      </c>
      <c r="O23" s="103"/>
    </row>
    <row r="24" spans="1:15" ht="18" customHeight="1">
      <c r="A24" s="92"/>
      <c r="B24" s="92"/>
      <c r="C24" s="92"/>
      <c r="D24" s="23">
        <v>2022</v>
      </c>
      <c r="E24" s="116">
        <f aca="true" t="shared" si="1" ref="E24:F27">G24+I24+K24</f>
        <v>1407502.9000000001</v>
      </c>
      <c r="F24" s="116">
        <f t="shared" si="1"/>
        <v>0</v>
      </c>
      <c r="G24" s="65">
        <v>356116.60000000003</v>
      </c>
      <c r="H24" s="64">
        <v>0</v>
      </c>
      <c r="I24" s="64">
        <v>0</v>
      </c>
      <c r="J24" s="64">
        <v>0</v>
      </c>
      <c r="K24" s="65">
        <v>1051386.3</v>
      </c>
      <c r="L24" s="64">
        <v>0</v>
      </c>
      <c r="M24" s="66">
        <v>0</v>
      </c>
      <c r="N24" s="67">
        <v>0</v>
      </c>
      <c r="O24" s="103"/>
    </row>
    <row r="25" spans="1:15" ht="18" customHeight="1">
      <c r="A25" s="92"/>
      <c r="B25" s="92"/>
      <c r="C25" s="92"/>
      <c r="D25" s="23">
        <v>2023</v>
      </c>
      <c r="E25" s="116">
        <f t="shared" si="1"/>
        <v>1101709.5</v>
      </c>
      <c r="F25" s="116">
        <f t="shared" si="1"/>
        <v>0</v>
      </c>
      <c r="G25" s="65">
        <v>192740.4</v>
      </c>
      <c r="H25" s="64">
        <v>0</v>
      </c>
      <c r="I25" s="64">
        <v>0</v>
      </c>
      <c r="J25" s="64">
        <v>0</v>
      </c>
      <c r="K25" s="65">
        <v>908969.1000000001</v>
      </c>
      <c r="L25" s="64">
        <v>0</v>
      </c>
      <c r="M25" s="66">
        <v>0</v>
      </c>
      <c r="N25" s="67">
        <v>0</v>
      </c>
      <c r="O25" s="103"/>
    </row>
    <row r="26" spans="1:15" ht="18" customHeight="1">
      <c r="A26" s="92"/>
      <c r="B26" s="92"/>
      <c r="C26" s="92"/>
      <c r="D26" s="23">
        <v>2024</v>
      </c>
      <c r="E26" s="63">
        <f t="shared" si="1"/>
        <v>783123.8999999999</v>
      </c>
      <c r="F26" s="63">
        <f t="shared" si="1"/>
        <v>0</v>
      </c>
      <c r="G26" s="65">
        <v>247272.7</v>
      </c>
      <c r="H26" s="64">
        <v>0</v>
      </c>
      <c r="I26" s="64">
        <v>0</v>
      </c>
      <c r="J26" s="64">
        <v>0</v>
      </c>
      <c r="K26" s="64">
        <v>535851.2</v>
      </c>
      <c r="L26" s="64">
        <v>0</v>
      </c>
      <c r="M26" s="66">
        <v>0</v>
      </c>
      <c r="N26" s="67">
        <v>0</v>
      </c>
      <c r="O26" s="103"/>
    </row>
    <row r="27" spans="1:15" ht="18" customHeight="1">
      <c r="A27" s="92"/>
      <c r="B27" s="92"/>
      <c r="C27" s="92"/>
      <c r="D27" s="23">
        <v>2025</v>
      </c>
      <c r="E27" s="63">
        <f t="shared" si="1"/>
        <v>558287.2</v>
      </c>
      <c r="F27" s="63">
        <f t="shared" si="1"/>
        <v>0</v>
      </c>
      <c r="G27" s="65">
        <v>558287.2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6">
        <v>0</v>
      </c>
      <c r="N27" s="67">
        <v>0</v>
      </c>
      <c r="O27" s="104"/>
    </row>
    <row r="28" spans="1:15" ht="17.25" customHeight="1">
      <c r="A28" s="85" t="s">
        <v>18</v>
      </c>
      <c r="B28" s="86"/>
      <c r="C28" s="86"/>
      <c r="D28" s="86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87"/>
    </row>
    <row r="29" spans="1:15" ht="17.25" customHeight="1">
      <c r="A29" s="85" t="s">
        <v>37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5.75" customHeight="1">
      <c r="A30" s="83" t="s">
        <v>15</v>
      </c>
      <c r="B30" s="92"/>
      <c r="C30" s="84"/>
      <c r="D30" s="10" t="s">
        <v>12</v>
      </c>
      <c r="E30" s="36">
        <f>SUM(E31:E41)</f>
        <v>9971513.459999999</v>
      </c>
      <c r="F30" s="36">
        <f>SUM(F31:F41)</f>
        <v>7544877</v>
      </c>
      <c r="G30" s="37">
        <f aca="true" t="shared" si="2" ref="G30:N30">SUM(G31:G41)</f>
        <v>9215904.209999999</v>
      </c>
      <c r="H30" s="37">
        <f t="shared" si="2"/>
        <v>6984923</v>
      </c>
      <c r="I30" s="38">
        <f t="shared" si="2"/>
        <v>0</v>
      </c>
      <c r="J30" s="38">
        <f t="shared" si="2"/>
        <v>0</v>
      </c>
      <c r="K30" s="37">
        <f>SUM(K31:K41)</f>
        <v>755609.2500000001</v>
      </c>
      <c r="L30" s="37">
        <f>SUM(L31:L41)</f>
        <v>559954</v>
      </c>
      <c r="M30" s="37">
        <f t="shared" si="2"/>
        <v>0</v>
      </c>
      <c r="N30" s="37">
        <f t="shared" si="2"/>
        <v>0</v>
      </c>
      <c r="O30" s="105" t="s">
        <v>34</v>
      </c>
    </row>
    <row r="31" spans="1:15" ht="15.75" customHeight="1">
      <c r="A31" s="92"/>
      <c r="B31" s="92"/>
      <c r="C31" s="95"/>
      <c r="D31" s="23">
        <v>2015</v>
      </c>
      <c r="E31" s="39">
        <v>482291.3</v>
      </c>
      <c r="F31" s="39">
        <v>394491.3</v>
      </c>
      <c r="G31" s="39">
        <v>408623.1</v>
      </c>
      <c r="H31" s="39">
        <v>320823.1</v>
      </c>
      <c r="I31" s="32"/>
      <c r="J31" s="32"/>
      <c r="K31" s="32">
        <v>73668.2</v>
      </c>
      <c r="L31" s="32">
        <v>73668.2</v>
      </c>
      <c r="M31" s="40"/>
      <c r="N31" s="40"/>
      <c r="O31" s="105"/>
    </row>
    <row r="32" spans="1:15" ht="15.75" customHeight="1">
      <c r="A32" s="92"/>
      <c r="B32" s="92"/>
      <c r="C32" s="95"/>
      <c r="D32" s="23">
        <v>2016</v>
      </c>
      <c r="E32" s="39">
        <v>555977.8</v>
      </c>
      <c r="F32" s="39">
        <v>461128.6</v>
      </c>
      <c r="G32" s="39">
        <v>483143</v>
      </c>
      <c r="H32" s="39">
        <v>388293.8</v>
      </c>
      <c r="I32" s="32"/>
      <c r="J32" s="32"/>
      <c r="K32" s="32">
        <v>72834.8</v>
      </c>
      <c r="L32" s="32">
        <v>72834.8</v>
      </c>
      <c r="M32" s="40"/>
      <c r="N32" s="40"/>
      <c r="O32" s="105"/>
    </row>
    <row r="33" spans="1:15" ht="15.75" customHeight="1">
      <c r="A33" s="92"/>
      <c r="B33" s="92"/>
      <c r="C33" s="95"/>
      <c r="D33" s="23">
        <v>2017</v>
      </c>
      <c r="E33" s="39">
        <v>636416.31</v>
      </c>
      <c r="F33" s="39">
        <v>537303.3</v>
      </c>
      <c r="G33" s="39">
        <v>587139.11</v>
      </c>
      <c r="H33" s="39">
        <v>488026.1</v>
      </c>
      <c r="I33" s="32"/>
      <c r="J33" s="32"/>
      <c r="K33" s="32">
        <v>49277.2</v>
      </c>
      <c r="L33" s="32">
        <v>49277.2</v>
      </c>
      <c r="M33" s="40"/>
      <c r="N33" s="40"/>
      <c r="O33" s="105"/>
    </row>
    <row r="34" spans="1:15" ht="15.75" customHeight="1">
      <c r="A34" s="92"/>
      <c r="B34" s="92"/>
      <c r="C34" s="95"/>
      <c r="D34" s="23">
        <v>2018</v>
      </c>
      <c r="E34" s="41">
        <v>992541.85</v>
      </c>
      <c r="F34" s="41">
        <v>600505</v>
      </c>
      <c r="G34" s="41">
        <v>913422.2</v>
      </c>
      <c r="H34" s="41">
        <v>527670.2</v>
      </c>
      <c r="I34" s="42"/>
      <c r="J34" s="42"/>
      <c r="K34" s="42">
        <v>79119.65</v>
      </c>
      <c r="L34" s="42">
        <v>72834.8</v>
      </c>
      <c r="M34" s="43"/>
      <c r="N34" s="40"/>
      <c r="O34" s="105"/>
    </row>
    <row r="35" spans="1:15" ht="17.25" customHeight="1">
      <c r="A35" s="92"/>
      <c r="B35" s="92"/>
      <c r="C35" s="96"/>
      <c r="D35" s="23">
        <v>2019</v>
      </c>
      <c r="E35" s="44">
        <f>G35+I35+K35</f>
        <v>1150229.1</v>
      </c>
      <c r="F35" s="44">
        <f>H35+L35</f>
        <v>742302</v>
      </c>
      <c r="G35" s="45">
        <v>1019126.5</v>
      </c>
      <c r="H35" s="45">
        <v>684034.2</v>
      </c>
      <c r="I35" s="46"/>
      <c r="J35" s="32"/>
      <c r="K35" s="44">
        <v>131102.6</v>
      </c>
      <c r="L35" s="44">
        <v>58267.8</v>
      </c>
      <c r="M35" s="40"/>
      <c r="N35" s="40"/>
      <c r="O35" s="105"/>
    </row>
    <row r="36" spans="1:15" ht="15.75" customHeight="1">
      <c r="A36" s="92"/>
      <c r="B36" s="92"/>
      <c r="C36" s="117" t="s">
        <v>38</v>
      </c>
      <c r="D36" s="23">
        <v>2020</v>
      </c>
      <c r="E36" s="45">
        <f aca="true" t="shared" si="3" ref="E36:E41">G36+I36+K36</f>
        <v>850585.5</v>
      </c>
      <c r="F36" s="77">
        <f aca="true" t="shared" si="4" ref="F36:F41">H36+L36</f>
        <v>776670.1000000001</v>
      </c>
      <c r="G36" s="45">
        <v>792317.7</v>
      </c>
      <c r="H36" s="44">
        <v>718402.3</v>
      </c>
      <c r="I36" s="53"/>
      <c r="J36" s="50"/>
      <c r="K36" s="46">
        <v>58267.8</v>
      </c>
      <c r="L36" s="32">
        <v>58267.8</v>
      </c>
      <c r="M36" s="40"/>
      <c r="N36" s="40"/>
      <c r="O36" s="105"/>
    </row>
    <row r="37" spans="1:15" ht="15.75" customHeight="1">
      <c r="A37" s="92"/>
      <c r="B37" s="92"/>
      <c r="C37" s="118"/>
      <c r="D37" s="23">
        <v>2021</v>
      </c>
      <c r="E37" s="44">
        <v>959393.2</v>
      </c>
      <c r="F37" s="44">
        <v>800319.7</v>
      </c>
      <c r="G37" s="44">
        <v>901125.4</v>
      </c>
      <c r="H37" s="119">
        <v>742051.9</v>
      </c>
      <c r="I37" s="72"/>
      <c r="J37" s="73"/>
      <c r="K37" s="120">
        <v>58267.8</v>
      </c>
      <c r="L37" s="121">
        <v>58267.8</v>
      </c>
      <c r="M37" s="40"/>
      <c r="N37" s="40"/>
      <c r="O37" s="106"/>
    </row>
    <row r="38" spans="1:15" ht="15.75" customHeight="1">
      <c r="A38" s="92"/>
      <c r="B38" s="92"/>
      <c r="C38" s="118"/>
      <c r="D38" s="23">
        <v>2022</v>
      </c>
      <c r="E38" s="122">
        <f t="shared" si="3"/>
        <v>893025.6000000001</v>
      </c>
      <c r="F38" s="123">
        <f t="shared" si="4"/>
        <v>753328.5</v>
      </c>
      <c r="G38" s="122">
        <v>834757.8</v>
      </c>
      <c r="H38" s="74">
        <v>695060.7</v>
      </c>
      <c r="I38" s="72"/>
      <c r="J38" s="73"/>
      <c r="K38" s="120">
        <v>58267.8</v>
      </c>
      <c r="L38" s="121">
        <v>58267.8</v>
      </c>
      <c r="M38" s="40"/>
      <c r="N38" s="40"/>
      <c r="O38" s="106"/>
    </row>
    <row r="39" spans="1:15" ht="15.75" customHeight="1">
      <c r="A39" s="92"/>
      <c r="B39" s="92"/>
      <c r="C39" s="118"/>
      <c r="D39" s="23">
        <v>2023</v>
      </c>
      <c r="E39" s="74">
        <f t="shared" si="3"/>
        <v>1092464.1</v>
      </c>
      <c r="F39" s="75">
        <f t="shared" si="4"/>
        <v>753328.5</v>
      </c>
      <c r="G39" s="74">
        <v>1034196.3</v>
      </c>
      <c r="H39" s="74">
        <v>695060.7</v>
      </c>
      <c r="I39" s="72"/>
      <c r="J39" s="73"/>
      <c r="K39" s="120">
        <v>58267.8</v>
      </c>
      <c r="L39" s="121">
        <v>58267.8</v>
      </c>
      <c r="M39" s="40"/>
      <c r="N39" s="40"/>
      <c r="O39" s="106"/>
    </row>
    <row r="40" spans="1:15" ht="15.75" customHeight="1">
      <c r="A40" s="92"/>
      <c r="B40" s="92"/>
      <c r="C40" s="118"/>
      <c r="D40" s="23">
        <v>2024</v>
      </c>
      <c r="E40" s="74">
        <f t="shared" si="3"/>
        <v>1155090.2</v>
      </c>
      <c r="F40" s="75">
        <f t="shared" si="4"/>
        <v>850100</v>
      </c>
      <c r="G40" s="74">
        <v>1096822.4</v>
      </c>
      <c r="H40" s="74">
        <v>850100</v>
      </c>
      <c r="I40" s="72"/>
      <c r="J40" s="73"/>
      <c r="K40" s="76">
        <v>58267.8</v>
      </c>
      <c r="L40" s="33">
        <v>0</v>
      </c>
      <c r="M40" s="40"/>
      <c r="N40" s="40"/>
      <c r="O40" s="106"/>
    </row>
    <row r="41" spans="1:15" ht="15.75" customHeight="1">
      <c r="A41" s="92"/>
      <c r="B41" s="92"/>
      <c r="C41" s="124"/>
      <c r="D41" s="23">
        <v>2025</v>
      </c>
      <c r="E41" s="74">
        <f t="shared" si="3"/>
        <v>1203498.5</v>
      </c>
      <c r="F41" s="75">
        <f t="shared" si="4"/>
        <v>875400</v>
      </c>
      <c r="G41" s="74">
        <v>1145230.7</v>
      </c>
      <c r="H41" s="74">
        <v>875400</v>
      </c>
      <c r="I41" s="72"/>
      <c r="J41" s="73"/>
      <c r="K41" s="76">
        <v>58267.8</v>
      </c>
      <c r="L41" s="33">
        <v>0</v>
      </c>
      <c r="M41" s="40"/>
      <c r="N41" s="40"/>
      <c r="O41" s="106"/>
    </row>
    <row r="42" spans="1:15" ht="17.25" customHeight="1">
      <c r="A42" s="85" t="s">
        <v>24</v>
      </c>
      <c r="B42" s="86"/>
      <c r="C42" s="86"/>
      <c r="D42" s="86"/>
      <c r="E42" s="100"/>
      <c r="F42" s="100"/>
      <c r="G42" s="100"/>
      <c r="H42" s="100"/>
      <c r="I42" s="100"/>
      <c r="J42" s="100"/>
      <c r="K42" s="100"/>
      <c r="L42" s="100"/>
      <c r="M42" s="100"/>
      <c r="N42" s="86"/>
      <c r="O42" s="87"/>
    </row>
    <row r="43" spans="1:15" ht="17.25" customHeight="1">
      <c r="A43" s="85" t="s">
        <v>36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15.75" customHeight="1">
      <c r="A44" s="83" t="s">
        <v>25</v>
      </c>
      <c r="B44" s="92"/>
      <c r="C44" s="84"/>
      <c r="D44" s="4" t="s">
        <v>12</v>
      </c>
      <c r="E44" s="35">
        <f>SUM(E45:E55)</f>
        <v>491488.53</v>
      </c>
      <c r="F44" s="35">
        <f>SUM(F45:F55)</f>
        <v>395899.33</v>
      </c>
      <c r="G44" s="35">
        <f>SUM(G45:G55)</f>
        <v>491488.53</v>
      </c>
      <c r="H44" s="35">
        <f>SUM(H45:H55)</f>
        <v>395899.33</v>
      </c>
      <c r="I44" s="8">
        <f aca="true" t="shared" si="5" ref="I44:N44">SUM(I45:I50)</f>
        <v>0</v>
      </c>
      <c r="J44" s="8">
        <f t="shared" si="5"/>
        <v>0</v>
      </c>
      <c r="K44" s="8">
        <f t="shared" si="5"/>
        <v>0</v>
      </c>
      <c r="L44" s="8">
        <f t="shared" si="5"/>
        <v>0</v>
      </c>
      <c r="M44" s="5">
        <f t="shared" si="5"/>
        <v>0</v>
      </c>
      <c r="N44" s="5">
        <f t="shared" si="5"/>
        <v>0</v>
      </c>
      <c r="O44" s="101" t="s">
        <v>19</v>
      </c>
    </row>
    <row r="45" spans="1:15" ht="15.75" customHeight="1">
      <c r="A45" s="92"/>
      <c r="B45" s="92"/>
      <c r="C45" s="95"/>
      <c r="D45" s="23">
        <v>2015</v>
      </c>
      <c r="E45" s="34">
        <f aca="true" t="shared" si="6" ref="E45:F48">G45</f>
        <v>38207.03</v>
      </c>
      <c r="F45" s="34">
        <f t="shared" si="6"/>
        <v>38207.03</v>
      </c>
      <c r="G45" s="34">
        <v>38207.03</v>
      </c>
      <c r="H45" s="34">
        <v>38207.03</v>
      </c>
      <c r="I45" s="25"/>
      <c r="J45" s="25"/>
      <c r="K45" s="26"/>
      <c r="L45" s="26"/>
      <c r="M45" s="9"/>
      <c r="N45" s="6"/>
      <c r="O45" s="102"/>
    </row>
    <row r="46" spans="1:15" ht="15.75" customHeight="1">
      <c r="A46" s="92"/>
      <c r="B46" s="92"/>
      <c r="C46" s="95"/>
      <c r="D46" s="23">
        <v>2016</v>
      </c>
      <c r="E46" s="34">
        <f t="shared" si="6"/>
        <v>39132.6</v>
      </c>
      <c r="F46" s="34">
        <f t="shared" si="6"/>
        <v>39132.6</v>
      </c>
      <c r="G46" s="34">
        <v>39132.6</v>
      </c>
      <c r="H46" s="34">
        <v>39132.6</v>
      </c>
      <c r="I46" s="25"/>
      <c r="J46" s="25"/>
      <c r="K46" s="26"/>
      <c r="L46" s="26"/>
      <c r="M46" s="9"/>
      <c r="N46" s="6"/>
      <c r="O46" s="102"/>
    </row>
    <row r="47" spans="1:15" ht="15.75" customHeight="1">
      <c r="A47" s="92"/>
      <c r="B47" s="92"/>
      <c r="C47" s="95"/>
      <c r="D47" s="27">
        <v>2017</v>
      </c>
      <c r="E47" s="34">
        <f t="shared" si="6"/>
        <v>41073.1</v>
      </c>
      <c r="F47" s="34">
        <f t="shared" si="6"/>
        <v>41073.1</v>
      </c>
      <c r="G47" s="34">
        <v>41073.1</v>
      </c>
      <c r="H47" s="34">
        <v>41073.1</v>
      </c>
      <c r="I47" s="25"/>
      <c r="J47" s="25"/>
      <c r="K47" s="25"/>
      <c r="L47" s="26"/>
      <c r="M47" s="6"/>
      <c r="N47" s="6"/>
      <c r="O47" s="102"/>
    </row>
    <row r="48" spans="1:15" ht="15.75" customHeight="1">
      <c r="A48" s="92"/>
      <c r="B48" s="92"/>
      <c r="C48" s="95"/>
      <c r="D48" s="27">
        <v>2018</v>
      </c>
      <c r="E48" s="34">
        <f t="shared" si="6"/>
        <v>42268.299999999996</v>
      </c>
      <c r="F48" s="34">
        <f t="shared" si="6"/>
        <v>42268.299999999996</v>
      </c>
      <c r="G48" s="34">
        <v>42268.299999999996</v>
      </c>
      <c r="H48" s="34">
        <v>42268.299999999996</v>
      </c>
      <c r="I48" s="25"/>
      <c r="J48" s="25"/>
      <c r="K48" s="26"/>
      <c r="L48" s="26"/>
      <c r="M48" s="6"/>
      <c r="N48" s="6"/>
      <c r="O48" s="102"/>
    </row>
    <row r="49" spans="1:15" ht="15.75" customHeight="1">
      <c r="A49" s="92"/>
      <c r="B49" s="92"/>
      <c r="C49" s="96"/>
      <c r="D49" s="27">
        <v>2019</v>
      </c>
      <c r="E49" s="34">
        <v>46323.6</v>
      </c>
      <c r="F49" s="34">
        <v>44666.7</v>
      </c>
      <c r="G49" s="34">
        <v>46323.6</v>
      </c>
      <c r="H49" s="34">
        <v>44666.7</v>
      </c>
      <c r="I49" s="25"/>
      <c r="J49" s="25"/>
      <c r="K49" s="26"/>
      <c r="L49" s="26"/>
      <c r="M49" s="6"/>
      <c r="N49" s="6"/>
      <c r="O49" s="102"/>
    </row>
    <row r="50" spans="1:15" ht="15.75" customHeight="1">
      <c r="A50" s="92"/>
      <c r="B50" s="92"/>
      <c r="C50" s="125" t="s">
        <v>47</v>
      </c>
      <c r="D50" s="27">
        <v>2020</v>
      </c>
      <c r="E50" s="33">
        <f>G50</f>
        <v>47637.9</v>
      </c>
      <c r="F50" s="33">
        <v>47637.9</v>
      </c>
      <c r="G50" s="33">
        <v>47637.9</v>
      </c>
      <c r="H50" s="33">
        <v>47637.9</v>
      </c>
      <c r="I50" s="25"/>
      <c r="J50" s="25"/>
      <c r="K50" s="26"/>
      <c r="L50" s="26"/>
      <c r="M50" s="6"/>
      <c r="N50" s="6"/>
      <c r="O50" s="102"/>
    </row>
    <row r="51" spans="1:15" ht="15.75" customHeight="1">
      <c r="A51" s="92"/>
      <c r="B51" s="92"/>
      <c r="C51" s="126"/>
      <c r="D51" s="27">
        <v>2021</v>
      </c>
      <c r="E51" s="121">
        <f>G51</f>
        <v>48100</v>
      </c>
      <c r="F51" s="121">
        <v>47637.9</v>
      </c>
      <c r="G51" s="121">
        <v>48100</v>
      </c>
      <c r="H51" s="121">
        <v>47637.9</v>
      </c>
      <c r="I51" s="25"/>
      <c r="J51" s="25"/>
      <c r="K51" s="26"/>
      <c r="L51" s="26"/>
      <c r="M51" s="6"/>
      <c r="N51" s="6"/>
      <c r="O51" s="103"/>
    </row>
    <row r="52" spans="1:15" ht="15.75" customHeight="1">
      <c r="A52" s="92"/>
      <c r="B52" s="92"/>
      <c r="C52" s="126"/>
      <c r="D52" s="27">
        <v>2022</v>
      </c>
      <c r="E52" s="121">
        <f>G52</f>
        <v>48100</v>
      </c>
      <c r="F52" s="121">
        <v>47637.9</v>
      </c>
      <c r="G52" s="121">
        <v>48100</v>
      </c>
      <c r="H52" s="121">
        <v>47637.9</v>
      </c>
      <c r="I52" s="25"/>
      <c r="J52" s="25"/>
      <c r="K52" s="26"/>
      <c r="L52" s="26"/>
      <c r="M52" s="6"/>
      <c r="N52" s="6"/>
      <c r="O52" s="103"/>
    </row>
    <row r="53" spans="1:15" ht="15.75" customHeight="1">
      <c r="A53" s="92"/>
      <c r="B53" s="92"/>
      <c r="C53" s="126"/>
      <c r="D53" s="27">
        <v>2023</v>
      </c>
      <c r="E53" s="127">
        <v>48100</v>
      </c>
      <c r="F53" s="127">
        <v>47637.9</v>
      </c>
      <c r="G53" s="127">
        <v>48100</v>
      </c>
      <c r="H53" s="127">
        <v>47637.9</v>
      </c>
      <c r="I53" s="25"/>
      <c r="J53" s="25"/>
      <c r="K53" s="26"/>
      <c r="L53" s="26"/>
      <c r="M53" s="6"/>
      <c r="N53" s="6"/>
      <c r="O53" s="103"/>
    </row>
    <row r="54" spans="1:15" ht="15.75" customHeight="1">
      <c r="A54" s="92"/>
      <c r="B54" s="92"/>
      <c r="C54" s="126"/>
      <c r="D54" s="27">
        <v>2024</v>
      </c>
      <c r="E54" s="127">
        <f>G54</f>
        <v>46273</v>
      </c>
      <c r="F54" s="127">
        <f>H54</f>
        <v>0</v>
      </c>
      <c r="G54" s="127">
        <v>46273</v>
      </c>
      <c r="H54" s="127"/>
      <c r="I54" s="25"/>
      <c r="J54" s="25"/>
      <c r="K54" s="26"/>
      <c r="L54" s="26"/>
      <c r="M54" s="6"/>
      <c r="N54" s="6"/>
      <c r="O54" s="103"/>
    </row>
    <row r="55" spans="1:15" ht="15.75" customHeight="1">
      <c r="A55" s="92"/>
      <c r="B55" s="92"/>
      <c r="C55" s="128"/>
      <c r="D55" s="27">
        <v>2025</v>
      </c>
      <c r="E55" s="127">
        <f>G55</f>
        <v>46273</v>
      </c>
      <c r="F55" s="127">
        <f>H55</f>
        <v>0</v>
      </c>
      <c r="G55" s="127">
        <v>46273</v>
      </c>
      <c r="H55" s="127"/>
      <c r="I55" s="25"/>
      <c r="J55" s="25"/>
      <c r="K55" s="26"/>
      <c r="L55" s="26"/>
      <c r="M55" s="6"/>
      <c r="N55" s="6"/>
      <c r="O55" s="104"/>
    </row>
    <row r="56" spans="1:15" ht="27" customHeight="1">
      <c r="A56" s="85" t="s">
        <v>30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</row>
    <row r="57" spans="1:15" ht="17.25" customHeight="1">
      <c r="A57" s="85" t="s">
        <v>28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7"/>
    </row>
    <row r="58" spans="1:15" ht="15.75" customHeight="1">
      <c r="A58" s="83" t="s">
        <v>26</v>
      </c>
      <c r="B58" s="92"/>
      <c r="C58" s="84"/>
      <c r="D58" s="4" t="s">
        <v>12</v>
      </c>
      <c r="E58" s="31">
        <f>SUM(E59:E66)</f>
        <v>1794809.1068199999</v>
      </c>
      <c r="F58" s="31">
        <f>SUM(F59:F66)</f>
        <v>1056418.9000000001</v>
      </c>
      <c r="G58" s="31">
        <f>SUM(G59:G66)</f>
        <v>1794809.1068199999</v>
      </c>
      <c r="H58" s="31">
        <f>SUM(H59:H66)</f>
        <v>1056418.9000000001</v>
      </c>
      <c r="I58" s="28">
        <f aca="true" t="shared" si="7" ref="I58:N58">SUM(I59:I66)</f>
        <v>0</v>
      </c>
      <c r="J58" s="28">
        <f t="shared" si="7"/>
        <v>0</v>
      </c>
      <c r="K58" s="28">
        <f t="shared" si="7"/>
        <v>0</v>
      </c>
      <c r="L58" s="28">
        <f t="shared" si="7"/>
        <v>0</v>
      </c>
      <c r="M58" s="28">
        <f t="shared" si="7"/>
        <v>0</v>
      </c>
      <c r="N58" s="8">
        <f t="shared" si="7"/>
        <v>0</v>
      </c>
      <c r="O58" s="88" t="s">
        <v>27</v>
      </c>
    </row>
    <row r="59" spans="1:15" ht="15.75" customHeight="1">
      <c r="A59" s="92"/>
      <c r="B59" s="92"/>
      <c r="C59" s="95"/>
      <c r="D59" s="23">
        <v>2018</v>
      </c>
      <c r="E59" s="33">
        <f>G59</f>
        <v>183443.70341</v>
      </c>
      <c r="F59" s="33">
        <f>H59</f>
        <v>183443.7</v>
      </c>
      <c r="G59" s="33">
        <v>183443.70341</v>
      </c>
      <c r="H59" s="33">
        <v>183443.7</v>
      </c>
      <c r="I59" s="19"/>
      <c r="J59" s="19"/>
      <c r="K59" s="20"/>
      <c r="L59" s="20"/>
      <c r="M59" s="29"/>
      <c r="N59" s="6"/>
      <c r="O59" s="78"/>
    </row>
    <row r="60" spans="1:15" ht="15.75" customHeight="1">
      <c r="A60" s="92"/>
      <c r="B60" s="92"/>
      <c r="C60" s="96"/>
      <c r="D60" s="23">
        <v>2019</v>
      </c>
      <c r="E60" s="21">
        <v>200902.70341</v>
      </c>
      <c r="F60" s="21">
        <v>169584.1</v>
      </c>
      <c r="G60" s="21">
        <v>200902.70341</v>
      </c>
      <c r="H60" s="21">
        <v>169584.1</v>
      </c>
      <c r="I60" s="19"/>
      <c r="J60" s="19"/>
      <c r="K60" s="20"/>
      <c r="L60" s="20"/>
      <c r="M60" s="29"/>
      <c r="N60" s="6"/>
      <c r="O60" s="78"/>
    </row>
    <row r="61" spans="1:15" ht="15.75" customHeight="1">
      <c r="A61" s="92"/>
      <c r="B61" s="92"/>
      <c r="C61" s="129" t="s">
        <v>46</v>
      </c>
      <c r="D61" s="23">
        <v>2020</v>
      </c>
      <c r="E61" s="61">
        <v>322595.7</v>
      </c>
      <c r="F61" s="61">
        <v>188507.1</v>
      </c>
      <c r="G61" s="61">
        <v>322595.7</v>
      </c>
      <c r="H61" s="61">
        <v>188507.1</v>
      </c>
      <c r="I61" s="68"/>
      <c r="J61" s="19"/>
      <c r="K61" s="20"/>
      <c r="L61" s="20"/>
      <c r="M61" s="29"/>
      <c r="N61" s="6"/>
      <c r="O61" s="78"/>
    </row>
    <row r="62" spans="1:15" ht="15.75" customHeight="1">
      <c r="A62" s="92"/>
      <c r="B62" s="92"/>
      <c r="C62" s="95"/>
      <c r="D62" s="27">
        <v>2021</v>
      </c>
      <c r="E62" s="61">
        <v>210416.00000000003</v>
      </c>
      <c r="F62" s="61">
        <v>179372.80000000002</v>
      </c>
      <c r="G62" s="61">
        <v>210416.00000000003</v>
      </c>
      <c r="H62" s="61">
        <v>179372.80000000002</v>
      </c>
      <c r="I62" s="69"/>
      <c r="J62" s="70"/>
      <c r="K62" s="71"/>
      <c r="L62" s="71"/>
      <c r="M62" s="29"/>
      <c r="N62" s="6"/>
      <c r="O62" s="79"/>
    </row>
    <row r="63" spans="1:15" ht="15.75" customHeight="1">
      <c r="A63" s="92"/>
      <c r="B63" s="92"/>
      <c r="C63" s="95"/>
      <c r="D63" s="27">
        <v>2022</v>
      </c>
      <c r="E63" s="61">
        <v>206926.5</v>
      </c>
      <c r="F63" s="61">
        <v>167755.6</v>
      </c>
      <c r="G63" s="61">
        <v>206926.5</v>
      </c>
      <c r="H63" s="61">
        <v>167755.6</v>
      </c>
      <c r="I63" s="69"/>
      <c r="J63" s="70"/>
      <c r="K63" s="71"/>
      <c r="L63" s="71"/>
      <c r="M63" s="29"/>
      <c r="N63" s="6"/>
      <c r="O63" s="79"/>
    </row>
    <row r="64" spans="1:15" ht="15.75" customHeight="1">
      <c r="A64" s="92"/>
      <c r="B64" s="92"/>
      <c r="C64" s="95"/>
      <c r="D64" s="27">
        <v>2023</v>
      </c>
      <c r="E64" s="61">
        <v>198798.8</v>
      </c>
      <c r="F64" s="61">
        <v>167755.6</v>
      </c>
      <c r="G64" s="61">
        <v>198798.8</v>
      </c>
      <c r="H64" s="61">
        <v>167755.6</v>
      </c>
      <c r="I64" s="69"/>
      <c r="J64" s="70"/>
      <c r="K64" s="71"/>
      <c r="L64" s="71"/>
      <c r="M64" s="29"/>
      <c r="N64" s="6"/>
      <c r="O64" s="79"/>
    </row>
    <row r="65" spans="1:15" ht="15.75" customHeight="1">
      <c r="A65" s="92"/>
      <c r="B65" s="92"/>
      <c r="C65" s="95"/>
      <c r="D65" s="27">
        <v>2024</v>
      </c>
      <c r="E65" s="61">
        <v>230408</v>
      </c>
      <c r="F65" s="61">
        <v>0</v>
      </c>
      <c r="G65" s="61">
        <v>230408</v>
      </c>
      <c r="H65" s="61">
        <v>0</v>
      </c>
      <c r="I65" s="69"/>
      <c r="J65" s="70"/>
      <c r="K65" s="71"/>
      <c r="L65" s="71"/>
      <c r="M65" s="29"/>
      <c r="N65" s="6"/>
      <c r="O65" s="79"/>
    </row>
    <row r="66" spans="1:15" ht="15.75" customHeight="1">
      <c r="A66" s="92"/>
      <c r="B66" s="92"/>
      <c r="C66" s="96"/>
      <c r="D66" s="27">
        <v>2025</v>
      </c>
      <c r="E66" s="61">
        <v>241317.69999999998</v>
      </c>
      <c r="F66" s="61">
        <v>0</v>
      </c>
      <c r="G66" s="61">
        <v>241317.69999999998</v>
      </c>
      <c r="H66" s="61">
        <v>0</v>
      </c>
      <c r="I66" s="69"/>
      <c r="J66" s="70"/>
      <c r="K66" s="71"/>
      <c r="L66" s="71"/>
      <c r="M66" s="29"/>
      <c r="N66" s="6"/>
      <c r="O66" s="89"/>
    </row>
    <row r="67" spans="1:15" ht="12" customHeight="1">
      <c r="A67" s="90" t="s">
        <v>13</v>
      </c>
      <c r="B67" s="91"/>
      <c r="C67" s="91"/>
      <c r="D67" s="4" t="s">
        <v>12</v>
      </c>
      <c r="E67" s="54">
        <f>SUM(E68:E78)</f>
        <v>18641579.69682</v>
      </c>
      <c r="F67" s="54">
        <f aca="true" t="shared" si="8" ref="F67:L67">SUM(F68:F78)</f>
        <v>11530340.33</v>
      </c>
      <c r="G67" s="54">
        <f t="shared" si="8"/>
        <v>13349665.246820001</v>
      </c>
      <c r="H67" s="54">
        <f t="shared" si="8"/>
        <v>8930287.73</v>
      </c>
      <c r="I67" s="55">
        <f t="shared" si="8"/>
        <v>1949550</v>
      </c>
      <c r="J67" s="55">
        <f t="shared" si="8"/>
        <v>1949550</v>
      </c>
      <c r="K67" s="55">
        <f t="shared" si="8"/>
        <v>3342364.45</v>
      </c>
      <c r="L67" s="55">
        <f t="shared" si="8"/>
        <v>650502.6000000001</v>
      </c>
      <c r="M67" s="18">
        <f>SUM(M68:M78)</f>
        <v>0</v>
      </c>
      <c r="N67" s="12">
        <f>SUM(N68:N78)</f>
        <v>0</v>
      </c>
      <c r="O67" s="93"/>
    </row>
    <row r="68" spans="1:15" ht="15">
      <c r="A68" s="91"/>
      <c r="B68" s="91"/>
      <c r="C68" s="91"/>
      <c r="D68" s="23">
        <v>2015</v>
      </c>
      <c r="E68" s="56">
        <f aca="true" t="shared" si="9" ref="E68:F72">G68+I68+K68+M68</f>
        <v>643607.2300000001</v>
      </c>
      <c r="F68" s="56">
        <f t="shared" si="9"/>
        <v>555807.2300000001</v>
      </c>
      <c r="G68" s="56">
        <f aca="true" t="shared" si="10" ref="G68:L68">G17+G31+G45</f>
        <v>563471.93</v>
      </c>
      <c r="H68" s="56">
        <f t="shared" si="10"/>
        <v>475671.93000000005</v>
      </c>
      <c r="I68" s="56">
        <f t="shared" si="10"/>
        <v>0</v>
      </c>
      <c r="J68" s="56">
        <f t="shared" si="10"/>
        <v>0</v>
      </c>
      <c r="K68" s="56">
        <f t="shared" si="10"/>
        <v>80135.3</v>
      </c>
      <c r="L68" s="56">
        <f t="shared" si="10"/>
        <v>80135.3</v>
      </c>
      <c r="M68" s="24"/>
      <c r="N68" s="11"/>
      <c r="O68" s="94"/>
    </row>
    <row r="69" spans="1:15" ht="15">
      <c r="A69" s="91"/>
      <c r="B69" s="91"/>
      <c r="C69" s="91"/>
      <c r="D69" s="23">
        <v>2016</v>
      </c>
      <c r="E69" s="56">
        <f t="shared" si="9"/>
        <v>698735.5</v>
      </c>
      <c r="F69" s="56">
        <f t="shared" si="9"/>
        <v>603886.2999999999</v>
      </c>
      <c r="G69" s="56">
        <f>G18+G32+G46</f>
        <v>616428.9</v>
      </c>
      <c r="H69" s="56">
        <f aca="true" t="shared" si="11" ref="H69:L70">H18+H32+H46</f>
        <v>521579.69999999995</v>
      </c>
      <c r="I69" s="56">
        <f t="shared" si="11"/>
        <v>0</v>
      </c>
      <c r="J69" s="56">
        <f t="shared" si="11"/>
        <v>0</v>
      </c>
      <c r="K69" s="56">
        <f t="shared" si="11"/>
        <v>82306.6</v>
      </c>
      <c r="L69" s="56">
        <f t="shared" si="11"/>
        <v>82306.6</v>
      </c>
      <c r="M69" s="24"/>
      <c r="N69" s="11"/>
      <c r="O69" s="94"/>
    </row>
    <row r="70" spans="1:15" ht="15">
      <c r="A70" s="91"/>
      <c r="B70" s="91"/>
      <c r="C70" s="91"/>
      <c r="D70" s="23">
        <v>2017</v>
      </c>
      <c r="E70" s="56">
        <f t="shared" si="9"/>
        <v>990163.8099999999</v>
      </c>
      <c r="F70" s="56">
        <f t="shared" si="9"/>
        <v>891050.7999999999</v>
      </c>
      <c r="G70" s="56">
        <f>G19+G33+G47</f>
        <v>807547.61</v>
      </c>
      <c r="H70" s="56">
        <f t="shared" si="11"/>
        <v>708434.6</v>
      </c>
      <c r="I70" s="56">
        <f t="shared" si="11"/>
        <v>100000</v>
      </c>
      <c r="J70" s="56">
        <f t="shared" si="11"/>
        <v>100000</v>
      </c>
      <c r="K70" s="56">
        <f t="shared" si="11"/>
        <v>82616.2</v>
      </c>
      <c r="L70" s="56">
        <f t="shared" si="11"/>
        <v>82616.2</v>
      </c>
      <c r="M70" s="24"/>
      <c r="N70" s="11"/>
      <c r="O70" s="94"/>
    </row>
    <row r="71" spans="1:15" ht="15">
      <c r="A71" s="91"/>
      <c r="B71" s="91"/>
      <c r="C71" s="91"/>
      <c r="D71" s="23">
        <v>2018</v>
      </c>
      <c r="E71" s="56">
        <f t="shared" si="9"/>
        <v>1486907.25341</v>
      </c>
      <c r="F71" s="56">
        <f t="shared" si="9"/>
        <v>1094870.4000000001</v>
      </c>
      <c r="G71" s="57">
        <f aca="true" t="shared" si="12" ref="G71:L72">G20+G34+G48+G59</f>
        <v>1140318.60341</v>
      </c>
      <c r="H71" s="57">
        <f t="shared" si="12"/>
        <v>754566.6000000001</v>
      </c>
      <c r="I71" s="57">
        <f t="shared" si="12"/>
        <v>264130</v>
      </c>
      <c r="J71" s="57">
        <f t="shared" si="12"/>
        <v>264130</v>
      </c>
      <c r="K71" s="57">
        <f t="shared" si="12"/>
        <v>82458.65</v>
      </c>
      <c r="L71" s="57">
        <f t="shared" si="12"/>
        <v>76173.8</v>
      </c>
      <c r="M71" s="24"/>
      <c r="N71" s="11"/>
      <c r="O71" s="94"/>
    </row>
    <row r="72" spans="1:15" ht="15">
      <c r="A72" s="91"/>
      <c r="B72" s="91"/>
      <c r="C72" s="91"/>
      <c r="D72" s="23">
        <v>2019</v>
      </c>
      <c r="E72" s="40">
        <f t="shared" si="9"/>
        <v>2234271.4034100003</v>
      </c>
      <c r="F72" s="40">
        <f t="shared" si="9"/>
        <v>1793368.7999999998</v>
      </c>
      <c r="G72" s="43">
        <f t="shared" si="12"/>
        <v>1305237.1034100002</v>
      </c>
      <c r="H72" s="43">
        <f t="shared" si="12"/>
        <v>937169.2999999999</v>
      </c>
      <c r="I72" s="43">
        <f aca="true" t="shared" si="13" ref="I72:L73">I21+I35+I49+I60</f>
        <v>760000</v>
      </c>
      <c r="J72" s="43">
        <f t="shared" si="13"/>
        <v>760000</v>
      </c>
      <c r="K72" s="43">
        <f t="shared" si="13"/>
        <v>169034.3</v>
      </c>
      <c r="L72" s="43">
        <f t="shared" si="13"/>
        <v>96199.5</v>
      </c>
      <c r="M72" s="30"/>
      <c r="N72" s="11"/>
      <c r="O72" s="94"/>
    </row>
    <row r="73" spans="1:15" ht="15">
      <c r="A73" s="91"/>
      <c r="B73" s="91"/>
      <c r="C73" s="91"/>
      <c r="D73" s="23">
        <v>2020</v>
      </c>
      <c r="E73" s="40">
        <f>G73+I73+K73+M73</f>
        <v>1961968.0000000002</v>
      </c>
      <c r="F73" s="40">
        <f>H73+J73+L73+N73</f>
        <v>1753964.0000000002</v>
      </c>
      <c r="G73" s="43">
        <f>G22+G36+G50+G61</f>
        <v>1224803.6</v>
      </c>
      <c r="H73" s="43">
        <f>H22+H36+H50+H61</f>
        <v>1016799.6000000001</v>
      </c>
      <c r="I73" s="43">
        <f t="shared" si="13"/>
        <v>678896.6</v>
      </c>
      <c r="J73" s="43">
        <f t="shared" si="13"/>
        <v>678896.6</v>
      </c>
      <c r="K73" s="40">
        <f t="shared" si="13"/>
        <v>58267.8</v>
      </c>
      <c r="L73" s="40">
        <f t="shared" si="13"/>
        <v>58267.8</v>
      </c>
      <c r="M73" s="30"/>
      <c r="N73" s="11"/>
      <c r="O73" s="94"/>
    </row>
    <row r="74" spans="1:15" ht="15">
      <c r="A74" s="92"/>
      <c r="B74" s="92"/>
      <c r="C74" s="92"/>
      <c r="D74" s="23">
        <v>2021</v>
      </c>
      <c r="E74" s="130">
        <f aca="true" t="shared" si="14" ref="E74:F78">G74+I74+K74+M74</f>
        <v>1365027.6</v>
      </c>
      <c r="F74" s="130">
        <f t="shared" si="14"/>
        <v>1174448.8</v>
      </c>
      <c r="G74" s="131">
        <f aca="true" t="shared" si="15" ref="G74:L74">G23+G37+G51+G62</f>
        <v>1160236.4000000001</v>
      </c>
      <c r="H74" s="131">
        <f t="shared" si="15"/>
        <v>969657.6000000001</v>
      </c>
      <c r="I74" s="131">
        <f t="shared" si="15"/>
        <v>146523.4</v>
      </c>
      <c r="J74" s="131">
        <f t="shared" si="15"/>
        <v>146523.4</v>
      </c>
      <c r="K74" s="130">
        <f t="shared" si="15"/>
        <v>58267.8</v>
      </c>
      <c r="L74" s="130">
        <f t="shared" si="15"/>
        <v>58267.8</v>
      </c>
      <c r="M74" s="132"/>
      <c r="N74" s="133"/>
      <c r="O74" s="95"/>
    </row>
    <row r="75" spans="1:15" ht="15">
      <c r="A75" s="92"/>
      <c r="B75" s="92"/>
      <c r="C75" s="92"/>
      <c r="D75" s="23">
        <v>2022</v>
      </c>
      <c r="E75" s="130">
        <f t="shared" si="14"/>
        <v>2555555</v>
      </c>
      <c r="F75" s="130">
        <f t="shared" si="14"/>
        <v>968722</v>
      </c>
      <c r="G75" s="131">
        <f aca="true" t="shared" si="16" ref="G75:L75">G24+G38+G52+G63</f>
        <v>1445900.9000000001</v>
      </c>
      <c r="H75" s="131">
        <f t="shared" si="16"/>
        <v>910454.2</v>
      </c>
      <c r="I75" s="131">
        <f t="shared" si="16"/>
        <v>0</v>
      </c>
      <c r="J75" s="131">
        <f t="shared" si="16"/>
        <v>0</v>
      </c>
      <c r="K75" s="130">
        <f t="shared" si="16"/>
        <v>1109654.1</v>
      </c>
      <c r="L75" s="130">
        <f t="shared" si="16"/>
        <v>58267.8</v>
      </c>
      <c r="M75" s="132"/>
      <c r="N75" s="133"/>
      <c r="O75" s="95"/>
    </row>
    <row r="76" spans="1:15" ht="15">
      <c r="A76" s="92"/>
      <c r="B76" s="92"/>
      <c r="C76" s="92"/>
      <c r="D76" s="23">
        <v>2023</v>
      </c>
      <c r="E76" s="130">
        <f t="shared" si="14"/>
        <v>2441072.4000000004</v>
      </c>
      <c r="F76" s="130">
        <f t="shared" si="14"/>
        <v>968722</v>
      </c>
      <c r="G76" s="131">
        <f aca="true" t="shared" si="17" ref="G76:L76">G25+G39+G53+G64</f>
        <v>1473835.5</v>
      </c>
      <c r="H76" s="131">
        <f t="shared" si="17"/>
        <v>910454.2</v>
      </c>
      <c r="I76" s="131">
        <f t="shared" si="17"/>
        <v>0</v>
      </c>
      <c r="J76" s="131">
        <f t="shared" si="17"/>
        <v>0</v>
      </c>
      <c r="K76" s="130">
        <f t="shared" si="17"/>
        <v>967236.9000000001</v>
      </c>
      <c r="L76" s="130">
        <f t="shared" si="17"/>
        <v>58267.8</v>
      </c>
      <c r="M76" s="132"/>
      <c r="N76" s="133"/>
      <c r="O76" s="95"/>
    </row>
    <row r="77" spans="1:15" ht="15">
      <c r="A77" s="92"/>
      <c r="B77" s="92"/>
      <c r="C77" s="92"/>
      <c r="D77" s="23">
        <v>2024</v>
      </c>
      <c r="E77" s="130">
        <f t="shared" si="14"/>
        <v>2214895.0999999996</v>
      </c>
      <c r="F77" s="130">
        <f t="shared" si="14"/>
        <v>850100</v>
      </c>
      <c r="G77" s="131">
        <f aca="true" t="shared" si="18" ref="G77:L77">G26+G40+G54+G65</f>
        <v>1620776.0999999999</v>
      </c>
      <c r="H77" s="131">
        <v>850100</v>
      </c>
      <c r="I77" s="131">
        <f t="shared" si="18"/>
        <v>0</v>
      </c>
      <c r="J77" s="131">
        <f t="shared" si="18"/>
        <v>0</v>
      </c>
      <c r="K77" s="130">
        <f t="shared" si="18"/>
        <v>594119</v>
      </c>
      <c r="L77" s="130">
        <f t="shared" si="18"/>
        <v>0</v>
      </c>
      <c r="M77" s="132"/>
      <c r="N77" s="133"/>
      <c r="O77" s="95"/>
    </row>
    <row r="78" spans="1:15" ht="15">
      <c r="A78" s="92"/>
      <c r="B78" s="92"/>
      <c r="C78" s="92"/>
      <c r="D78" s="23">
        <v>2025</v>
      </c>
      <c r="E78" s="130">
        <f t="shared" si="14"/>
        <v>2049376.4</v>
      </c>
      <c r="F78" s="130">
        <f t="shared" si="14"/>
        <v>875400</v>
      </c>
      <c r="G78" s="130">
        <f aca="true" t="shared" si="19" ref="G78:L78">G27+G41+G55+G66</f>
        <v>1991108.5999999999</v>
      </c>
      <c r="H78" s="130">
        <v>875400</v>
      </c>
      <c r="I78" s="130">
        <f t="shared" si="19"/>
        <v>0</v>
      </c>
      <c r="J78" s="130">
        <f t="shared" si="19"/>
        <v>0</v>
      </c>
      <c r="K78" s="130">
        <f t="shared" si="19"/>
        <v>58267.8</v>
      </c>
      <c r="L78" s="130">
        <f t="shared" si="19"/>
        <v>0</v>
      </c>
      <c r="M78" s="132"/>
      <c r="N78" s="133"/>
      <c r="O78" s="96"/>
    </row>
    <row r="80" spans="1:4" ht="13.5" customHeight="1">
      <c r="A80" s="1" t="s">
        <v>17</v>
      </c>
      <c r="B80" s="82" t="s">
        <v>39</v>
      </c>
      <c r="C80" s="97"/>
      <c r="D80" s="97"/>
    </row>
    <row r="81" spans="1:5" ht="17.25" customHeight="1">
      <c r="A81" s="1" t="s">
        <v>19</v>
      </c>
      <c r="B81" s="82" t="s">
        <v>40</v>
      </c>
      <c r="C81" s="97"/>
      <c r="D81" s="97"/>
      <c r="E81" s="97"/>
    </row>
    <row r="82" spans="1:3" ht="17.25" customHeight="1">
      <c r="A82" s="1" t="s">
        <v>20</v>
      </c>
      <c r="B82" s="82" t="s">
        <v>41</v>
      </c>
      <c r="C82" s="97"/>
    </row>
    <row r="83" spans="1:5" ht="17.25" customHeight="1">
      <c r="A83" s="1" t="s">
        <v>21</v>
      </c>
      <c r="B83" s="82" t="s">
        <v>42</v>
      </c>
      <c r="C83" s="97"/>
      <c r="E83" s="7"/>
    </row>
    <row r="84" spans="1:5" ht="17.25" customHeight="1">
      <c r="A84" s="1" t="s">
        <v>22</v>
      </c>
      <c r="B84" s="82" t="s">
        <v>43</v>
      </c>
      <c r="C84" s="97"/>
      <c r="E84" s="7"/>
    </row>
    <row r="85" spans="1:3" ht="17.25" customHeight="1">
      <c r="A85" s="1" t="s">
        <v>23</v>
      </c>
      <c r="B85" s="82" t="s">
        <v>44</v>
      </c>
      <c r="C85" s="97"/>
    </row>
    <row r="86" spans="1:2" ht="12">
      <c r="A86" s="17"/>
      <c r="B86" s="17"/>
    </row>
  </sheetData>
  <sheetProtection/>
  <mergeCells count="47">
    <mergeCell ref="D7:D11"/>
    <mergeCell ref="E7:F10"/>
    <mergeCell ref="G7:N8"/>
    <mergeCell ref="O7:O11"/>
    <mergeCell ref="G9:H10"/>
    <mergeCell ref="I9:J10"/>
    <mergeCell ref="K9:L10"/>
    <mergeCell ref="M9:N10"/>
    <mergeCell ref="O44:O55"/>
    <mergeCell ref="A57:O57"/>
    <mergeCell ref="K3:O3"/>
    <mergeCell ref="B5:N5"/>
    <mergeCell ref="A13:O13"/>
    <mergeCell ref="A7:A11"/>
    <mergeCell ref="B7:B11"/>
    <mergeCell ref="C7:C11"/>
    <mergeCell ref="A14:O14"/>
    <mergeCell ref="A15:O15"/>
    <mergeCell ref="A42:O42"/>
    <mergeCell ref="A28:O28"/>
    <mergeCell ref="O16:O27"/>
    <mergeCell ref="A29:O29"/>
    <mergeCell ref="O30:O41"/>
    <mergeCell ref="A16:B27"/>
    <mergeCell ref="C16:C21"/>
    <mergeCell ref="C22:C27"/>
    <mergeCell ref="C36:C41"/>
    <mergeCell ref="C30:C35"/>
    <mergeCell ref="O67:O78"/>
    <mergeCell ref="B81:E81"/>
    <mergeCell ref="B80:D80"/>
    <mergeCell ref="C61:C66"/>
    <mergeCell ref="A58:B66"/>
    <mergeCell ref="B82:C82"/>
    <mergeCell ref="B83:C83"/>
    <mergeCell ref="B84:C84"/>
    <mergeCell ref="A67:C78"/>
    <mergeCell ref="K1:O1"/>
    <mergeCell ref="B85:C85"/>
    <mergeCell ref="A30:B41"/>
    <mergeCell ref="A44:B55"/>
    <mergeCell ref="C58:C60"/>
    <mergeCell ref="C44:C49"/>
    <mergeCell ref="C50:C55"/>
    <mergeCell ref="A56:O56"/>
    <mergeCell ref="O58:O66"/>
    <mergeCell ref="A43:O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2021-08-18T02:06:18Z</cp:lastPrinted>
  <dcterms:created xsi:type="dcterms:W3CDTF">2017-09-15T03:22:47Z</dcterms:created>
  <dcterms:modified xsi:type="dcterms:W3CDTF">2021-08-18T02:06:23Z</dcterms:modified>
  <cp:category/>
  <cp:version/>
  <cp:contentType/>
  <cp:contentStatus/>
</cp:coreProperties>
</file>