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255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мероприятий...'!$4:$9</definedName>
    <definedName name="_xlnm.Print_Area" localSheetId="1">'Перечень мероприятий...'!$A$1:$Q$179</definedName>
  </definedNames>
  <calcPr fullCalcOnLoad="1"/>
</workbook>
</file>

<file path=xl/sharedStrings.xml><?xml version="1.0" encoding="utf-8"?>
<sst xmlns="http://schemas.openxmlformats.org/spreadsheetml/2006/main" count="195" uniqueCount="110">
  <si>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</si>
  <si>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</si>
  <si>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</si>
  <si>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</si>
  <si>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</si>
  <si>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</si>
  <si>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</si>
  <si>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</si>
  <si>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</si>
  <si>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</si>
  <si>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</si>
  <si>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</si>
  <si>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</si>
  <si>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</si>
  <si>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</si>
  <si>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</si>
  <si>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</si>
  <si>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</si>
  <si>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</si>
  <si>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</si>
  <si>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</si>
  <si>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</si>
  <si>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</si>
  <si>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</si>
  <si>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</si>
  <si>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</si>
  <si>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</si>
  <si>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</si>
  <si>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</si>
  <si>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</si>
  <si>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</si>
  <si>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</si>
  <si>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</si>
  <si>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</si>
  <si>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</si>
  <si>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</si>
  <si>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</si>
  <si>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</si>
  <si>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</si>
  <si>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</si>
  <si>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</si>
  <si>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</si>
  <si>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</si>
  <si>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</si>
  <si>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</si>
  <si>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</si>
  <si>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</si>
  <si>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</si>
  <si>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</si>
  <si>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</si>
  <si>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</si>
  <si>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</si>
  <si>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</si>
  <si>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</si>
  <si>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</si>
  <si>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</si>
  <si>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</si>
  <si>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</si>
  <si>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</si>
  <si>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</si>
  <si>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</si>
  <si>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</si>
  <si>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</si>
  <si>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</si>
  <si>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</si>
  <si>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2.5.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</si>
  <si>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</si>
  <si>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Итого по задаче 2</t>
  </si>
  <si>
    <t xml:space="preserve">    </t>
  </si>
  <si>
    <t>ДДДиБ</t>
  </si>
  <si>
    <t>ДКС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</si>
  <si>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</si>
  <si>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(III этап) по ул. Академика Сахарова (от дома № 15 до дома № 77)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</si>
  <si>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</si>
  <si>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</si>
  <si>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</si>
  <si>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 xml:space="preserve">Укрупненное (основное) мероприятие 1: Проведение мероприятий по обеспечению наружным освещением территории города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</si>
  <si>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</si>
  <si>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1.1.2.</t>
  </si>
  <si>
    <t>арендная плата за пользование земельными участками и другими обособленными природными объектами</t>
  </si>
  <si>
    <t>Уплата налога на имущество организаций и земельного налога</t>
  </si>
  <si>
    <t>1.1.1.</t>
  </si>
  <si>
    <t>10 4 01 20460 244</t>
  </si>
  <si>
    <t>10 4 01 99990 851</t>
  </si>
  <si>
    <t>2.6.</t>
  </si>
  <si>
    <t>2.7.</t>
  </si>
  <si>
    <t>2.8.</t>
  </si>
  <si>
    <t>2.9.</t>
  </si>
  <si>
    <t>АКР</t>
  </si>
  <si>
    <t>АЛР</t>
  </si>
  <si>
    <t>АОР</t>
  </si>
  <si>
    <t>АСР</t>
  </si>
  <si>
    <t>Строительство сетей уличного (дворового) освещения и внутриквартальных проездов на территории Кировского района</t>
  </si>
  <si>
    <t>Строительство сетей уличного (дворового) освещения и внутриквартальных проездов на территории Ленинского района</t>
  </si>
  <si>
    <t>Строительство сетей уличного (дворового) освещения и внутриквартальных проездов на территории Октябрьского района</t>
  </si>
  <si>
    <t>Строительство сетей уличного (дворового) освещения и внутриквартальных проездов на территории Советского района</t>
  </si>
  <si>
    <t>Строительство сетей наружного освещения в мкр. Наука (II этап) по ул. Стрельникова (от дома № 72 до дома № 48)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</si>
  <si>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</si>
  <si>
    <t>Ответственный исполнитель, соисполнители, участиники</t>
  </si>
  <si>
    <t>I</t>
  </si>
  <si>
    <t>Д</t>
  </si>
  <si>
    <t>III</t>
  </si>
  <si>
    <t>Г</t>
  </si>
  <si>
    <t>Уровень приоритетности мероприятий</t>
  </si>
  <si>
    <t>Критерий уровня приоритетности мероприятий</t>
  </si>
  <si>
    <t>Мероприятие по закупке энергетических ресурсов</t>
  </si>
  <si>
    <t>10 4 01 20460 247</t>
  </si>
  <si>
    <t>1.1.3.</t>
  </si>
  <si>
    <t>10 4 01 20460 244              10 4 01 99990 851                           10 4 01 20460 247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</si>
  <si>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освещения), в том числе: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</si>
</sst>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0"/>
  </numFmts>
  <fonts count="3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4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6" fontId="2" fillId="0" borderId="30" xfId="0" applyNumberFormat="1" applyFont="1" applyFill="1" applyBorder="1" applyAlignment="1">
      <alignment horizontal="right" vertical="top"/>
    </xf>
    <xf numFmtId="0" fontId="2" fillId="0" borderId="19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 wrapText="1"/>
    </xf>
    <xf numFmtId="0" fontId="27" fillId="0" borderId="10" xfId="0" applyNumberFormat="1" applyFont="1" applyFill="1" applyBorder="1" applyAlignment="1">
      <alignment horizontal="right"/>
    </xf>
    <xf numFmtId="164" fontId="27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3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19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 wrapText="1"/>
    </xf>
    <xf numFmtId="0" fontId="4" fillId="0" borderId="14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0" fontId="4" fillId="0" borderId="19" xfId="0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164" fontId="4" fillId="0" borderId="10" xfId="0" applyNumberFormat="1" applyFont="1" applyFill="1" applyBorder="1" applyAlignment="1">
      <alignment/>
    </xf>
    <xf numFmtId="16" fontId="4" fillId="0" borderId="30" xfId="0" applyNumberFormat="1" applyFont="1" applyFill="1" applyBorder="1" applyAlignment="1">
      <alignment horizontal="right" vertical="top"/>
    </xf>
    <xf numFmtId="0" fontId="4" fillId="0" borderId="30" xfId="0" applyFont="1" applyFill="1" applyBorder="1" applyAlignment="1">
      <alignment horizontal="left" vertical="top" wrapText="1"/>
    </xf>
    <xf numFmtId="164" fontId="27" fillId="0" borderId="10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left" vertical="top" wrapText="1"/>
    </xf>
    <xf numFmtId="4" fontId="4" fillId="0" borderId="2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vertical="top"/>
    </xf>
    <xf numFmtId="0" fontId="6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right" vertical="top" wrapText="1"/>
    </xf>
    <xf numFmtId="0" fontId="6" fillId="0" borderId="30" xfId="0" applyFont="1" applyFill="1" applyBorder="1" applyAlignment="1">
      <alignment wrapText="1"/>
    </xf>
    <xf numFmtId="0" fontId="6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wrapText="1"/>
    </xf>
    <xf numFmtId="0" fontId="6" fillId="0" borderId="30" xfId="0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/>
    </xf>
    <xf numFmtId="0" fontId="27" fillId="0" borderId="3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3" fontId="30" fillId="0" borderId="30" xfId="0" applyNumberFormat="1" applyFont="1" applyFill="1" applyBorder="1" applyAlignment="1">
      <alignment horizontal="left" vertical="center" wrapText="1"/>
    </xf>
    <xf numFmtId="3" fontId="30" fillId="0" borderId="3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right" vertical="top" wrapText="1"/>
    </xf>
    <xf numFmtId="0" fontId="31" fillId="0" borderId="19" xfId="0" applyFont="1" applyFill="1" applyBorder="1" applyAlignment="1">
      <alignment horizontal="left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3" fontId="30" fillId="0" borderId="20" xfId="0" applyNumberFormat="1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right" vertical="top" wrapText="1"/>
    </xf>
    <xf numFmtId="4" fontId="30" fillId="0" borderId="10" xfId="0" applyNumberFormat="1" applyFont="1" applyFill="1" applyBorder="1" applyAlignment="1">
      <alignment horizontal="right" vertical="top" wrapText="1"/>
    </xf>
    <xf numFmtId="0" fontId="30" fillId="0" borderId="30" xfId="0" applyFont="1" applyFill="1" applyBorder="1" applyAlignment="1">
      <alignment vertical="top" wrapText="1"/>
    </xf>
    <xf numFmtId="0" fontId="31" fillId="0" borderId="30" xfId="0" applyFont="1" applyFill="1" applyBorder="1" applyAlignment="1">
      <alignment vertical="center" wrapText="1"/>
    </xf>
    <xf numFmtId="0" fontId="32" fillId="0" borderId="10" xfId="0" applyNumberFormat="1" applyFont="1" applyFill="1" applyBorder="1" applyAlignment="1">
      <alignment horizontal="right"/>
    </xf>
    <xf numFmtId="164" fontId="32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0" fontId="30" fillId="0" borderId="30" xfId="0" applyFont="1" applyFill="1" applyBorder="1" applyAlignment="1">
      <alignment vertical="top"/>
    </xf>
    <xf numFmtId="0" fontId="30" fillId="0" borderId="19" xfId="0" applyFont="1" applyFill="1" applyBorder="1" applyAlignment="1">
      <alignment vertical="top" wrapText="1"/>
    </xf>
    <xf numFmtId="0" fontId="31" fillId="0" borderId="19" xfId="0" applyFont="1" applyFill="1" applyBorder="1" applyAlignment="1">
      <alignment vertical="center" wrapText="1"/>
    </xf>
    <xf numFmtId="0" fontId="30" fillId="0" borderId="14" xfId="0" applyNumberFormat="1" applyFont="1" applyFill="1" applyBorder="1" applyAlignment="1">
      <alignment horizontal="right"/>
    </xf>
    <xf numFmtId="164" fontId="30" fillId="0" borderId="10" xfId="0" applyNumberFormat="1" applyFont="1" applyFill="1" applyBorder="1" applyAlignment="1">
      <alignment/>
    </xf>
    <xf numFmtId="0" fontId="30" fillId="0" borderId="19" xfId="0" applyFont="1" applyFill="1" applyBorder="1" applyAlignment="1">
      <alignment vertical="top"/>
    </xf>
    <xf numFmtId="0" fontId="30" fillId="0" borderId="10" xfId="0" applyNumberFormat="1" applyFont="1" applyFill="1" applyBorder="1" applyAlignment="1">
      <alignment horizontal="right"/>
    </xf>
    <xf numFmtId="0" fontId="30" fillId="0" borderId="20" xfId="0" applyFont="1" applyFill="1" applyBorder="1" applyAlignment="1">
      <alignment vertical="top" wrapText="1"/>
    </xf>
    <xf numFmtId="0" fontId="31" fillId="0" borderId="20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top"/>
    </xf>
    <xf numFmtId="164" fontId="30" fillId="0" borderId="10" xfId="0" applyNumberFormat="1" applyFont="1" applyFill="1" applyBorder="1" applyAlignment="1">
      <alignment/>
    </xf>
    <xf numFmtId="0" fontId="30" fillId="0" borderId="30" xfId="0" applyFont="1" applyFill="1" applyBorder="1" applyAlignment="1">
      <alignment horizontal="left" vertical="top" wrapText="1"/>
    </xf>
    <xf numFmtId="0" fontId="30" fillId="0" borderId="30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2" fillId="0" borderId="10" xfId="0" applyNumberFormat="1" applyFont="1" applyFill="1" applyBorder="1" applyAlignment="1">
      <alignment/>
    </xf>
    <xf numFmtId="0" fontId="30" fillId="0" borderId="19" xfId="0" applyFont="1" applyFill="1" applyBorder="1" applyAlignment="1">
      <alignment horizontal="left" vertical="top" wrapText="1"/>
    </xf>
    <xf numFmtId="0" fontId="30" fillId="0" borderId="19" xfId="0" applyFont="1" applyFill="1" applyBorder="1" applyAlignment="1">
      <alignment horizontal="center" vertical="center" wrapText="1"/>
    </xf>
    <xf numFmtId="4" fontId="30" fillId="0" borderId="20" xfId="0" applyNumberFormat="1" applyFont="1" applyFill="1" applyBorder="1" applyAlignment="1">
      <alignment/>
    </xf>
    <xf numFmtId="0" fontId="31" fillId="0" borderId="19" xfId="0" applyFont="1" applyFill="1" applyBorder="1" applyAlignment="1">
      <alignment vertical="top"/>
    </xf>
    <xf numFmtId="0" fontId="31" fillId="0" borderId="20" xfId="0" applyFont="1" applyFill="1" applyBorder="1" applyAlignment="1">
      <alignment vertical="top"/>
    </xf>
    <xf numFmtId="0" fontId="30" fillId="0" borderId="2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33" fillId="0" borderId="3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3" fillId="0" borderId="13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0" fillId="0" borderId="30" xfId="0" applyFont="1" applyFill="1" applyBorder="1" applyAlignment="1">
      <alignment/>
    </xf>
    <xf numFmtId="0" fontId="30" fillId="0" borderId="30" xfId="0" applyFont="1" applyFill="1" applyBorder="1" applyAlignment="1">
      <alignment horizontal="center"/>
    </xf>
    <xf numFmtId="0" fontId="31" fillId="0" borderId="19" xfId="0" applyFont="1" applyFill="1" applyBorder="1" applyAlignment="1">
      <alignment/>
    </xf>
    <xf numFmtId="0" fontId="30" fillId="0" borderId="19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/>
    </xf>
    <xf numFmtId="0" fontId="30" fillId="0" borderId="2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164" fontId="32" fillId="0" borderId="10" xfId="0" applyNumberFormat="1" applyFont="1" applyFill="1" applyBorder="1" applyAlignment="1">
      <alignment horizontal="right"/>
    </xf>
    <xf numFmtId="4" fontId="32" fillId="0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right"/>
    </xf>
    <xf numFmtId="164" fontId="30" fillId="0" borderId="10" xfId="0" applyNumberFormat="1" applyFont="1" applyFill="1" applyBorder="1" applyAlignment="1">
      <alignment horizontal="right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2" fillId="0" borderId="14" xfId="0" applyNumberFormat="1" applyFont="1" applyFill="1" applyBorder="1" applyAlignment="1">
      <alignment horizontal="right"/>
    </xf>
    <xf numFmtId="0" fontId="30" fillId="0" borderId="3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/>
    </xf>
    <xf numFmtId="0" fontId="30" fillId="0" borderId="19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/>
    </xf>
    <xf numFmtId="0" fontId="31" fillId="0" borderId="19" xfId="0" applyFont="1" applyBorder="1" applyAlignment="1">
      <alignment vertical="center" wrapText="1"/>
    </xf>
    <xf numFmtId="165" fontId="30" fillId="0" borderId="10" xfId="0" applyNumberFormat="1" applyFont="1" applyFill="1" applyBorder="1" applyAlignment="1">
      <alignment/>
    </xf>
    <xf numFmtId="0" fontId="31" fillId="0" borderId="20" xfId="0" applyFont="1" applyBorder="1" applyAlignment="1">
      <alignment vertical="center" wrapText="1"/>
    </xf>
    <xf numFmtId="164" fontId="30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8.8515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29" t="s">
        <v>61</v>
      </c>
      <c r="M1" s="28"/>
      <c r="N1" s="28"/>
    </row>
    <row r="2" spans="1:14" ht="15.75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39" t="s">
        <v>45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.75">
      <c r="A4" s="39" t="s">
        <v>60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6" spans="1:14" ht="31.5" customHeight="1">
      <c r="A6" s="7" t="s">
        <v>18</v>
      </c>
      <c r="B6" s="40" t="s">
        <v>19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23.25" customHeight="1">
      <c r="A7" s="7" t="s">
        <v>20</v>
      </c>
      <c r="B7" s="26" t="s">
        <v>14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2.5" customHeight="1">
      <c r="A8" s="7" t="s">
        <v>21</v>
      </c>
      <c r="B8" s="46" t="s">
        <v>46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ht="20.25" customHeight="1">
      <c r="A9" s="7" t="s">
        <v>22</v>
      </c>
      <c r="B9" s="26" t="s">
        <v>47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66" customHeight="1">
      <c r="A10" s="8" t="s">
        <v>23</v>
      </c>
      <c r="B10" s="43" t="s">
        <v>48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1:14" ht="15">
      <c r="A11" s="49" t="s">
        <v>24</v>
      </c>
      <c r="B11" s="4">
        <v>2014</v>
      </c>
      <c r="C11" s="25">
        <v>2015</v>
      </c>
      <c r="D11" s="25"/>
      <c r="E11" s="25">
        <v>2016</v>
      </c>
      <c r="F11" s="25"/>
      <c r="G11" s="25">
        <v>2017</v>
      </c>
      <c r="H11" s="25"/>
      <c r="I11" s="25">
        <v>2018</v>
      </c>
      <c r="J11" s="25"/>
      <c r="K11" s="25">
        <v>2019</v>
      </c>
      <c r="L11" s="25"/>
      <c r="M11" s="25">
        <v>2020</v>
      </c>
      <c r="N11" s="25"/>
    </row>
    <row r="12" spans="1:14" ht="51" customHeight="1">
      <c r="A12" s="31"/>
      <c r="B12" s="2"/>
      <c r="C12" s="10" t="s">
        <v>16</v>
      </c>
      <c r="D12" s="10" t="s">
        <v>17</v>
      </c>
      <c r="E12" s="10" t="s">
        <v>16</v>
      </c>
      <c r="F12" s="10" t="s">
        <v>17</v>
      </c>
      <c r="G12" s="10" t="s">
        <v>16</v>
      </c>
      <c r="H12" s="10" t="s">
        <v>17</v>
      </c>
      <c r="I12" s="10" t="s">
        <v>16</v>
      </c>
      <c r="J12" s="10" t="s">
        <v>17</v>
      </c>
      <c r="K12" s="10" t="s">
        <v>16</v>
      </c>
      <c r="L12" s="10" t="s">
        <v>17</v>
      </c>
      <c r="M12" s="10" t="s">
        <v>16</v>
      </c>
      <c r="N12" s="10" t="s">
        <v>17</v>
      </c>
    </row>
    <row r="13" spans="1:14" ht="21.75" customHeight="1">
      <c r="A13" s="50" t="s">
        <v>49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</row>
    <row r="14" spans="1:14" ht="96.75" customHeight="1">
      <c r="A14" s="10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0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37" t="s">
        <v>25</v>
      </c>
      <c r="B16" s="2">
        <v>2014</v>
      </c>
      <c r="C16" s="31">
        <v>2015</v>
      </c>
      <c r="D16" s="31"/>
      <c r="E16" s="31">
        <v>2016</v>
      </c>
      <c r="F16" s="31"/>
      <c r="G16" s="31">
        <v>2017</v>
      </c>
      <c r="H16" s="31"/>
      <c r="I16" s="31">
        <v>2018</v>
      </c>
      <c r="J16" s="31"/>
      <c r="K16" s="31">
        <v>2019</v>
      </c>
      <c r="L16" s="31"/>
      <c r="M16" s="31">
        <v>2020</v>
      </c>
      <c r="N16" s="31"/>
    </row>
    <row r="17" spans="1:14" ht="63" customHeight="1">
      <c r="A17" s="37"/>
      <c r="B17" s="2"/>
      <c r="C17" s="10" t="s">
        <v>16</v>
      </c>
      <c r="D17" s="10" t="s">
        <v>17</v>
      </c>
      <c r="E17" s="10" t="s">
        <v>16</v>
      </c>
      <c r="F17" s="10" t="s">
        <v>17</v>
      </c>
      <c r="G17" s="10" t="s">
        <v>16</v>
      </c>
      <c r="H17" s="10" t="s">
        <v>17</v>
      </c>
      <c r="I17" s="10" t="s">
        <v>16</v>
      </c>
      <c r="J17" s="10" t="s">
        <v>17</v>
      </c>
      <c r="K17" s="10" t="s">
        <v>16</v>
      </c>
      <c r="L17" s="10" t="s">
        <v>17</v>
      </c>
      <c r="M17" s="10" t="s">
        <v>16</v>
      </c>
      <c r="N17" s="10" t="s">
        <v>17</v>
      </c>
    </row>
    <row r="18" spans="1:14" ht="15">
      <c r="A18" s="31" t="s">
        <v>52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9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27" t="s">
        <v>54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9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37" t="s">
        <v>32</v>
      </c>
      <c r="B25" s="37"/>
      <c r="C25" s="38"/>
      <c r="D25" s="31" t="s">
        <v>33</v>
      </c>
      <c r="E25" s="35" t="s">
        <v>34</v>
      </c>
      <c r="F25" s="35"/>
      <c r="G25" s="35" t="s">
        <v>35</v>
      </c>
      <c r="H25" s="35"/>
      <c r="I25" s="35" t="s">
        <v>36</v>
      </c>
      <c r="J25" s="35"/>
      <c r="K25" s="35" t="s">
        <v>5</v>
      </c>
      <c r="L25" s="35"/>
      <c r="M25" s="35" t="s">
        <v>37</v>
      </c>
      <c r="N25" s="35"/>
    </row>
    <row r="26" spans="1:14" ht="15">
      <c r="A26" s="37"/>
      <c r="B26" s="37"/>
      <c r="C26" s="38"/>
      <c r="D26" s="31"/>
      <c r="E26" s="5" t="s">
        <v>6</v>
      </c>
      <c r="F26" s="5" t="s">
        <v>7</v>
      </c>
      <c r="G26" s="5" t="s">
        <v>6</v>
      </c>
      <c r="H26" s="5" t="s">
        <v>7</v>
      </c>
      <c r="I26" s="5" t="s">
        <v>6</v>
      </c>
      <c r="J26" s="5" t="s">
        <v>7</v>
      </c>
      <c r="K26" s="5" t="s">
        <v>6</v>
      </c>
      <c r="L26" s="5" t="s">
        <v>7</v>
      </c>
      <c r="M26" s="5" t="s">
        <v>6</v>
      </c>
      <c r="N26" s="5" t="s">
        <v>7</v>
      </c>
    </row>
    <row r="27" spans="1:14" ht="15">
      <c r="A27" s="37"/>
      <c r="B27" s="37"/>
      <c r="C27" s="38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7"/>
      <c r="B28" s="37"/>
      <c r="C28" s="38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37"/>
      <c r="B29" s="37"/>
      <c r="C29" s="38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7"/>
      <c r="B30" s="37"/>
      <c r="C30" s="38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37"/>
      <c r="B31" s="37"/>
      <c r="C31" s="38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37"/>
      <c r="B32" s="37"/>
      <c r="C32" s="38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37"/>
      <c r="B33" s="37"/>
      <c r="C33" s="38"/>
      <c r="D33" s="11" t="s">
        <v>38</v>
      </c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">
      <c r="A34" s="31" t="s">
        <v>39</v>
      </c>
      <c r="B34" s="31"/>
      <c r="C34" s="31"/>
      <c r="D34" s="31" t="s">
        <v>43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5">
      <c r="A35" s="31" t="s">
        <v>40</v>
      </c>
      <c r="B35" s="31"/>
      <c r="C35" s="31"/>
      <c r="D35" s="31" t="s">
        <v>56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5">
      <c r="A36" s="31" t="s">
        <v>41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5">
      <c r="A37" s="36" t="s">
        <v>44</v>
      </c>
      <c r="B37" s="36"/>
      <c r="C37" s="36"/>
      <c r="D37" s="31" t="s">
        <v>14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24" customHeight="1">
      <c r="A38" s="30" t="s">
        <v>42</v>
      </c>
      <c r="B38" s="30"/>
      <c r="C38" s="30"/>
      <c r="D38" s="32" t="s">
        <v>46</v>
      </c>
      <c r="E38" s="33"/>
      <c r="F38" s="33"/>
      <c r="G38" s="33"/>
      <c r="H38" s="33"/>
      <c r="I38" s="33"/>
      <c r="J38" s="33"/>
      <c r="K38" s="33"/>
      <c r="L38" s="33"/>
      <c r="M38" s="33"/>
      <c r="N38" s="34"/>
    </row>
  </sheetData>
  <sheetProtection/>
  <mergeCells count="43">
    <mergeCell ref="M16:N16"/>
    <mergeCell ref="B8:N8"/>
    <mergeCell ref="A16:A17"/>
    <mergeCell ref="M11:N11"/>
    <mergeCell ref="A11:A12"/>
    <mergeCell ref="A13:N13"/>
    <mergeCell ref="C16:D16"/>
    <mergeCell ref="I11:J11"/>
    <mergeCell ref="C11:D11"/>
    <mergeCell ref="B9:N9"/>
    <mergeCell ref="M25:N25"/>
    <mergeCell ref="A2:N2"/>
    <mergeCell ref="A3:N3"/>
    <mergeCell ref="A4:N4"/>
    <mergeCell ref="B6:N6"/>
    <mergeCell ref="E16:F16"/>
    <mergeCell ref="G16:H16"/>
    <mergeCell ref="B10:N10"/>
    <mergeCell ref="E25:F25"/>
    <mergeCell ref="G25:H25"/>
    <mergeCell ref="I25:J25"/>
    <mergeCell ref="K11:L11"/>
    <mergeCell ref="K16:L16"/>
    <mergeCell ref="D35:N35"/>
    <mergeCell ref="A34:C34"/>
    <mergeCell ref="D36:N36"/>
    <mergeCell ref="L1:N1"/>
    <mergeCell ref="D25:D26"/>
    <mergeCell ref="E11:F11"/>
    <mergeCell ref="G11:H11"/>
    <mergeCell ref="B7:N7"/>
    <mergeCell ref="A36:C36"/>
    <mergeCell ref="A21:N21"/>
    <mergeCell ref="D37:N37"/>
    <mergeCell ref="D38:N38"/>
    <mergeCell ref="A35:C35"/>
    <mergeCell ref="I16:J16"/>
    <mergeCell ref="A18:N18"/>
    <mergeCell ref="K25:L25"/>
    <mergeCell ref="A37:C37"/>
    <mergeCell ref="A25:C33"/>
    <mergeCell ref="A38:C38"/>
    <mergeCell ref="D34:N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55" zoomScaleSheetLayoutView="85" zoomScalePageLayoutView="40" workbookViewId="0" topLeftCell="A1">
      <selection activeCell="G23" sqref="G23:K32"/>
    </sheetView>
  </sheetViews>
  <sheetFormatPr defaultColWidth="8.8515625" defaultRowHeight="15"/>
  <cols>
    <col min="1" max="1" width="6.28125" style="13" customWidth="1"/>
    <col min="2" max="2" width="24.421875" style="13" customWidth="1"/>
    <col min="3" max="5" width="20.28125" style="13" customWidth="1"/>
    <col min="6" max="6" width="11.140625" style="14" customWidth="1"/>
    <col min="7" max="8" width="14.8515625" style="13" customWidth="1"/>
    <col min="9" max="9" width="15.57421875" style="13" customWidth="1"/>
    <col min="10" max="10" width="15.7109375" style="13" customWidth="1"/>
    <col min="11" max="11" width="12.57421875" style="13" customWidth="1"/>
    <col min="12" max="12" width="13.00390625" style="13" customWidth="1"/>
    <col min="13" max="13" width="12.00390625" style="13" customWidth="1"/>
    <col min="14" max="14" width="10.57421875" style="13" customWidth="1"/>
    <col min="15" max="15" width="11.57421875" style="13" customWidth="1"/>
    <col min="16" max="16" width="10.57421875" style="13" customWidth="1"/>
    <col min="17" max="17" width="36.7109375" style="17" customWidth="1"/>
    <col min="18" max="16384" width="8.8515625" style="13" customWidth="1"/>
  </cols>
  <sheetData>
    <row r="1" spans="15:17" ht="18.75" customHeight="1">
      <c r="O1" s="85"/>
      <c r="P1" s="86"/>
      <c r="Q1" s="86"/>
    </row>
    <row r="2" spans="15:17" ht="54" customHeight="1">
      <c r="O2" s="53" t="s">
        <v>74</v>
      </c>
      <c r="P2" s="54"/>
      <c r="Q2" s="54"/>
    </row>
    <row r="3" spans="1:17" ht="15.75" thickBot="1">
      <c r="A3" s="87" t="s">
        <v>75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5">
      <c r="A4" s="55" t="s">
        <v>0</v>
      </c>
      <c r="B4" s="55" t="s">
        <v>1</v>
      </c>
      <c r="C4" s="55" t="s">
        <v>2</v>
      </c>
      <c r="D4" s="90" t="s">
        <v>103</v>
      </c>
      <c r="E4" s="90" t="s">
        <v>104</v>
      </c>
      <c r="F4" s="72" t="s">
        <v>28</v>
      </c>
      <c r="G4" s="60" t="s">
        <v>29</v>
      </c>
      <c r="H4" s="61"/>
      <c r="I4" s="60" t="s">
        <v>3</v>
      </c>
      <c r="J4" s="78"/>
      <c r="K4" s="78"/>
      <c r="L4" s="78"/>
      <c r="M4" s="78"/>
      <c r="N4" s="78"/>
      <c r="O4" s="78"/>
      <c r="P4" s="61"/>
      <c r="Q4" s="80" t="s">
        <v>98</v>
      </c>
    </row>
    <row r="5" spans="1:17" ht="15.75" thickBot="1">
      <c r="A5" s="56"/>
      <c r="B5" s="56"/>
      <c r="C5" s="56"/>
      <c r="D5" s="91"/>
      <c r="E5" s="91"/>
      <c r="F5" s="73"/>
      <c r="G5" s="66"/>
      <c r="H5" s="67"/>
      <c r="I5" s="62"/>
      <c r="J5" s="79"/>
      <c r="K5" s="79"/>
      <c r="L5" s="79"/>
      <c r="M5" s="79"/>
      <c r="N5" s="79"/>
      <c r="O5" s="79"/>
      <c r="P5" s="63"/>
      <c r="Q5" s="81"/>
    </row>
    <row r="6" spans="1:17" ht="15">
      <c r="A6" s="56"/>
      <c r="B6" s="56"/>
      <c r="C6" s="56"/>
      <c r="D6" s="91"/>
      <c r="E6" s="91"/>
      <c r="F6" s="73"/>
      <c r="G6" s="66"/>
      <c r="H6" s="67"/>
      <c r="I6" s="60" t="s">
        <v>4</v>
      </c>
      <c r="J6" s="61"/>
      <c r="K6" s="60" t="s">
        <v>30</v>
      </c>
      <c r="L6" s="61"/>
      <c r="M6" s="60" t="s">
        <v>5</v>
      </c>
      <c r="N6" s="61"/>
      <c r="O6" s="60" t="s">
        <v>31</v>
      </c>
      <c r="P6" s="61"/>
      <c r="Q6" s="81"/>
    </row>
    <row r="7" spans="1:17" ht="15.75" thickBot="1">
      <c r="A7" s="56"/>
      <c r="B7" s="56"/>
      <c r="C7" s="56"/>
      <c r="D7" s="91"/>
      <c r="E7" s="91"/>
      <c r="F7" s="73"/>
      <c r="G7" s="68"/>
      <c r="H7" s="69"/>
      <c r="I7" s="62"/>
      <c r="J7" s="63"/>
      <c r="K7" s="70"/>
      <c r="L7" s="71"/>
      <c r="M7" s="62"/>
      <c r="N7" s="63"/>
      <c r="O7" s="70"/>
      <c r="P7" s="71"/>
      <c r="Q7" s="81"/>
    </row>
    <row r="8" spans="1:17" ht="15.75" thickBot="1">
      <c r="A8" s="57"/>
      <c r="B8" s="57"/>
      <c r="C8" s="57"/>
      <c r="D8" s="92"/>
      <c r="E8" s="92"/>
      <c r="F8" s="74"/>
      <c r="G8" s="15" t="s">
        <v>6</v>
      </c>
      <c r="H8" s="15" t="s">
        <v>7</v>
      </c>
      <c r="I8" s="15" t="s">
        <v>6</v>
      </c>
      <c r="J8" s="15" t="s">
        <v>7</v>
      </c>
      <c r="K8" s="22" t="s">
        <v>6</v>
      </c>
      <c r="L8" s="22" t="s">
        <v>7</v>
      </c>
      <c r="M8" s="15" t="s">
        <v>6</v>
      </c>
      <c r="N8" s="16" t="s">
        <v>7</v>
      </c>
      <c r="O8" s="16" t="s">
        <v>6</v>
      </c>
      <c r="P8" s="16" t="s">
        <v>8</v>
      </c>
      <c r="Q8" s="82"/>
    </row>
    <row r="9" spans="1:17" ht="15" customHeight="1" thickBot="1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19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0">
        <v>17</v>
      </c>
    </row>
    <row r="10" spans="1:17" ht="33" customHeight="1">
      <c r="A10" s="75" t="s">
        <v>77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s="17" customFormat="1" ht="24.75" customHeight="1">
      <c r="A11" s="89"/>
      <c r="B11" s="225" t="s">
        <v>76</v>
      </c>
      <c r="C11" s="226"/>
      <c r="D11" s="226"/>
      <c r="E11" s="227"/>
      <c r="F11" s="178" t="s">
        <v>9</v>
      </c>
      <c r="G11" s="228">
        <f>SUM(G12:G19)</f>
        <v>1794809.1068199999</v>
      </c>
      <c r="H11" s="228">
        <f>SUM(H12:H19)</f>
        <v>1056418.9068200001</v>
      </c>
      <c r="I11" s="228">
        <f>SUM(I12:I19)</f>
        <v>1794809.1068199999</v>
      </c>
      <c r="J11" s="228">
        <f>SUM(J12:J19)</f>
        <v>1056418.9068200001</v>
      </c>
      <c r="K11" s="228"/>
      <c r="L11" s="228"/>
      <c r="M11" s="229"/>
      <c r="N11" s="229"/>
      <c r="O11" s="229"/>
      <c r="P11" s="229"/>
      <c r="Q11" s="230"/>
    </row>
    <row r="12" spans="1:17" s="17" customFormat="1" ht="24.75" customHeight="1">
      <c r="A12" s="58"/>
      <c r="B12" s="231"/>
      <c r="C12" s="232"/>
      <c r="D12" s="232"/>
      <c r="E12" s="233"/>
      <c r="F12" s="188">
        <v>2018</v>
      </c>
      <c r="G12" s="234">
        <f>G159</f>
        <v>183443.70341</v>
      </c>
      <c r="H12" s="234">
        <f>H159</f>
        <v>183443.70341</v>
      </c>
      <c r="I12" s="234">
        <f>I159</f>
        <v>183443.70341</v>
      </c>
      <c r="J12" s="234">
        <f>J159</f>
        <v>183443.70341</v>
      </c>
      <c r="K12" s="235"/>
      <c r="L12" s="235"/>
      <c r="M12" s="234"/>
      <c r="N12" s="234"/>
      <c r="O12" s="234"/>
      <c r="P12" s="234"/>
      <c r="Q12" s="206"/>
    </row>
    <row r="13" spans="1:17" s="17" customFormat="1" ht="24.75" customHeight="1">
      <c r="A13" s="58"/>
      <c r="B13" s="231"/>
      <c r="C13" s="232"/>
      <c r="D13" s="232"/>
      <c r="E13" s="233"/>
      <c r="F13" s="188">
        <v>2019</v>
      </c>
      <c r="G13" s="234">
        <f aca="true" t="shared" si="0" ref="G13:J19">G160</f>
        <v>200902.70341</v>
      </c>
      <c r="H13" s="234">
        <f t="shared" si="0"/>
        <v>169584.10341</v>
      </c>
      <c r="I13" s="234">
        <f t="shared" si="0"/>
        <v>200902.70341</v>
      </c>
      <c r="J13" s="234">
        <f t="shared" si="0"/>
        <v>169584.10341</v>
      </c>
      <c r="K13" s="235"/>
      <c r="L13" s="235"/>
      <c r="M13" s="234"/>
      <c r="N13" s="234"/>
      <c r="O13" s="234"/>
      <c r="P13" s="234"/>
      <c r="Q13" s="206"/>
    </row>
    <row r="14" spans="1:17" s="17" customFormat="1" ht="24.75" customHeight="1">
      <c r="A14" s="58"/>
      <c r="B14" s="231"/>
      <c r="C14" s="232"/>
      <c r="D14" s="232"/>
      <c r="E14" s="233"/>
      <c r="F14" s="188">
        <v>2020</v>
      </c>
      <c r="G14" s="234">
        <f t="shared" si="0"/>
        <v>322595.7</v>
      </c>
      <c r="H14" s="234">
        <f t="shared" si="0"/>
        <v>188507.1</v>
      </c>
      <c r="I14" s="234">
        <f t="shared" si="0"/>
        <v>322595.7</v>
      </c>
      <c r="J14" s="234">
        <f t="shared" si="0"/>
        <v>188507.1</v>
      </c>
      <c r="K14" s="235"/>
      <c r="L14" s="235"/>
      <c r="M14" s="234"/>
      <c r="N14" s="234"/>
      <c r="O14" s="234"/>
      <c r="P14" s="234"/>
      <c r="Q14" s="206"/>
    </row>
    <row r="15" spans="1:17" s="17" customFormat="1" ht="24.75" customHeight="1">
      <c r="A15" s="58"/>
      <c r="B15" s="231"/>
      <c r="C15" s="232"/>
      <c r="D15" s="232"/>
      <c r="E15" s="233"/>
      <c r="F15" s="188">
        <v>2021</v>
      </c>
      <c r="G15" s="234">
        <f t="shared" si="0"/>
        <v>210416.00000000003</v>
      </c>
      <c r="H15" s="234">
        <f t="shared" si="0"/>
        <v>179372.80000000002</v>
      </c>
      <c r="I15" s="234">
        <f t="shared" si="0"/>
        <v>210416.00000000003</v>
      </c>
      <c r="J15" s="234">
        <f>H15</f>
        <v>179372.80000000002</v>
      </c>
      <c r="K15" s="235"/>
      <c r="L15" s="235"/>
      <c r="M15" s="234"/>
      <c r="N15" s="234"/>
      <c r="O15" s="234"/>
      <c r="P15" s="234"/>
      <c r="Q15" s="211"/>
    </row>
    <row r="16" spans="1:17" s="17" customFormat="1" ht="24.75" customHeight="1">
      <c r="A16" s="58"/>
      <c r="B16" s="231"/>
      <c r="C16" s="232"/>
      <c r="D16" s="232"/>
      <c r="E16" s="233"/>
      <c r="F16" s="188">
        <v>2022</v>
      </c>
      <c r="G16" s="234">
        <f t="shared" si="0"/>
        <v>206926.5</v>
      </c>
      <c r="H16" s="234">
        <f t="shared" si="0"/>
        <v>167755.6</v>
      </c>
      <c r="I16" s="234">
        <f t="shared" si="0"/>
        <v>206926.5</v>
      </c>
      <c r="J16" s="234">
        <f t="shared" si="0"/>
        <v>167755.6</v>
      </c>
      <c r="K16" s="235"/>
      <c r="L16" s="235"/>
      <c r="M16" s="234"/>
      <c r="N16" s="234"/>
      <c r="O16" s="234"/>
      <c r="P16" s="234"/>
      <c r="Q16" s="211"/>
    </row>
    <row r="17" spans="1:17" s="17" customFormat="1" ht="24.75" customHeight="1">
      <c r="A17" s="58"/>
      <c r="B17" s="231"/>
      <c r="C17" s="232"/>
      <c r="D17" s="232"/>
      <c r="E17" s="233"/>
      <c r="F17" s="188">
        <v>2023</v>
      </c>
      <c r="G17" s="234">
        <f t="shared" si="0"/>
        <v>198798.8</v>
      </c>
      <c r="H17" s="234">
        <v>167755.6</v>
      </c>
      <c r="I17" s="234">
        <f t="shared" si="0"/>
        <v>198798.8</v>
      </c>
      <c r="J17" s="234">
        <v>167755.6</v>
      </c>
      <c r="K17" s="235"/>
      <c r="L17" s="235"/>
      <c r="M17" s="234"/>
      <c r="N17" s="234"/>
      <c r="O17" s="234"/>
      <c r="P17" s="234"/>
      <c r="Q17" s="211"/>
    </row>
    <row r="18" spans="1:17" s="17" customFormat="1" ht="24.75" customHeight="1">
      <c r="A18" s="58"/>
      <c r="B18" s="231"/>
      <c r="C18" s="232"/>
      <c r="D18" s="232"/>
      <c r="E18" s="233"/>
      <c r="F18" s="188">
        <v>2024</v>
      </c>
      <c r="G18" s="234">
        <f t="shared" si="0"/>
        <v>230408</v>
      </c>
      <c r="H18" s="234">
        <f t="shared" si="0"/>
        <v>0</v>
      </c>
      <c r="I18" s="234">
        <f t="shared" si="0"/>
        <v>230408</v>
      </c>
      <c r="J18" s="234">
        <f t="shared" si="0"/>
        <v>0</v>
      </c>
      <c r="K18" s="235"/>
      <c r="L18" s="235"/>
      <c r="M18" s="234"/>
      <c r="N18" s="234"/>
      <c r="O18" s="234"/>
      <c r="P18" s="234"/>
      <c r="Q18" s="211"/>
    </row>
    <row r="19" spans="1:17" s="17" customFormat="1" ht="24.75" customHeight="1">
      <c r="A19" s="59"/>
      <c r="B19" s="236"/>
      <c r="C19" s="237"/>
      <c r="D19" s="237"/>
      <c r="E19" s="238"/>
      <c r="F19" s="188">
        <v>2025</v>
      </c>
      <c r="G19" s="234">
        <f t="shared" si="0"/>
        <v>241317.69999999998</v>
      </c>
      <c r="H19" s="234">
        <f t="shared" si="0"/>
        <v>0</v>
      </c>
      <c r="I19" s="234">
        <f t="shared" si="0"/>
        <v>241317.69999999998</v>
      </c>
      <c r="J19" s="234">
        <f t="shared" si="0"/>
        <v>0</v>
      </c>
      <c r="K19" s="235"/>
      <c r="L19" s="235"/>
      <c r="M19" s="234"/>
      <c r="N19" s="234"/>
      <c r="O19" s="234"/>
      <c r="P19" s="234"/>
      <c r="Q19" s="211"/>
    </row>
    <row r="20" spans="1:17" ht="15.75" customHeight="1">
      <c r="A20" s="24">
        <v>1</v>
      </c>
      <c r="B20" s="239" t="s">
        <v>57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1"/>
    </row>
    <row r="21" spans="1:17" ht="24.75" customHeight="1">
      <c r="A21" s="83" t="s">
        <v>11</v>
      </c>
      <c r="B21" s="193" t="s">
        <v>109</v>
      </c>
      <c r="C21" s="167" t="s">
        <v>108</v>
      </c>
      <c r="D21" s="168" t="s">
        <v>99</v>
      </c>
      <c r="E21" s="168" t="s">
        <v>100</v>
      </c>
      <c r="F21" s="242" t="s">
        <v>9</v>
      </c>
      <c r="G21" s="196">
        <f>SUM(G22:G29)</f>
        <v>1496504.1</v>
      </c>
      <c r="H21" s="196">
        <f>SUM(H22:H29)</f>
        <v>999695.3</v>
      </c>
      <c r="I21" s="196">
        <f>SUM(I22:I29)</f>
        <v>1496504.1</v>
      </c>
      <c r="J21" s="196">
        <f>SUM(J22:J29)</f>
        <v>999695.3</v>
      </c>
      <c r="K21" s="169"/>
      <c r="L21" s="169"/>
      <c r="M21" s="169"/>
      <c r="N21" s="169"/>
      <c r="O21" s="169"/>
      <c r="P21" s="169"/>
      <c r="Q21" s="243" t="s">
        <v>69</v>
      </c>
    </row>
    <row r="22" spans="1:17" ht="24.75" customHeight="1">
      <c r="A22" s="84"/>
      <c r="B22" s="197"/>
      <c r="C22" s="170"/>
      <c r="D22" s="171"/>
      <c r="E22" s="171"/>
      <c r="F22" s="185">
        <v>2018</v>
      </c>
      <c r="G22" s="180">
        <v>142692.3</v>
      </c>
      <c r="H22" s="180">
        <v>142692.3</v>
      </c>
      <c r="I22" s="180">
        <v>142692.3</v>
      </c>
      <c r="J22" s="180">
        <v>142692.3</v>
      </c>
      <c r="K22" s="210"/>
      <c r="L22" s="244"/>
      <c r="M22" s="244"/>
      <c r="N22" s="244"/>
      <c r="O22" s="244"/>
      <c r="P22" s="244"/>
      <c r="Q22" s="245"/>
    </row>
    <row r="23" spans="1:17" ht="24.75" customHeight="1">
      <c r="A23" s="84"/>
      <c r="B23" s="197"/>
      <c r="C23" s="170"/>
      <c r="D23" s="171"/>
      <c r="E23" s="171"/>
      <c r="F23" s="185">
        <v>2019</v>
      </c>
      <c r="G23" s="180">
        <v>183492.5</v>
      </c>
      <c r="H23" s="180">
        <v>162905.6</v>
      </c>
      <c r="I23" s="180">
        <v>183492.5</v>
      </c>
      <c r="J23" s="180">
        <v>162905.6</v>
      </c>
      <c r="K23" s="210"/>
      <c r="L23" s="210"/>
      <c r="M23" s="210"/>
      <c r="N23" s="210"/>
      <c r="O23" s="210"/>
      <c r="P23" s="210"/>
      <c r="Q23" s="245"/>
    </row>
    <row r="24" spans="1:17" ht="24.75" customHeight="1">
      <c r="A24" s="84"/>
      <c r="B24" s="197"/>
      <c r="C24" s="170"/>
      <c r="D24" s="171"/>
      <c r="E24" s="171"/>
      <c r="F24" s="185">
        <v>2020</v>
      </c>
      <c r="G24" s="180">
        <v>180984.2</v>
      </c>
      <c r="H24" s="180">
        <v>180984.2</v>
      </c>
      <c r="I24" s="180">
        <v>180984.2</v>
      </c>
      <c r="J24" s="180">
        <v>180984.2</v>
      </c>
      <c r="K24" s="210"/>
      <c r="L24" s="210"/>
      <c r="M24" s="210"/>
      <c r="N24" s="210"/>
      <c r="O24" s="210"/>
      <c r="P24" s="210"/>
      <c r="Q24" s="245"/>
    </row>
    <row r="25" spans="1:17" ht="24.75" customHeight="1">
      <c r="A25" s="64"/>
      <c r="B25" s="187"/>
      <c r="C25" s="170"/>
      <c r="D25" s="171"/>
      <c r="E25" s="171"/>
      <c r="F25" s="188">
        <v>2021</v>
      </c>
      <c r="G25" s="250">
        <f>177665.6+G48</f>
        <v>177755.6</v>
      </c>
      <c r="H25" s="250">
        <f>177512+H48</f>
        <v>177602</v>
      </c>
      <c r="I25" s="250">
        <f>G25</f>
        <v>177755.6</v>
      </c>
      <c r="J25" s="250">
        <f>177512+J48</f>
        <v>177602</v>
      </c>
      <c r="K25" s="210"/>
      <c r="L25" s="210"/>
      <c r="M25" s="210"/>
      <c r="N25" s="210"/>
      <c r="O25" s="210"/>
      <c r="P25" s="210"/>
      <c r="Q25" s="246"/>
    </row>
    <row r="26" spans="1:17" ht="24.75" customHeight="1">
      <c r="A26" s="64"/>
      <c r="B26" s="187"/>
      <c r="C26" s="170"/>
      <c r="D26" s="171"/>
      <c r="E26" s="171"/>
      <c r="F26" s="188">
        <v>2022</v>
      </c>
      <c r="G26" s="250">
        <v>187298.8</v>
      </c>
      <c r="H26" s="192">
        <v>167755.6</v>
      </c>
      <c r="I26" s="250">
        <v>187298.8</v>
      </c>
      <c r="J26" s="192">
        <v>167755.6</v>
      </c>
      <c r="K26" s="210"/>
      <c r="L26" s="210"/>
      <c r="M26" s="210"/>
      <c r="N26" s="210"/>
      <c r="O26" s="210"/>
      <c r="P26" s="210"/>
      <c r="Q26" s="246"/>
    </row>
    <row r="27" spans="1:17" ht="24.75" customHeight="1">
      <c r="A27" s="64"/>
      <c r="B27" s="187"/>
      <c r="C27" s="170"/>
      <c r="D27" s="171"/>
      <c r="E27" s="171"/>
      <c r="F27" s="188">
        <v>2023</v>
      </c>
      <c r="G27" s="250">
        <v>187298.8</v>
      </c>
      <c r="H27" s="192">
        <v>167755.6</v>
      </c>
      <c r="I27" s="250">
        <v>187298.8</v>
      </c>
      <c r="J27" s="192">
        <v>167755.6</v>
      </c>
      <c r="K27" s="210"/>
      <c r="L27" s="210"/>
      <c r="M27" s="210"/>
      <c r="N27" s="210"/>
      <c r="O27" s="210"/>
      <c r="P27" s="210"/>
      <c r="Q27" s="246"/>
    </row>
    <row r="28" spans="1:17" ht="24.75" customHeight="1">
      <c r="A28" s="64"/>
      <c r="B28" s="187"/>
      <c r="C28" s="170"/>
      <c r="D28" s="171"/>
      <c r="E28" s="171"/>
      <c r="F28" s="188">
        <v>2024</v>
      </c>
      <c r="G28" s="180">
        <f>205843.6+7192.5</f>
        <v>213036.1</v>
      </c>
      <c r="H28" s="186">
        <v>0</v>
      </c>
      <c r="I28" s="180">
        <f>205843.6+7192.5</f>
        <v>213036.1</v>
      </c>
      <c r="J28" s="186">
        <v>0</v>
      </c>
      <c r="K28" s="210"/>
      <c r="L28" s="210"/>
      <c r="M28" s="210"/>
      <c r="N28" s="210"/>
      <c r="O28" s="210"/>
      <c r="P28" s="210"/>
      <c r="Q28" s="246"/>
    </row>
    <row r="29" spans="1:17" ht="24.75" customHeight="1">
      <c r="A29" s="65"/>
      <c r="B29" s="191"/>
      <c r="C29" s="172"/>
      <c r="D29" s="173"/>
      <c r="E29" s="173"/>
      <c r="F29" s="188">
        <v>2025</v>
      </c>
      <c r="G29" s="180">
        <f>216753.3+7192.5</f>
        <v>223945.8</v>
      </c>
      <c r="H29" s="186">
        <v>0</v>
      </c>
      <c r="I29" s="180">
        <f>216753.3+7192.5</f>
        <v>223945.8</v>
      </c>
      <c r="J29" s="186">
        <v>0</v>
      </c>
      <c r="K29" s="210"/>
      <c r="L29" s="210"/>
      <c r="M29" s="210"/>
      <c r="N29" s="210"/>
      <c r="O29" s="210"/>
      <c r="P29" s="210"/>
      <c r="Q29" s="246"/>
    </row>
    <row r="30" spans="1:17" ht="27.75" customHeight="1">
      <c r="A30" s="83" t="s">
        <v>81</v>
      </c>
      <c r="B30" s="193" t="s">
        <v>79</v>
      </c>
      <c r="C30" s="194"/>
      <c r="D30" s="194"/>
      <c r="E30" s="194"/>
      <c r="F30" s="178" t="s">
        <v>9</v>
      </c>
      <c r="G30" s="196">
        <f>SUM(G31:G38)</f>
        <v>0.00682</v>
      </c>
      <c r="H30" s="196">
        <f>SUM(H31:H33)</f>
        <v>0.00682</v>
      </c>
      <c r="I30" s="196">
        <f>SUM(I31:I38)</f>
        <v>0.00682</v>
      </c>
      <c r="J30" s="196">
        <f>SUM(J31:J33)</f>
        <v>0.00682</v>
      </c>
      <c r="K30" s="174"/>
      <c r="L30" s="175"/>
      <c r="M30" s="175"/>
      <c r="N30" s="175"/>
      <c r="O30" s="175"/>
      <c r="P30" s="175"/>
      <c r="Q30" s="176" t="s">
        <v>69</v>
      </c>
    </row>
    <row r="31" spans="1:17" ht="27.75" customHeight="1">
      <c r="A31" s="84"/>
      <c r="B31" s="197"/>
      <c r="C31" s="184"/>
      <c r="D31" s="247"/>
      <c r="E31" s="247"/>
      <c r="F31" s="185">
        <v>2018</v>
      </c>
      <c r="G31" s="248">
        <v>0.00341</v>
      </c>
      <c r="H31" s="248">
        <v>0.00341</v>
      </c>
      <c r="I31" s="248">
        <v>0.00341</v>
      </c>
      <c r="J31" s="248">
        <v>0.00341</v>
      </c>
      <c r="K31" s="180"/>
      <c r="L31" s="181"/>
      <c r="M31" s="199"/>
      <c r="N31" s="199"/>
      <c r="O31" s="199"/>
      <c r="P31" s="199"/>
      <c r="Q31" s="187"/>
    </row>
    <row r="32" spans="1:17" ht="27.75" customHeight="1">
      <c r="A32" s="84"/>
      <c r="B32" s="197"/>
      <c r="C32" s="184"/>
      <c r="D32" s="247"/>
      <c r="E32" s="247"/>
      <c r="F32" s="185">
        <v>2019</v>
      </c>
      <c r="G32" s="248">
        <v>0.00341</v>
      </c>
      <c r="H32" s="248">
        <v>0.00341</v>
      </c>
      <c r="I32" s="248">
        <v>0.00341</v>
      </c>
      <c r="J32" s="248">
        <v>0.00341</v>
      </c>
      <c r="K32" s="180"/>
      <c r="L32" s="181"/>
      <c r="M32" s="181"/>
      <c r="N32" s="181"/>
      <c r="O32" s="181"/>
      <c r="P32" s="181"/>
      <c r="Q32" s="187"/>
    </row>
    <row r="33" spans="1:17" ht="27.75" customHeight="1">
      <c r="A33" s="84"/>
      <c r="B33" s="197"/>
      <c r="C33" s="184"/>
      <c r="D33" s="247"/>
      <c r="E33" s="247"/>
      <c r="F33" s="185">
        <v>2020</v>
      </c>
      <c r="G33" s="186">
        <v>0</v>
      </c>
      <c r="H33" s="186">
        <v>0</v>
      </c>
      <c r="I33" s="186">
        <v>0</v>
      </c>
      <c r="J33" s="186">
        <v>0</v>
      </c>
      <c r="K33" s="180"/>
      <c r="L33" s="181"/>
      <c r="M33" s="181"/>
      <c r="N33" s="181"/>
      <c r="O33" s="181"/>
      <c r="P33" s="181"/>
      <c r="Q33" s="187"/>
    </row>
    <row r="34" spans="1:17" ht="27.75" customHeight="1">
      <c r="A34" s="64"/>
      <c r="B34" s="200"/>
      <c r="C34" s="184"/>
      <c r="D34" s="247"/>
      <c r="E34" s="247"/>
      <c r="F34" s="188">
        <v>2021</v>
      </c>
      <c r="G34" s="186">
        <v>0</v>
      </c>
      <c r="H34" s="186">
        <v>0</v>
      </c>
      <c r="I34" s="186">
        <v>0</v>
      </c>
      <c r="J34" s="186">
        <v>0</v>
      </c>
      <c r="K34" s="180"/>
      <c r="L34" s="181"/>
      <c r="M34" s="181"/>
      <c r="N34" s="181"/>
      <c r="O34" s="181"/>
      <c r="P34" s="181"/>
      <c r="Q34" s="200"/>
    </row>
    <row r="35" spans="1:17" ht="27.75" customHeight="1">
      <c r="A35" s="64"/>
      <c r="B35" s="200"/>
      <c r="C35" s="184"/>
      <c r="D35" s="247"/>
      <c r="E35" s="247"/>
      <c r="F35" s="188">
        <v>2022</v>
      </c>
      <c r="G35" s="186">
        <v>0</v>
      </c>
      <c r="H35" s="186">
        <v>0</v>
      </c>
      <c r="I35" s="186">
        <v>0</v>
      </c>
      <c r="J35" s="186">
        <v>0</v>
      </c>
      <c r="K35" s="180"/>
      <c r="L35" s="181"/>
      <c r="M35" s="181"/>
      <c r="N35" s="181"/>
      <c r="O35" s="181"/>
      <c r="P35" s="181"/>
      <c r="Q35" s="200"/>
    </row>
    <row r="36" spans="1:17" ht="27.75" customHeight="1">
      <c r="A36" s="64"/>
      <c r="B36" s="200"/>
      <c r="C36" s="184"/>
      <c r="D36" s="247"/>
      <c r="E36" s="247"/>
      <c r="F36" s="188">
        <v>2023</v>
      </c>
      <c r="G36" s="186">
        <v>0</v>
      </c>
      <c r="H36" s="186">
        <v>0</v>
      </c>
      <c r="I36" s="186">
        <v>0</v>
      </c>
      <c r="J36" s="186">
        <v>0</v>
      </c>
      <c r="K36" s="180"/>
      <c r="L36" s="181"/>
      <c r="M36" s="181"/>
      <c r="N36" s="181"/>
      <c r="O36" s="181"/>
      <c r="P36" s="181"/>
      <c r="Q36" s="200"/>
    </row>
    <row r="37" spans="1:17" ht="27.75" customHeight="1">
      <c r="A37" s="64"/>
      <c r="B37" s="200"/>
      <c r="C37" s="184"/>
      <c r="D37" s="247"/>
      <c r="E37" s="247"/>
      <c r="F37" s="188">
        <v>2024</v>
      </c>
      <c r="G37" s="186">
        <v>0</v>
      </c>
      <c r="H37" s="186">
        <v>0</v>
      </c>
      <c r="I37" s="186">
        <v>0</v>
      </c>
      <c r="J37" s="186">
        <v>0</v>
      </c>
      <c r="K37" s="180"/>
      <c r="L37" s="181"/>
      <c r="M37" s="181"/>
      <c r="N37" s="181"/>
      <c r="O37" s="181"/>
      <c r="P37" s="181"/>
      <c r="Q37" s="200"/>
    </row>
    <row r="38" spans="1:17" ht="27.75" customHeight="1">
      <c r="A38" s="65"/>
      <c r="B38" s="201"/>
      <c r="C38" s="190"/>
      <c r="D38" s="249"/>
      <c r="E38" s="249"/>
      <c r="F38" s="188">
        <v>2025</v>
      </c>
      <c r="G38" s="186">
        <v>0</v>
      </c>
      <c r="H38" s="186">
        <v>0</v>
      </c>
      <c r="I38" s="186">
        <v>0</v>
      </c>
      <c r="J38" s="186">
        <v>0</v>
      </c>
      <c r="K38" s="180"/>
      <c r="L38" s="181"/>
      <c r="M38" s="181"/>
      <c r="N38" s="181"/>
      <c r="O38" s="181"/>
      <c r="P38" s="181"/>
      <c r="Q38" s="201"/>
    </row>
    <row r="39" spans="1:18" ht="27.75" customHeight="1">
      <c r="A39" s="93" t="s">
        <v>78</v>
      </c>
      <c r="B39" s="176" t="s">
        <v>80</v>
      </c>
      <c r="C39" s="177" t="s">
        <v>83</v>
      </c>
      <c r="D39" s="177"/>
      <c r="E39" s="177"/>
      <c r="F39" s="178" t="s">
        <v>9</v>
      </c>
      <c r="G39" s="179">
        <f>SUM(G40:G46)</f>
        <v>38.3</v>
      </c>
      <c r="H39" s="179">
        <f>SUM(H40:H46)</f>
        <v>4.9</v>
      </c>
      <c r="I39" s="179">
        <f>SUM(I40:I46)</f>
        <v>38.3</v>
      </c>
      <c r="J39" s="179">
        <f>SUM(J40:J46)</f>
        <v>4.9</v>
      </c>
      <c r="K39" s="180"/>
      <c r="L39" s="181"/>
      <c r="M39" s="181"/>
      <c r="N39" s="181"/>
      <c r="O39" s="181"/>
      <c r="P39" s="181"/>
      <c r="Q39" s="182" t="s">
        <v>69</v>
      </c>
      <c r="R39" s="100"/>
    </row>
    <row r="40" spans="1:18" ht="27.75" customHeight="1">
      <c r="A40" s="101"/>
      <c r="B40" s="183"/>
      <c r="C40" s="184"/>
      <c r="D40" s="184"/>
      <c r="E40" s="184"/>
      <c r="F40" s="185">
        <v>2019</v>
      </c>
      <c r="G40" s="186">
        <v>38.3</v>
      </c>
      <c r="H40" s="186">
        <v>4.9</v>
      </c>
      <c r="I40" s="186">
        <v>38.3</v>
      </c>
      <c r="J40" s="186">
        <v>4.9</v>
      </c>
      <c r="K40" s="180"/>
      <c r="L40" s="181"/>
      <c r="M40" s="181"/>
      <c r="N40" s="181"/>
      <c r="O40" s="181"/>
      <c r="P40" s="181"/>
      <c r="Q40" s="187"/>
      <c r="R40" s="100"/>
    </row>
    <row r="41" spans="1:18" ht="27.75" customHeight="1">
      <c r="A41" s="101"/>
      <c r="B41" s="183"/>
      <c r="C41" s="184"/>
      <c r="D41" s="184"/>
      <c r="E41" s="184"/>
      <c r="F41" s="185">
        <v>2020</v>
      </c>
      <c r="G41" s="186">
        <v>0</v>
      </c>
      <c r="H41" s="186">
        <v>0</v>
      </c>
      <c r="I41" s="186">
        <v>0</v>
      </c>
      <c r="J41" s="186">
        <v>0</v>
      </c>
      <c r="K41" s="180"/>
      <c r="L41" s="181"/>
      <c r="M41" s="181"/>
      <c r="N41" s="181"/>
      <c r="O41" s="181"/>
      <c r="P41" s="181"/>
      <c r="Q41" s="187"/>
      <c r="R41" s="100"/>
    </row>
    <row r="42" spans="1:18" ht="27.75" customHeight="1">
      <c r="A42" s="101"/>
      <c r="B42" s="183"/>
      <c r="C42" s="184"/>
      <c r="D42" s="184"/>
      <c r="E42" s="184"/>
      <c r="F42" s="188">
        <v>2021</v>
      </c>
      <c r="G42" s="186">
        <v>0</v>
      </c>
      <c r="H42" s="186">
        <v>0</v>
      </c>
      <c r="I42" s="186">
        <v>0</v>
      </c>
      <c r="J42" s="186">
        <v>0</v>
      </c>
      <c r="K42" s="180"/>
      <c r="L42" s="181"/>
      <c r="M42" s="181"/>
      <c r="N42" s="181"/>
      <c r="O42" s="181"/>
      <c r="P42" s="181"/>
      <c r="Q42" s="187"/>
      <c r="R42" s="100"/>
    </row>
    <row r="43" spans="1:18" ht="27.75" customHeight="1">
      <c r="A43" s="101"/>
      <c r="B43" s="183"/>
      <c r="C43" s="184"/>
      <c r="D43" s="184"/>
      <c r="E43" s="184"/>
      <c r="F43" s="188">
        <v>2022</v>
      </c>
      <c r="G43" s="186">
        <v>0</v>
      </c>
      <c r="H43" s="186">
        <v>0</v>
      </c>
      <c r="I43" s="186">
        <v>0</v>
      </c>
      <c r="J43" s="186">
        <v>0</v>
      </c>
      <c r="K43" s="180"/>
      <c r="L43" s="181"/>
      <c r="M43" s="181"/>
      <c r="N43" s="181"/>
      <c r="O43" s="181"/>
      <c r="P43" s="181"/>
      <c r="Q43" s="187"/>
      <c r="R43" s="100"/>
    </row>
    <row r="44" spans="1:18" ht="27.75" customHeight="1">
      <c r="A44" s="101"/>
      <c r="B44" s="183"/>
      <c r="C44" s="184"/>
      <c r="D44" s="184"/>
      <c r="E44" s="184"/>
      <c r="F44" s="188">
        <v>2023</v>
      </c>
      <c r="G44" s="186">
        <v>0</v>
      </c>
      <c r="H44" s="186">
        <v>0</v>
      </c>
      <c r="I44" s="186">
        <v>0</v>
      </c>
      <c r="J44" s="186">
        <v>0</v>
      </c>
      <c r="K44" s="180"/>
      <c r="L44" s="181"/>
      <c r="M44" s="181"/>
      <c r="N44" s="181"/>
      <c r="O44" s="181"/>
      <c r="P44" s="181"/>
      <c r="Q44" s="187"/>
      <c r="R44" s="100"/>
    </row>
    <row r="45" spans="1:18" ht="27.75" customHeight="1">
      <c r="A45" s="101"/>
      <c r="B45" s="183"/>
      <c r="C45" s="184"/>
      <c r="D45" s="184"/>
      <c r="E45" s="184"/>
      <c r="F45" s="188">
        <v>2024</v>
      </c>
      <c r="G45" s="186">
        <v>0</v>
      </c>
      <c r="H45" s="186">
        <v>0</v>
      </c>
      <c r="I45" s="186">
        <v>0</v>
      </c>
      <c r="J45" s="186">
        <v>0</v>
      </c>
      <c r="K45" s="180"/>
      <c r="L45" s="181"/>
      <c r="M45" s="181"/>
      <c r="N45" s="181"/>
      <c r="O45" s="181"/>
      <c r="P45" s="181"/>
      <c r="Q45" s="187"/>
      <c r="R45" s="100"/>
    </row>
    <row r="46" spans="1:18" ht="27.75" customHeight="1">
      <c r="A46" s="107"/>
      <c r="B46" s="189"/>
      <c r="C46" s="190"/>
      <c r="D46" s="190"/>
      <c r="E46" s="190"/>
      <c r="F46" s="188">
        <v>2025</v>
      </c>
      <c r="G46" s="186">
        <v>0</v>
      </c>
      <c r="H46" s="186">
        <v>0</v>
      </c>
      <c r="I46" s="186">
        <v>0</v>
      </c>
      <c r="J46" s="186">
        <v>0</v>
      </c>
      <c r="K46" s="180"/>
      <c r="L46" s="181"/>
      <c r="M46" s="181"/>
      <c r="N46" s="181"/>
      <c r="O46" s="181"/>
      <c r="P46" s="181"/>
      <c r="Q46" s="191"/>
      <c r="R46" s="100"/>
    </row>
    <row r="47" spans="1:18" ht="27.75" customHeight="1">
      <c r="A47" s="93" t="s">
        <v>107</v>
      </c>
      <c r="B47" s="176" t="s">
        <v>105</v>
      </c>
      <c r="C47" s="177" t="s">
        <v>106</v>
      </c>
      <c r="D47" s="177"/>
      <c r="E47" s="177"/>
      <c r="F47" s="178" t="s">
        <v>9</v>
      </c>
      <c r="G47" s="179">
        <f>SUM(G48:G52)</f>
        <v>90</v>
      </c>
      <c r="H47" s="179">
        <f>SUM(H48:H52)</f>
        <v>90</v>
      </c>
      <c r="I47" s="179">
        <f>SUM(I48:I52)</f>
        <v>90</v>
      </c>
      <c r="J47" s="179">
        <f>SUM(J48:J52)</f>
        <v>90</v>
      </c>
      <c r="K47" s="180"/>
      <c r="L47" s="181"/>
      <c r="M47" s="181"/>
      <c r="N47" s="181"/>
      <c r="O47" s="181"/>
      <c r="P47" s="181"/>
      <c r="Q47" s="182" t="s">
        <v>69</v>
      </c>
      <c r="R47" s="100"/>
    </row>
    <row r="48" spans="1:18" ht="27.75" customHeight="1">
      <c r="A48" s="101"/>
      <c r="B48" s="183"/>
      <c r="C48" s="184"/>
      <c r="D48" s="184"/>
      <c r="E48" s="184"/>
      <c r="F48" s="188">
        <v>2021</v>
      </c>
      <c r="G48" s="192">
        <v>90</v>
      </c>
      <c r="H48" s="192">
        <v>90</v>
      </c>
      <c r="I48" s="192">
        <v>90</v>
      </c>
      <c r="J48" s="192">
        <v>90</v>
      </c>
      <c r="K48" s="180"/>
      <c r="L48" s="181"/>
      <c r="M48" s="181"/>
      <c r="N48" s="181"/>
      <c r="O48" s="181"/>
      <c r="P48" s="181"/>
      <c r="Q48" s="187"/>
      <c r="R48" s="100"/>
    </row>
    <row r="49" spans="1:18" ht="27.75" customHeight="1">
      <c r="A49" s="101"/>
      <c r="B49" s="183"/>
      <c r="C49" s="184"/>
      <c r="D49" s="184"/>
      <c r="E49" s="184"/>
      <c r="F49" s="188">
        <v>2022</v>
      </c>
      <c r="G49" s="192">
        <v>0</v>
      </c>
      <c r="H49" s="192">
        <v>0</v>
      </c>
      <c r="I49" s="192">
        <v>0</v>
      </c>
      <c r="J49" s="192">
        <v>0</v>
      </c>
      <c r="K49" s="180"/>
      <c r="L49" s="181"/>
      <c r="M49" s="181"/>
      <c r="N49" s="181"/>
      <c r="O49" s="181"/>
      <c r="P49" s="181"/>
      <c r="Q49" s="187"/>
      <c r="R49" s="100"/>
    </row>
    <row r="50" spans="1:18" ht="27.75" customHeight="1">
      <c r="A50" s="101"/>
      <c r="B50" s="183"/>
      <c r="C50" s="184"/>
      <c r="D50" s="184"/>
      <c r="E50" s="184"/>
      <c r="F50" s="188">
        <v>2023</v>
      </c>
      <c r="G50" s="192">
        <v>0</v>
      </c>
      <c r="H50" s="192">
        <v>0</v>
      </c>
      <c r="I50" s="192">
        <v>0</v>
      </c>
      <c r="J50" s="192">
        <v>0</v>
      </c>
      <c r="K50" s="180"/>
      <c r="L50" s="181"/>
      <c r="M50" s="181"/>
      <c r="N50" s="181"/>
      <c r="O50" s="181"/>
      <c r="P50" s="181"/>
      <c r="Q50" s="187"/>
      <c r="R50" s="100"/>
    </row>
    <row r="51" spans="1:18" ht="27.75" customHeight="1">
      <c r="A51" s="101"/>
      <c r="B51" s="183"/>
      <c r="C51" s="184"/>
      <c r="D51" s="184"/>
      <c r="E51" s="184"/>
      <c r="F51" s="188">
        <v>2024</v>
      </c>
      <c r="G51" s="186">
        <v>0</v>
      </c>
      <c r="H51" s="186">
        <v>0</v>
      </c>
      <c r="I51" s="186">
        <v>0</v>
      </c>
      <c r="J51" s="186">
        <v>0</v>
      </c>
      <c r="K51" s="180"/>
      <c r="L51" s="181"/>
      <c r="M51" s="181"/>
      <c r="N51" s="181"/>
      <c r="O51" s="181"/>
      <c r="P51" s="181"/>
      <c r="Q51" s="187"/>
      <c r="R51" s="100"/>
    </row>
    <row r="52" spans="1:18" ht="27.75" customHeight="1">
      <c r="A52" s="107"/>
      <c r="B52" s="189"/>
      <c r="C52" s="190"/>
      <c r="D52" s="190"/>
      <c r="E52" s="190"/>
      <c r="F52" s="188">
        <v>2025</v>
      </c>
      <c r="G52" s="186">
        <v>0</v>
      </c>
      <c r="H52" s="186">
        <v>0</v>
      </c>
      <c r="I52" s="186">
        <v>0</v>
      </c>
      <c r="J52" s="186">
        <v>0</v>
      </c>
      <c r="K52" s="180"/>
      <c r="L52" s="181"/>
      <c r="M52" s="181"/>
      <c r="N52" s="181"/>
      <c r="O52" s="181"/>
      <c r="P52" s="181"/>
      <c r="Q52" s="191"/>
      <c r="R52" s="100"/>
    </row>
    <row r="53" spans="1:18" ht="27.75" customHeight="1">
      <c r="A53" s="110" t="s">
        <v>73</v>
      </c>
      <c r="B53" s="193" t="s">
        <v>58</v>
      </c>
      <c r="C53" s="194" t="s">
        <v>82</v>
      </c>
      <c r="D53" s="195" t="s">
        <v>99</v>
      </c>
      <c r="E53" s="195" t="s">
        <v>100</v>
      </c>
      <c r="F53" s="178" t="s">
        <v>9</v>
      </c>
      <c r="G53" s="196">
        <f>SUM(G54:G61)</f>
        <v>154433.19999999998</v>
      </c>
      <c r="H53" s="196">
        <f>SUM(H54:H61)</f>
        <v>55106.4</v>
      </c>
      <c r="I53" s="196">
        <f>SUM(I54:I61)</f>
        <v>154433.19999999998</v>
      </c>
      <c r="J53" s="196">
        <f>SUM(J54:J61)</f>
        <v>55106.4</v>
      </c>
      <c r="K53" s="174"/>
      <c r="L53" s="175"/>
      <c r="M53" s="175"/>
      <c r="N53" s="175"/>
      <c r="O53" s="175"/>
      <c r="P53" s="175"/>
      <c r="Q53" s="176" t="s">
        <v>69</v>
      </c>
      <c r="R53" s="100"/>
    </row>
    <row r="54" spans="1:18" ht="27.75" customHeight="1">
      <c r="A54" s="113"/>
      <c r="B54" s="197"/>
      <c r="C54" s="184"/>
      <c r="D54" s="198"/>
      <c r="E54" s="198"/>
      <c r="F54" s="185">
        <v>2018</v>
      </c>
      <c r="G54" s="186">
        <v>40751.4</v>
      </c>
      <c r="H54" s="186">
        <v>40751.4</v>
      </c>
      <c r="I54" s="186">
        <v>40751.4</v>
      </c>
      <c r="J54" s="186">
        <v>40751.4</v>
      </c>
      <c r="K54" s="180"/>
      <c r="L54" s="181"/>
      <c r="M54" s="199"/>
      <c r="N54" s="199"/>
      <c r="O54" s="199"/>
      <c r="P54" s="199"/>
      <c r="Q54" s="187"/>
      <c r="R54" s="100"/>
    </row>
    <row r="55" spans="1:18" ht="27.75" customHeight="1">
      <c r="A55" s="113"/>
      <c r="B55" s="197"/>
      <c r="C55" s="184"/>
      <c r="D55" s="198"/>
      <c r="E55" s="198"/>
      <c r="F55" s="185">
        <v>2019</v>
      </c>
      <c r="G55" s="186">
        <v>17371.9</v>
      </c>
      <c r="H55" s="186">
        <v>6678.5</v>
      </c>
      <c r="I55" s="186">
        <v>17371.9</v>
      </c>
      <c r="J55" s="186">
        <v>6678.5</v>
      </c>
      <c r="K55" s="180"/>
      <c r="L55" s="181"/>
      <c r="M55" s="181"/>
      <c r="N55" s="181"/>
      <c r="O55" s="181"/>
      <c r="P55" s="181"/>
      <c r="Q55" s="187"/>
      <c r="R55" s="100"/>
    </row>
    <row r="56" spans="1:18" ht="27.75" customHeight="1">
      <c r="A56" s="113"/>
      <c r="B56" s="197"/>
      <c r="C56" s="184"/>
      <c r="D56" s="198"/>
      <c r="E56" s="198"/>
      <c r="F56" s="185">
        <v>2020</v>
      </c>
      <c r="G56" s="186">
        <v>7522.9</v>
      </c>
      <c r="H56" s="186">
        <v>7522.9</v>
      </c>
      <c r="I56" s="186">
        <v>7522.9</v>
      </c>
      <c r="J56" s="186">
        <v>7522.9</v>
      </c>
      <c r="K56" s="180"/>
      <c r="L56" s="181"/>
      <c r="M56" s="181"/>
      <c r="N56" s="181"/>
      <c r="O56" s="181"/>
      <c r="P56" s="181"/>
      <c r="Q56" s="187"/>
      <c r="R56" s="100"/>
    </row>
    <row r="57" spans="1:18" ht="27.75" customHeight="1">
      <c r="A57" s="101"/>
      <c r="B57" s="200"/>
      <c r="C57" s="184"/>
      <c r="D57" s="198"/>
      <c r="E57" s="198"/>
      <c r="F57" s="188">
        <v>2021</v>
      </c>
      <c r="G57" s="192">
        <v>31043.2</v>
      </c>
      <c r="H57" s="192">
        <v>153.6</v>
      </c>
      <c r="I57" s="192">
        <v>31043.2</v>
      </c>
      <c r="J57" s="192">
        <v>153.6</v>
      </c>
      <c r="K57" s="180"/>
      <c r="L57" s="181"/>
      <c r="M57" s="181"/>
      <c r="N57" s="181"/>
      <c r="O57" s="181"/>
      <c r="P57" s="181"/>
      <c r="Q57" s="200"/>
      <c r="R57" s="100"/>
    </row>
    <row r="58" spans="1:18" ht="27.75" customHeight="1">
      <c r="A58" s="101"/>
      <c r="B58" s="200"/>
      <c r="C58" s="184"/>
      <c r="D58" s="198"/>
      <c r="E58" s="198"/>
      <c r="F58" s="188">
        <v>2022</v>
      </c>
      <c r="G58" s="192">
        <v>11500</v>
      </c>
      <c r="H58" s="192">
        <v>0</v>
      </c>
      <c r="I58" s="192">
        <v>11500</v>
      </c>
      <c r="J58" s="192">
        <v>0</v>
      </c>
      <c r="K58" s="180"/>
      <c r="L58" s="181"/>
      <c r="M58" s="181"/>
      <c r="N58" s="181"/>
      <c r="O58" s="181"/>
      <c r="P58" s="181"/>
      <c r="Q58" s="200"/>
      <c r="R58" s="100"/>
    </row>
    <row r="59" spans="1:18" ht="27.75" customHeight="1">
      <c r="A59" s="101"/>
      <c r="B59" s="200"/>
      <c r="C59" s="184"/>
      <c r="D59" s="198"/>
      <c r="E59" s="198"/>
      <c r="F59" s="188">
        <v>2023</v>
      </c>
      <c r="G59" s="192">
        <v>11500</v>
      </c>
      <c r="H59" s="192">
        <v>0</v>
      </c>
      <c r="I59" s="192">
        <v>11500</v>
      </c>
      <c r="J59" s="192">
        <v>0</v>
      </c>
      <c r="K59" s="180"/>
      <c r="L59" s="181"/>
      <c r="M59" s="181"/>
      <c r="N59" s="181"/>
      <c r="O59" s="181"/>
      <c r="P59" s="181"/>
      <c r="Q59" s="200"/>
      <c r="R59" s="100"/>
    </row>
    <row r="60" spans="1:18" ht="27.75" customHeight="1">
      <c r="A60" s="101"/>
      <c r="B60" s="200"/>
      <c r="C60" s="184"/>
      <c r="D60" s="198"/>
      <c r="E60" s="198"/>
      <c r="F60" s="188">
        <v>2024</v>
      </c>
      <c r="G60" s="186">
        <v>17371.9</v>
      </c>
      <c r="H60" s="186">
        <v>0</v>
      </c>
      <c r="I60" s="186">
        <v>17371.9</v>
      </c>
      <c r="J60" s="186">
        <v>0</v>
      </c>
      <c r="K60" s="180"/>
      <c r="L60" s="181"/>
      <c r="M60" s="181"/>
      <c r="N60" s="181"/>
      <c r="O60" s="181"/>
      <c r="P60" s="181"/>
      <c r="Q60" s="200"/>
      <c r="R60" s="100"/>
    </row>
    <row r="61" spans="1:18" ht="27.75" customHeight="1">
      <c r="A61" s="107"/>
      <c r="B61" s="201"/>
      <c r="C61" s="190"/>
      <c r="D61" s="202"/>
      <c r="E61" s="202"/>
      <c r="F61" s="188">
        <v>2025</v>
      </c>
      <c r="G61" s="186">
        <v>17371.9</v>
      </c>
      <c r="H61" s="186">
        <v>0</v>
      </c>
      <c r="I61" s="186">
        <v>17371.9</v>
      </c>
      <c r="J61" s="186">
        <v>0</v>
      </c>
      <c r="K61" s="180"/>
      <c r="L61" s="181"/>
      <c r="M61" s="181"/>
      <c r="N61" s="181"/>
      <c r="O61" s="181"/>
      <c r="P61" s="181"/>
      <c r="Q61" s="201"/>
      <c r="R61" s="100"/>
    </row>
    <row r="62" spans="1:18" ht="21.75" customHeight="1">
      <c r="A62" s="116" t="s">
        <v>68</v>
      </c>
      <c r="B62" s="203" t="s">
        <v>10</v>
      </c>
      <c r="C62" s="204"/>
      <c r="D62" s="204"/>
      <c r="E62" s="205"/>
      <c r="F62" s="178" t="s">
        <v>9</v>
      </c>
      <c r="G62" s="179">
        <f>SUM(G63:G70)</f>
        <v>1650975.60682</v>
      </c>
      <c r="H62" s="179">
        <f>SUM(H63:H70)</f>
        <v>1054801.70682</v>
      </c>
      <c r="I62" s="179">
        <f>SUM(I63:I70)</f>
        <v>1650975.60682</v>
      </c>
      <c r="J62" s="179">
        <f>SUM(J63:J70)</f>
        <v>1054801.70682</v>
      </c>
      <c r="K62" s="169"/>
      <c r="L62" s="169"/>
      <c r="M62" s="174"/>
      <c r="N62" s="169"/>
      <c r="O62" s="169"/>
      <c r="P62" s="169"/>
      <c r="Q62" s="206"/>
      <c r="R62" s="100"/>
    </row>
    <row r="63" spans="1:18" ht="21.75" customHeight="1">
      <c r="A63" s="116"/>
      <c r="B63" s="207"/>
      <c r="C63" s="208"/>
      <c r="D63" s="208"/>
      <c r="E63" s="209"/>
      <c r="F63" s="188">
        <v>2018</v>
      </c>
      <c r="G63" s="186">
        <f>G54+G22+G31</f>
        <v>183443.70341</v>
      </c>
      <c r="H63" s="186">
        <f>H54+H22+H31</f>
        <v>183443.70341</v>
      </c>
      <c r="I63" s="186">
        <f>I54+I22+I31</f>
        <v>183443.70341</v>
      </c>
      <c r="J63" s="186">
        <f>J54+J22+J31</f>
        <v>183443.70341</v>
      </c>
      <c r="K63" s="210"/>
      <c r="L63" s="210"/>
      <c r="M63" s="210"/>
      <c r="N63" s="210"/>
      <c r="O63" s="210"/>
      <c r="P63" s="210"/>
      <c r="Q63" s="206"/>
      <c r="R63" s="100"/>
    </row>
    <row r="64" spans="1:18" ht="21.75" customHeight="1">
      <c r="A64" s="116"/>
      <c r="B64" s="207"/>
      <c r="C64" s="208"/>
      <c r="D64" s="208"/>
      <c r="E64" s="209"/>
      <c r="F64" s="188">
        <v>2019</v>
      </c>
      <c r="G64" s="186">
        <f aca="true" t="shared" si="1" ref="G64:G70">G55+G23+G32+G40</f>
        <v>200902.70341</v>
      </c>
      <c r="H64" s="186">
        <f>H55+H23+H32</f>
        <v>169584.10341</v>
      </c>
      <c r="I64" s="186">
        <f aca="true" t="shared" si="2" ref="I64:I70">I55+I23+I32+I40</f>
        <v>200902.70341</v>
      </c>
      <c r="J64" s="186">
        <f>J55+J23+J32</f>
        <v>169584.10341</v>
      </c>
      <c r="K64" s="210"/>
      <c r="L64" s="210"/>
      <c r="M64" s="210"/>
      <c r="N64" s="210"/>
      <c r="O64" s="210"/>
      <c r="P64" s="210"/>
      <c r="Q64" s="206"/>
      <c r="R64" s="100"/>
    </row>
    <row r="65" spans="1:18" ht="21.75" customHeight="1">
      <c r="A65" s="116"/>
      <c r="B65" s="207"/>
      <c r="C65" s="208"/>
      <c r="D65" s="208"/>
      <c r="E65" s="209"/>
      <c r="F65" s="188">
        <v>2020</v>
      </c>
      <c r="G65" s="186">
        <f t="shared" si="1"/>
        <v>188507.1</v>
      </c>
      <c r="H65" s="186">
        <f aca="true" t="shared" si="3" ref="H65:H70">H56+H24+H33+H41</f>
        <v>188507.1</v>
      </c>
      <c r="I65" s="186">
        <f t="shared" si="2"/>
        <v>188507.1</v>
      </c>
      <c r="J65" s="186">
        <f aca="true" t="shared" si="4" ref="J65:J70">J56+J24+J33+J41</f>
        <v>188507.1</v>
      </c>
      <c r="K65" s="210"/>
      <c r="L65" s="210"/>
      <c r="M65" s="180"/>
      <c r="N65" s="210"/>
      <c r="O65" s="210"/>
      <c r="P65" s="210"/>
      <c r="Q65" s="206"/>
      <c r="R65" s="100"/>
    </row>
    <row r="66" spans="1:18" ht="21.75" customHeight="1">
      <c r="A66" s="124"/>
      <c r="B66" s="207"/>
      <c r="C66" s="208"/>
      <c r="D66" s="208"/>
      <c r="E66" s="209"/>
      <c r="F66" s="188">
        <v>2021</v>
      </c>
      <c r="G66" s="192">
        <f t="shared" si="1"/>
        <v>208798.80000000002</v>
      </c>
      <c r="H66" s="192">
        <f t="shared" si="3"/>
        <v>177755.6</v>
      </c>
      <c r="I66" s="192">
        <f>I57+I25+I34+I42</f>
        <v>208798.80000000002</v>
      </c>
      <c r="J66" s="192">
        <f t="shared" si="4"/>
        <v>177755.6</v>
      </c>
      <c r="K66" s="210"/>
      <c r="L66" s="210"/>
      <c r="M66" s="210"/>
      <c r="N66" s="210"/>
      <c r="O66" s="210"/>
      <c r="P66" s="210"/>
      <c r="Q66" s="211"/>
      <c r="R66" s="100"/>
    </row>
    <row r="67" spans="1:18" ht="21.75" customHeight="1">
      <c r="A67" s="124"/>
      <c r="B67" s="207"/>
      <c r="C67" s="208"/>
      <c r="D67" s="208"/>
      <c r="E67" s="209"/>
      <c r="F67" s="188">
        <v>2022</v>
      </c>
      <c r="G67" s="192">
        <f t="shared" si="1"/>
        <v>198798.8</v>
      </c>
      <c r="H67" s="192">
        <f t="shared" si="3"/>
        <v>167755.6</v>
      </c>
      <c r="I67" s="192">
        <f t="shared" si="2"/>
        <v>198798.8</v>
      </c>
      <c r="J67" s="192">
        <f t="shared" si="4"/>
        <v>167755.6</v>
      </c>
      <c r="K67" s="210"/>
      <c r="L67" s="210"/>
      <c r="M67" s="210"/>
      <c r="N67" s="210"/>
      <c r="O67" s="210"/>
      <c r="P67" s="210"/>
      <c r="Q67" s="211"/>
      <c r="R67" s="100"/>
    </row>
    <row r="68" spans="1:18" ht="21.75" customHeight="1">
      <c r="A68" s="124"/>
      <c r="B68" s="207"/>
      <c r="C68" s="208"/>
      <c r="D68" s="208"/>
      <c r="E68" s="209"/>
      <c r="F68" s="188">
        <v>2023</v>
      </c>
      <c r="G68" s="192">
        <f t="shared" si="1"/>
        <v>198798.8</v>
      </c>
      <c r="H68" s="192">
        <f t="shared" si="3"/>
        <v>167755.6</v>
      </c>
      <c r="I68" s="192">
        <f t="shared" si="2"/>
        <v>198798.8</v>
      </c>
      <c r="J68" s="192">
        <f t="shared" si="4"/>
        <v>167755.6</v>
      </c>
      <c r="K68" s="210"/>
      <c r="L68" s="210"/>
      <c r="M68" s="210"/>
      <c r="N68" s="210"/>
      <c r="O68" s="210"/>
      <c r="P68" s="210"/>
      <c r="Q68" s="211"/>
      <c r="R68" s="100"/>
    </row>
    <row r="69" spans="1:18" ht="21.75" customHeight="1">
      <c r="A69" s="124"/>
      <c r="B69" s="207"/>
      <c r="C69" s="208"/>
      <c r="D69" s="208"/>
      <c r="E69" s="209"/>
      <c r="F69" s="188">
        <v>2024</v>
      </c>
      <c r="G69" s="186">
        <f t="shared" si="1"/>
        <v>230408</v>
      </c>
      <c r="H69" s="186">
        <f t="shared" si="3"/>
        <v>0</v>
      </c>
      <c r="I69" s="186">
        <f t="shared" si="2"/>
        <v>230408</v>
      </c>
      <c r="J69" s="186">
        <f t="shared" si="4"/>
        <v>0</v>
      </c>
      <c r="K69" s="210"/>
      <c r="L69" s="210"/>
      <c r="M69" s="210"/>
      <c r="N69" s="210"/>
      <c r="O69" s="210"/>
      <c r="P69" s="210"/>
      <c r="Q69" s="211"/>
      <c r="R69" s="100"/>
    </row>
    <row r="70" spans="1:18" ht="21.75" customHeight="1">
      <c r="A70" s="124"/>
      <c r="B70" s="212"/>
      <c r="C70" s="213"/>
      <c r="D70" s="213"/>
      <c r="E70" s="214"/>
      <c r="F70" s="188">
        <v>2025</v>
      </c>
      <c r="G70" s="186">
        <f t="shared" si="1"/>
        <v>241317.69999999998</v>
      </c>
      <c r="H70" s="186">
        <f t="shared" si="3"/>
        <v>0</v>
      </c>
      <c r="I70" s="186">
        <f t="shared" si="2"/>
        <v>241317.69999999998</v>
      </c>
      <c r="J70" s="186">
        <f t="shared" si="4"/>
        <v>0</v>
      </c>
      <c r="K70" s="210"/>
      <c r="L70" s="210"/>
      <c r="M70" s="210"/>
      <c r="N70" s="210"/>
      <c r="O70" s="210"/>
      <c r="P70" s="210"/>
      <c r="Q70" s="211"/>
      <c r="R70" s="100"/>
    </row>
    <row r="71" spans="1:18" ht="16.5" customHeight="1">
      <c r="A71" s="128">
        <v>2</v>
      </c>
      <c r="B71" s="215" t="s">
        <v>62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7"/>
      <c r="R71" s="100"/>
    </row>
    <row r="72" spans="1:18" ht="24" customHeight="1">
      <c r="A72" s="110" t="s">
        <v>12</v>
      </c>
      <c r="B72" s="193" t="s">
        <v>97</v>
      </c>
      <c r="C72" s="218"/>
      <c r="D72" s="219" t="s">
        <v>101</v>
      </c>
      <c r="E72" s="219" t="s">
        <v>102</v>
      </c>
      <c r="F72" s="178" t="s">
        <v>9</v>
      </c>
      <c r="G72" s="196">
        <f>SUM(G73:G80)</f>
        <v>7122.700000000001</v>
      </c>
      <c r="H72" s="196">
        <f>SUM(H73:H80)</f>
        <v>0</v>
      </c>
      <c r="I72" s="196">
        <f>SUM(I73:I80)</f>
        <v>7122.700000000001</v>
      </c>
      <c r="J72" s="196">
        <f>SUM(J73:J80)</f>
        <v>0</v>
      </c>
      <c r="K72" s="174"/>
      <c r="L72" s="175"/>
      <c r="M72" s="175"/>
      <c r="N72" s="175"/>
      <c r="O72" s="175"/>
      <c r="P72" s="175"/>
      <c r="Q72" s="176" t="s">
        <v>70</v>
      </c>
      <c r="R72" s="100"/>
    </row>
    <row r="73" spans="1:18" ht="24" customHeight="1">
      <c r="A73" s="113"/>
      <c r="B73" s="197"/>
      <c r="C73" s="220"/>
      <c r="D73" s="221"/>
      <c r="E73" s="221"/>
      <c r="F73" s="185">
        <v>2018</v>
      </c>
      <c r="G73" s="186">
        <v>0</v>
      </c>
      <c r="H73" s="186">
        <v>0</v>
      </c>
      <c r="I73" s="186">
        <v>0</v>
      </c>
      <c r="J73" s="186">
        <v>0</v>
      </c>
      <c r="K73" s="180"/>
      <c r="L73" s="181"/>
      <c r="M73" s="199"/>
      <c r="N73" s="199"/>
      <c r="O73" s="199"/>
      <c r="P73" s="199"/>
      <c r="Q73" s="187"/>
      <c r="R73" s="100"/>
    </row>
    <row r="74" spans="1:18" ht="24" customHeight="1">
      <c r="A74" s="113"/>
      <c r="B74" s="197"/>
      <c r="C74" s="220"/>
      <c r="D74" s="221"/>
      <c r="E74" s="221"/>
      <c r="F74" s="185">
        <v>2019</v>
      </c>
      <c r="G74" s="186">
        <v>0</v>
      </c>
      <c r="H74" s="186">
        <v>0</v>
      </c>
      <c r="I74" s="186">
        <v>0</v>
      </c>
      <c r="J74" s="186">
        <v>0</v>
      </c>
      <c r="K74" s="180"/>
      <c r="L74" s="181"/>
      <c r="M74" s="181"/>
      <c r="N74" s="181"/>
      <c r="O74" s="181"/>
      <c r="P74" s="181"/>
      <c r="Q74" s="187"/>
      <c r="R74" s="100"/>
    </row>
    <row r="75" spans="1:18" ht="24" customHeight="1">
      <c r="A75" s="113"/>
      <c r="B75" s="197"/>
      <c r="C75" s="220"/>
      <c r="D75" s="221"/>
      <c r="E75" s="221"/>
      <c r="F75" s="185">
        <v>2020</v>
      </c>
      <c r="G75" s="186">
        <v>3322.8</v>
      </c>
      <c r="H75" s="186">
        <v>0</v>
      </c>
      <c r="I75" s="186">
        <v>3322.8</v>
      </c>
      <c r="J75" s="186">
        <v>0</v>
      </c>
      <c r="K75" s="180"/>
      <c r="L75" s="181"/>
      <c r="M75" s="181"/>
      <c r="N75" s="181"/>
      <c r="O75" s="181"/>
      <c r="P75" s="181"/>
      <c r="Q75" s="187"/>
      <c r="R75" s="100"/>
    </row>
    <row r="76" spans="1:18" ht="24" customHeight="1">
      <c r="A76" s="131"/>
      <c r="B76" s="197"/>
      <c r="C76" s="220"/>
      <c r="D76" s="221"/>
      <c r="E76" s="221"/>
      <c r="F76" s="188">
        <v>2021</v>
      </c>
      <c r="G76" s="192">
        <v>0</v>
      </c>
      <c r="H76" s="192">
        <v>0</v>
      </c>
      <c r="I76" s="192">
        <v>0</v>
      </c>
      <c r="J76" s="192">
        <v>0</v>
      </c>
      <c r="K76" s="180"/>
      <c r="L76" s="181"/>
      <c r="M76" s="181"/>
      <c r="N76" s="181"/>
      <c r="O76" s="181"/>
      <c r="P76" s="181"/>
      <c r="Q76" s="220"/>
      <c r="R76" s="100"/>
    </row>
    <row r="77" spans="1:18" ht="24" customHeight="1">
      <c r="A77" s="131"/>
      <c r="B77" s="197"/>
      <c r="C77" s="220"/>
      <c r="D77" s="221"/>
      <c r="E77" s="221"/>
      <c r="F77" s="188">
        <v>2022</v>
      </c>
      <c r="G77" s="186">
        <v>3799.9</v>
      </c>
      <c r="H77" s="186">
        <v>0</v>
      </c>
      <c r="I77" s="186">
        <v>3799.9</v>
      </c>
      <c r="J77" s="186">
        <v>0</v>
      </c>
      <c r="K77" s="180"/>
      <c r="L77" s="181"/>
      <c r="M77" s="181"/>
      <c r="N77" s="181"/>
      <c r="O77" s="181"/>
      <c r="P77" s="181"/>
      <c r="Q77" s="220"/>
      <c r="R77" s="100"/>
    </row>
    <row r="78" spans="1:18" ht="24" customHeight="1">
      <c r="A78" s="131"/>
      <c r="B78" s="197"/>
      <c r="C78" s="220"/>
      <c r="D78" s="221"/>
      <c r="E78" s="221"/>
      <c r="F78" s="188">
        <v>2023</v>
      </c>
      <c r="G78" s="186">
        <v>0</v>
      </c>
      <c r="H78" s="186">
        <v>0</v>
      </c>
      <c r="I78" s="186">
        <v>0</v>
      </c>
      <c r="J78" s="186">
        <v>0</v>
      </c>
      <c r="K78" s="180"/>
      <c r="L78" s="181"/>
      <c r="M78" s="181"/>
      <c r="N78" s="181"/>
      <c r="O78" s="181"/>
      <c r="P78" s="181"/>
      <c r="Q78" s="220"/>
      <c r="R78" s="100"/>
    </row>
    <row r="79" spans="1:18" ht="24" customHeight="1">
      <c r="A79" s="131"/>
      <c r="B79" s="197"/>
      <c r="C79" s="220"/>
      <c r="D79" s="221"/>
      <c r="E79" s="221"/>
      <c r="F79" s="188">
        <v>2024</v>
      </c>
      <c r="G79" s="186">
        <v>0</v>
      </c>
      <c r="H79" s="186">
        <v>0</v>
      </c>
      <c r="I79" s="186">
        <v>0</v>
      </c>
      <c r="J79" s="186">
        <v>0</v>
      </c>
      <c r="K79" s="180"/>
      <c r="L79" s="181"/>
      <c r="M79" s="181"/>
      <c r="N79" s="181"/>
      <c r="O79" s="181"/>
      <c r="P79" s="181"/>
      <c r="Q79" s="220"/>
      <c r="R79" s="100"/>
    </row>
    <row r="80" spans="1:18" ht="24" customHeight="1">
      <c r="A80" s="134"/>
      <c r="B80" s="222"/>
      <c r="C80" s="223"/>
      <c r="D80" s="224"/>
      <c r="E80" s="224"/>
      <c r="F80" s="188">
        <v>2025</v>
      </c>
      <c r="G80" s="186">
        <v>0</v>
      </c>
      <c r="H80" s="186">
        <v>0</v>
      </c>
      <c r="I80" s="186">
        <v>0</v>
      </c>
      <c r="J80" s="186">
        <v>0</v>
      </c>
      <c r="K80" s="180"/>
      <c r="L80" s="181"/>
      <c r="M80" s="181"/>
      <c r="N80" s="181"/>
      <c r="O80" s="181"/>
      <c r="P80" s="181"/>
      <c r="Q80" s="223"/>
      <c r="R80" s="100"/>
    </row>
    <row r="81" spans="1:18" ht="23.25" customHeight="1">
      <c r="A81" s="110" t="s">
        <v>13</v>
      </c>
      <c r="B81" s="193" t="s">
        <v>71</v>
      </c>
      <c r="C81" s="218"/>
      <c r="D81" s="219" t="s">
        <v>101</v>
      </c>
      <c r="E81" s="219" t="s">
        <v>102</v>
      </c>
      <c r="F81" s="178" t="s">
        <v>9</v>
      </c>
      <c r="G81" s="196">
        <f>SUM(G82:G89)</f>
        <v>4773.5</v>
      </c>
      <c r="H81" s="196">
        <f>SUM(H82:H89)</f>
        <v>0</v>
      </c>
      <c r="I81" s="196">
        <f>SUM(I82:I89)</f>
        <v>4773.5</v>
      </c>
      <c r="J81" s="196">
        <f>SUM(J82:J89)</f>
        <v>0</v>
      </c>
      <c r="K81" s="174"/>
      <c r="L81" s="175"/>
      <c r="M81" s="175"/>
      <c r="N81" s="175"/>
      <c r="O81" s="175"/>
      <c r="P81" s="175"/>
      <c r="Q81" s="176" t="s">
        <v>70</v>
      </c>
      <c r="R81" s="100"/>
    </row>
    <row r="82" spans="1:18" ht="23.25" customHeight="1">
      <c r="A82" s="113"/>
      <c r="B82" s="197"/>
      <c r="C82" s="220"/>
      <c r="D82" s="221"/>
      <c r="E82" s="221"/>
      <c r="F82" s="185">
        <v>2018</v>
      </c>
      <c r="G82" s="186">
        <v>0</v>
      </c>
      <c r="H82" s="186">
        <v>0</v>
      </c>
      <c r="I82" s="186">
        <v>0</v>
      </c>
      <c r="J82" s="186">
        <v>0</v>
      </c>
      <c r="K82" s="180"/>
      <c r="L82" s="181"/>
      <c r="M82" s="199"/>
      <c r="N82" s="199"/>
      <c r="O82" s="199"/>
      <c r="P82" s="199"/>
      <c r="Q82" s="187"/>
      <c r="R82" s="100"/>
    </row>
    <row r="83" spans="1:18" ht="23.25" customHeight="1">
      <c r="A83" s="113"/>
      <c r="B83" s="197"/>
      <c r="C83" s="220"/>
      <c r="D83" s="221"/>
      <c r="E83" s="221"/>
      <c r="F83" s="185">
        <v>2019</v>
      </c>
      <c r="G83" s="186">
        <v>0</v>
      </c>
      <c r="H83" s="186">
        <v>0</v>
      </c>
      <c r="I83" s="186">
        <v>0</v>
      </c>
      <c r="J83" s="186">
        <v>0</v>
      </c>
      <c r="K83" s="180"/>
      <c r="L83" s="181"/>
      <c r="M83" s="181"/>
      <c r="N83" s="181"/>
      <c r="O83" s="181"/>
      <c r="P83" s="181"/>
      <c r="Q83" s="187"/>
      <c r="R83" s="100"/>
    </row>
    <row r="84" spans="1:18" ht="23.25" customHeight="1">
      <c r="A84" s="113"/>
      <c r="B84" s="197"/>
      <c r="C84" s="220"/>
      <c r="D84" s="221"/>
      <c r="E84" s="221"/>
      <c r="F84" s="185">
        <v>2020</v>
      </c>
      <c r="G84" s="186">
        <v>2226.9</v>
      </c>
      <c r="H84" s="186">
        <v>0</v>
      </c>
      <c r="I84" s="186">
        <v>2226.9</v>
      </c>
      <c r="J84" s="186">
        <v>0</v>
      </c>
      <c r="K84" s="180"/>
      <c r="L84" s="181"/>
      <c r="M84" s="181"/>
      <c r="N84" s="181"/>
      <c r="O84" s="181"/>
      <c r="P84" s="181"/>
      <c r="Q84" s="187"/>
      <c r="R84" s="100"/>
    </row>
    <row r="85" spans="1:18" ht="23.25" customHeight="1">
      <c r="A85" s="131"/>
      <c r="B85" s="197"/>
      <c r="C85" s="220"/>
      <c r="D85" s="221"/>
      <c r="E85" s="221"/>
      <c r="F85" s="188">
        <v>2021</v>
      </c>
      <c r="G85" s="192">
        <v>0</v>
      </c>
      <c r="H85" s="192">
        <v>0</v>
      </c>
      <c r="I85" s="192">
        <v>0</v>
      </c>
      <c r="J85" s="192">
        <v>0</v>
      </c>
      <c r="K85" s="180"/>
      <c r="L85" s="181"/>
      <c r="M85" s="181"/>
      <c r="N85" s="181"/>
      <c r="O85" s="181"/>
      <c r="P85" s="181"/>
      <c r="Q85" s="220"/>
      <c r="R85" s="100"/>
    </row>
    <row r="86" spans="1:18" ht="23.25" customHeight="1">
      <c r="A86" s="131"/>
      <c r="B86" s="197"/>
      <c r="C86" s="220"/>
      <c r="D86" s="221"/>
      <c r="E86" s="221"/>
      <c r="F86" s="188">
        <v>2022</v>
      </c>
      <c r="G86" s="186">
        <v>2546.6</v>
      </c>
      <c r="H86" s="186">
        <v>0</v>
      </c>
      <c r="I86" s="186">
        <v>2546.6</v>
      </c>
      <c r="J86" s="186">
        <v>0</v>
      </c>
      <c r="K86" s="180"/>
      <c r="L86" s="181"/>
      <c r="M86" s="181"/>
      <c r="N86" s="181"/>
      <c r="O86" s="181"/>
      <c r="P86" s="181"/>
      <c r="Q86" s="220"/>
      <c r="R86" s="100"/>
    </row>
    <row r="87" spans="1:18" ht="23.25" customHeight="1">
      <c r="A87" s="131"/>
      <c r="B87" s="197"/>
      <c r="C87" s="220"/>
      <c r="D87" s="221"/>
      <c r="E87" s="221"/>
      <c r="F87" s="188">
        <v>2023</v>
      </c>
      <c r="G87" s="186">
        <v>0</v>
      </c>
      <c r="H87" s="186">
        <v>0</v>
      </c>
      <c r="I87" s="186">
        <v>0</v>
      </c>
      <c r="J87" s="186">
        <v>0</v>
      </c>
      <c r="K87" s="180"/>
      <c r="L87" s="181"/>
      <c r="M87" s="181"/>
      <c r="N87" s="181"/>
      <c r="O87" s="181"/>
      <c r="P87" s="181"/>
      <c r="Q87" s="220"/>
      <c r="R87" s="100"/>
    </row>
    <row r="88" spans="1:18" ht="23.25" customHeight="1">
      <c r="A88" s="131"/>
      <c r="B88" s="197"/>
      <c r="C88" s="220"/>
      <c r="D88" s="221"/>
      <c r="E88" s="221"/>
      <c r="F88" s="188">
        <v>2024</v>
      </c>
      <c r="G88" s="186">
        <v>0</v>
      </c>
      <c r="H88" s="186">
        <v>0</v>
      </c>
      <c r="I88" s="186">
        <v>0</v>
      </c>
      <c r="J88" s="186">
        <v>0</v>
      </c>
      <c r="K88" s="180"/>
      <c r="L88" s="181"/>
      <c r="M88" s="181"/>
      <c r="N88" s="181"/>
      <c r="O88" s="181"/>
      <c r="P88" s="181"/>
      <c r="Q88" s="220"/>
      <c r="R88" s="100"/>
    </row>
    <row r="89" spans="1:18" ht="23.25" customHeight="1">
      <c r="A89" s="134"/>
      <c r="B89" s="222"/>
      <c r="C89" s="223"/>
      <c r="D89" s="224"/>
      <c r="E89" s="224"/>
      <c r="F89" s="188">
        <v>2025</v>
      </c>
      <c r="G89" s="186">
        <v>0</v>
      </c>
      <c r="H89" s="186">
        <v>0</v>
      </c>
      <c r="I89" s="186">
        <v>0</v>
      </c>
      <c r="J89" s="186">
        <v>0</v>
      </c>
      <c r="K89" s="180"/>
      <c r="L89" s="181"/>
      <c r="M89" s="181"/>
      <c r="N89" s="181"/>
      <c r="O89" s="181"/>
      <c r="P89" s="181"/>
      <c r="Q89" s="223"/>
      <c r="R89" s="100"/>
    </row>
    <row r="90" spans="1:18" ht="23.25" customHeight="1">
      <c r="A90" s="110" t="s">
        <v>63</v>
      </c>
      <c r="B90" s="193" t="s">
        <v>96</v>
      </c>
      <c r="C90" s="218"/>
      <c r="D90" s="219" t="s">
        <v>101</v>
      </c>
      <c r="E90" s="219" t="s">
        <v>102</v>
      </c>
      <c r="F90" s="178" t="s">
        <v>9</v>
      </c>
      <c r="G90" s="196">
        <f>SUM(G91:G98)</f>
        <v>2140.5</v>
      </c>
      <c r="H90" s="196">
        <f>SUM(H91:H98)</f>
        <v>0</v>
      </c>
      <c r="I90" s="196">
        <f>SUM(I91:I98)</f>
        <v>2140.5</v>
      </c>
      <c r="J90" s="196">
        <f>SUM(J91:J98)</f>
        <v>0</v>
      </c>
      <c r="K90" s="174"/>
      <c r="L90" s="175"/>
      <c r="M90" s="175"/>
      <c r="N90" s="175"/>
      <c r="O90" s="175"/>
      <c r="P90" s="175"/>
      <c r="Q90" s="176" t="s">
        <v>70</v>
      </c>
      <c r="R90" s="100"/>
    </row>
    <row r="91" spans="1:18" ht="23.25" customHeight="1">
      <c r="A91" s="113"/>
      <c r="B91" s="197"/>
      <c r="C91" s="220"/>
      <c r="D91" s="221"/>
      <c r="E91" s="221"/>
      <c r="F91" s="185">
        <v>2018</v>
      </c>
      <c r="G91" s="186">
        <v>0</v>
      </c>
      <c r="H91" s="186">
        <v>0</v>
      </c>
      <c r="I91" s="186">
        <v>0</v>
      </c>
      <c r="J91" s="186">
        <v>0</v>
      </c>
      <c r="K91" s="180"/>
      <c r="L91" s="181"/>
      <c r="M91" s="199"/>
      <c r="N91" s="199"/>
      <c r="O91" s="199"/>
      <c r="P91" s="199"/>
      <c r="Q91" s="187"/>
      <c r="R91" s="100"/>
    </row>
    <row r="92" spans="1:18" ht="23.25" customHeight="1">
      <c r="A92" s="113"/>
      <c r="B92" s="197"/>
      <c r="C92" s="220"/>
      <c r="D92" s="221"/>
      <c r="E92" s="221"/>
      <c r="F92" s="185">
        <v>2019</v>
      </c>
      <c r="G92" s="186">
        <v>0</v>
      </c>
      <c r="H92" s="186">
        <v>0</v>
      </c>
      <c r="I92" s="186">
        <v>0</v>
      </c>
      <c r="J92" s="186">
        <v>0</v>
      </c>
      <c r="K92" s="180"/>
      <c r="L92" s="181"/>
      <c r="M92" s="181"/>
      <c r="N92" s="181"/>
      <c r="O92" s="181"/>
      <c r="P92" s="181"/>
      <c r="Q92" s="187"/>
      <c r="R92" s="100"/>
    </row>
    <row r="93" spans="1:18" ht="23.25" customHeight="1">
      <c r="A93" s="113"/>
      <c r="B93" s="197"/>
      <c r="C93" s="220"/>
      <c r="D93" s="221"/>
      <c r="E93" s="221"/>
      <c r="F93" s="185">
        <v>2020</v>
      </c>
      <c r="G93" s="186">
        <v>998.6</v>
      </c>
      <c r="H93" s="186">
        <v>0</v>
      </c>
      <c r="I93" s="186">
        <v>998.6</v>
      </c>
      <c r="J93" s="186">
        <v>0</v>
      </c>
      <c r="K93" s="180"/>
      <c r="L93" s="181"/>
      <c r="M93" s="181"/>
      <c r="N93" s="181"/>
      <c r="O93" s="181"/>
      <c r="P93" s="181"/>
      <c r="Q93" s="187"/>
      <c r="R93" s="100"/>
    </row>
    <row r="94" spans="1:18" ht="23.25" customHeight="1">
      <c r="A94" s="131"/>
      <c r="B94" s="197"/>
      <c r="C94" s="220"/>
      <c r="D94" s="221"/>
      <c r="E94" s="221"/>
      <c r="F94" s="188">
        <v>2021</v>
      </c>
      <c r="G94" s="192">
        <v>0</v>
      </c>
      <c r="H94" s="192">
        <v>0</v>
      </c>
      <c r="I94" s="192">
        <v>0</v>
      </c>
      <c r="J94" s="192">
        <v>0</v>
      </c>
      <c r="K94" s="180"/>
      <c r="L94" s="181"/>
      <c r="M94" s="181"/>
      <c r="N94" s="181"/>
      <c r="O94" s="181"/>
      <c r="P94" s="181"/>
      <c r="Q94" s="220"/>
      <c r="R94" s="100"/>
    </row>
    <row r="95" spans="1:18" ht="23.25" customHeight="1">
      <c r="A95" s="131"/>
      <c r="B95" s="197"/>
      <c r="C95" s="220"/>
      <c r="D95" s="221"/>
      <c r="E95" s="221"/>
      <c r="F95" s="188">
        <v>2022</v>
      </c>
      <c r="G95" s="186">
        <v>1141.9</v>
      </c>
      <c r="H95" s="186">
        <v>0</v>
      </c>
      <c r="I95" s="186">
        <v>1141.9</v>
      </c>
      <c r="J95" s="186">
        <v>0</v>
      </c>
      <c r="K95" s="180"/>
      <c r="L95" s="181"/>
      <c r="M95" s="181"/>
      <c r="N95" s="181"/>
      <c r="O95" s="181"/>
      <c r="P95" s="181"/>
      <c r="Q95" s="220"/>
      <c r="R95" s="100"/>
    </row>
    <row r="96" spans="1:18" ht="23.25" customHeight="1">
      <c r="A96" s="131"/>
      <c r="B96" s="197"/>
      <c r="C96" s="220"/>
      <c r="D96" s="221"/>
      <c r="E96" s="221"/>
      <c r="F96" s="188">
        <v>2023</v>
      </c>
      <c r="G96" s="186">
        <v>0</v>
      </c>
      <c r="H96" s="186">
        <v>0</v>
      </c>
      <c r="I96" s="186">
        <v>0</v>
      </c>
      <c r="J96" s="186">
        <v>0</v>
      </c>
      <c r="K96" s="180"/>
      <c r="L96" s="181"/>
      <c r="M96" s="181"/>
      <c r="N96" s="181"/>
      <c r="O96" s="181"/>
      <c r="P96" s="181"/>
      <c r="Q96" s="220"/>
      <c r="R96" s="100"/>
    </row>
    <row r="97" spans="1:18" ht="23.25" customHeight="1">
      <c r="A97" s="131"/>
      <c r="B97" s="197"/>
      <c r="C97" s="220"/>
      <c r="D97" s="221"/>
      <c r="E97" s="221"/>
      <c r="F97" s="188">
        <v>2024</v>
      </c>
      <c r="G97" s="186">
        <v>0</v>
      </c>
      <c r="H97" s="186">
        <v>0</v>
      </c>
      <c r="I97" s="186">
        <v>0</v>
      </c>
      <c r="J97" s="186">
        <v>0</v>
      </c>
      <c r="K97" s="180"/>
      <c r="L97" s="181"/>
      <c r="M97" s="181"/>
      <c r="N97" s="181"/>
      <c r="O97" s="181"/>
      <c r="P97" s="181"/>
      <c r="Q97" s="220"/>
      <c r="R97" s="100"/>
    </row>
    <row r="98" spans="1:18" ht="23.25" customHeight="1">
      <c r="A98" s="134"/>
      <c r="B98" s="222"/>
      <c r="C98" s="223"/>
      <c r="D98" s="224"/>
      <c r="E98" s="224"/>
      <c r="F98" s="188">
        <v>2025</v>
      </c>
      <c r="G98" s="186">
        <v>0</v>
      </c>
      <c r="H98" s="186">
        <v>0</v>
      </c>
      <c r="I98" s="186">
        <v>0</v>
      </c>
      <c r="J98" s="186">
        <v>0</v>
      </c>
      <c r="K98" s="180"/>
      <c r="L98" s="181"/>
      <c r="M98" s="181"/>
      <c r="N98" s="181"/>
      <c r="O98" s="181"/>
      <c r="P98" s="181"/>
      <c r="Q98" s="223"/>
      <c r="R98" s="100"/>
    </row>
    <row r="99" spans="1:18" ht="24" customHeight="1">
      <c r="A99" s="110" t="s">
        <v>64</v>
      </c>
      <c r="B99" s="111" t="s">
        <v>72</v>
      </c>
      <c r="C99" s="137">
        <v>1040140010414</v>
      </c>
      <c r="D99" s="130" t="s">
        <v>101</v>
      </c>
      <c r="E99" s="130" t="s">
        <v>102</v>
      </c>
      <c r="F99" s="95" t="s">
        <v>9</v>
      </c>
      <c r="G99" s="112">
        <f>SUM(G100:G107)</f>
        <v>3148.5</v>
      </c>
      <c r="H99" s="112">
        <f>SUM(H100:H107)</f>
        <v>1617.2</v>
      </c>
      <c r="I99" s="112">
        <f>SUM(I100:I107)</f>
        <v>3148.5</v>
      </c>
      <c r="J99" s="112">
        <f>SUM(J100:J107)</f>
        <v>1617.2</v>
      </c>
      <c r="K99" s="23"/>
      <c r="L99" s="12"/>
      <c r="M99" s="12"/>
      <c r="N99" s="12"/>
      <c r="O99" s="12"/>
      <c r="P99" s="12"/>
      <c r="Q99" s="94" t="s">
        <v>70</v>
      </c>
      <c r="R99" s="100"/>
    </row>
    <row r="100" spans="1:18" ht="24" customHeight="1">
      <c r="A100" s="113"/>
      <c r="B100" s="114"/>
      <c r="C100" s="131"/>
      <c r="D100" s="132"/>
      <c r="E100" s="132"/>
      <c r="F100" s="103">
        <v>2018</v>
      </c>
      <c r="G100" s="104">
        <v>0</v>
      </c>
      <c r="H100" s="104">
        <v>0</v>
      </c>
      <c r="I100" s="104">
        <v>0</v>
      </c>
      <c r="J100" s="104">
        <v>0</v>
      </c>
      <c r="K100" s="97"/>
      <c r="L100" s="98"/>
      <c r="M100" s="115"/>
      <c r="N100" s="115"/>
      <c r="O100" s="115"/>
      <c r="P100" s="115"/>
      <c r="Q100" s="105"/>
      <c r="R100" s="100"/>
    </row>
    <row r="101" spans="1:18" ht="24" customHeight="1">
      <c r="A101" s="113"/>
      <c r="B101" s="114"/>
      <c r="C101" s="131"/>
      <c r="D101" s="132"/>
      <c r="E101" s="132"/>
      <c r="F101" s="103">
        <v>2019</v>
      </c>
      <c r="G101" s="104">
        <v>0</v>
      </c>
      <c r="H101" s="104">
        <v>0</v>
      </c>
      <c r="I101" s="104">
        <v>0</v>
      </c>
      <c r="J101" s="104">
        <v>0</v>
      </c>
      <c r="K101" s="97"/>
      <c r="L101" s="98"/>
      <c r="M101" s="98"/>
      <c r="N101" s="98"/>
      <c r="O101" s="98"/>
      <c r="P101" s="98"/>
      <c r="Q101" s="105"/>
      <c r="R101" s="100"/>
    </row>
    <row r="102" spans="1:18" ht="24" customHeight="1">
      <c r="A102" s="113"/>
      <c r="B102" s="114"/>
      <c r="C102" s="131"/>
      <c r="D102" s="132"/>
      <c r="E102" s="132"/>
      <c r="F102" s="103">
        <v>2020</v>
      </c>
      <c r="G102" s="104">
        <v>1531.3</v>
      </c>
      <c r="H102" s="104">
        <v>0</v>
      </c>
      <c r="I102" s="104">
        <v>1531.3</v>
      </c>
      <c r="J102" s="104">
        <v>0</v>
      </c>
      <c r="K102" s="97"/>
      <c r="L102" s="98"/>
      <c r="M102" s="98"/>
      <c r="N102" s="98"/>
      <c r="O102" s="98"/>
      <c r="P102" s="98"/>
      <c r="Q102" s="105"/>
      <c r="R102" s="100"/>
    </row>
    <row r="103" spans="1:18" ht="24" customHeight="1">
      <c r="A103" s="131"/>
      <c r="B103" s="114"/>
      <c r="C103" s="131"/>
      <c r="D103" s="132"/>
      <c r="E103" s="132"/>
      <c r="F103" s="106">
        <v>2021</v>
      </c>
      <c r="G103" s="109">
        <v>1617.2</v>
      </c>
      <c r="H103" s="109">
        <v>1617.2</v>
      </c>
      <c r="I103" s="109">
        <v>1617.2</v>
      </c>
      <c r="J103" s="109">
        <v>1617.2</v>
      </c>
      <c r="K103" s="97"/>
      <c r="L103" s="98"/>
      <c r="M103" s="98"/>
      <c r="N103" s="98"/>
      <c r="O103" s="98"/>
      <c r="P103" s="98"/>
      <c r="Q103" s="131"/>
      <c r="R103" s="100"/>
    </row>
    <row r="104" spans="1:18" ht="24" customHeight="1">
      <c r="A104" s="131"/>
      <c r="B104" s="114"/>
      <c r="C104" s="131"/>
      <c r="D104" s="132"/>
      <c r="E104" s="132"/>
      <c r="F104" s="106">
        <v>2022</v>
      </c>
      <c r="G104" s="109">
        <v>0</v>
      </c>
      <c r="H104" s="109">
        <v>0</v>
      </c>
      <c r="I104" s="109">
        <v>0</v>
      </c>
      <c r="J104" s="109">
        <v>0</v>
      </c>
      <c r="K104" s="97"/>
      <c r="L104" s="98"/>
      <c r="M104" s="98"/>
      <c r="N104" s="98"/>
      <c r="O104" s="98"/>
      <c r="P104" s="98"/>
      <c r="Q104" s="131"/>
      <c r="R104" s="100"/>
    </row>
    <row r="105" spans="1:18" ht="24" customHeight="1">
      <c r="A105" s="131"/>
      <c r="B105" s="114"/>
      <c r="C105" s="131"/>
      <c r="D105" s="132"/>
      <c r="E105" s="132"/>
      <c r="F105" s="106">
        <v>2023</v>
      </c>
      <c r="G105" s="109">
        <v>0</v>
      </c>
      <c r="H105" s="109">
        <v>0</v>
      </c>
      <c r="I105" s="109">
        <v>0</v>
      </c>
      <c r="J105" s="109">
        <v>0</v>
      </c>
      <c r="K105" s="97"/>
      <c r="L105" s="98"/>
      <c r="M105" s="98"/>
      <c r="N105" s="98"/>
      <c r="O105" s="98"/>
      <c r="P105" s="98"/>
      <c r="Q105" s="131"/>
      <c r="R105" s="100"/>
    </row>
    <row r="106" spans="1:18" ht="24" customHeight="1">
      <c r="A106" s="131"/>
      <c r="B106" s="114"/>
      <c r="C106" s="131"/>
      <c r="D106" s="132"/>
      <c r="E106" s="132"/>
      <c r="F106" s="106">
        <v>2024</v>
      </c>
      <c r="G106" s="104">
        <v>0</v>
      </c>
      <c r="H106" s="104">
        <v>0</v>
      </c>
      <c r="I106" s="104">
        <v>0</v>
      </c>
      <c r="J106" s="104">
        <v>0</v>
      </c>
      <c r="K106" s="97"/>
      <c r="L106" s="98"/>
      <c r="M106" s="98"/>
      <c r="N106" s="98"/>
      <c r="O106" s="98"/>
      <c r="P106" s="98"/>
      <c r="Q106" s="131"/>
      <c r="R106" s="100"/>
    </row>
    <row r="107" spans="1:18" ht="24" customHeight="1">
      <c r="A107" s="134"/>
      <c r="B107" s="135"/>
      <c r="C107" s="134"/>
      <c r="D107" s="136"/>
      <c r="E107" s="136"/>
      <c r="F107" s="106">
        <v>2025</v>
      </c>
      <c r="G107" s="104">
        <v>0</v>
      </c>
      <c r="H107" s="104">
        <v>0</v>
      </c>
      <c r="I107" s="104">
        <v>0</v>
      </c>
      <c r="J107" s="104">
        <v>0</v>
      </c>
      <c r="K107" s="97"/>
      <c r="L107" s="98"/>
      <c r="M107" s="98"/>
      <c r="N107" s="98"/>
      <c r="O107" s="98"/>
      <c r="P107" s="98"/>
      <c r="Q107" s="134"/>
      <c r="R107" s="100"/>
    </row>
    <row r="108" spans="1:18" ht="23.25" customHeight="1">
      <c r="A108" s="110" t="s">
        <v>65</v>
      </c>
      <c r="B108" s="111" t="s">
        <v>66</v>
      </c>
      <c r="C108" s="129"/>
      <c r="D108" s="130" t="s">
        <v>101</v>
      </c>
      <c r="E108" s="130" t="s">
        <v>102</v>
      </c>
      <c r="F108" s="95" t="s">
        <v>9</v>
      </c>
      <c r="G108" s="112">
        <f>SUM(G109:G116)</f>
        <v>1198.3</v>
      </c>
      <c r="H108" s="112">
        <f>SUM(H109:H116)</f>
        <v>0</v>
      </c>
      <c r="I108" s="112">
        <f>SUM(I109:I116)</f>
        <v>1198.3</v>
      </c>
      <c r="J108" s="112">
        <f>SUM(J109:J116)</f>
        <v>0</v>
      </c>
      <c r="K108" s="23"/>
      <c r="L108" s="12"/>
      <c r="M108" s="12"/>
      <c r="N108" s="12"/>
      <c r="O108" s="12"/>
      <c r="P108" s="12"/>
      <c r="Q108" s="94" t="s">
        <v>70</v>
      </c>
      <c r="R108" s="100"/>
    </row>
    <row r="109" spans="1:18" ht="23.25" customHeight="1">
      <c r="A109" s="113"/>
      <c r="B109" s="114"/>
      <c r="C109" s="131"/>
      <c r="D109" s="132"/>
      <c r="E109" s="132"/>
      <c r="F109" s="103">
        <v>2018</v>
      </c>
      <c r="G109" s="104">
        <v>0</v>
      </c>
      <c r="H109" s="104">
        <v>0</v>
      </c>
      <c r="I109" s="104">
        <v>0</v>
      </c>
      <c r="J109" s="104">
        <v>0</v>
      </c>
      <c r="K109" s="97"/>
      <c r="L109" s="98"/>
      <c r="M109" s="115"/>
      <c r="N109" s="115"/>
      <c r="O109" s="115"/>
      <c r="P109" s="115"/>
      <c r="Q109" s="105"/>
      <c r="R109" s="100"/>
    </row>
    <row r="110" spans="1:18" ht="23.25" customHeight="1">
      <c r="A110" s="113"/>
      <c r="B110" s="114"/>
      <c r="C110" s="131"/>
      <c r="D110" s="132"/>
      <c r="E110" s="132"/>
      <c r="F110" s="103">
        <v>2019</v>
      </c>
      <c r="G110" s="104">
        <v>0</v>
      </c>
      <c r="H110" s="104">
        <v>0</v>
      </c>
      <c r="I110" s="104">
        <v>0</v>
      </c>
      <c r="J110" s="104">
        <v>0</v>
      </c>
      <c r="K110" s="97"/>
      <c r="L110" s="98"/>
      <c r="M110" s="98"/>
      <c r="N110" s="98"/>
      <c r="O110" s="98"/>
      <c r="P110" s="98"/>
      <c r="Q110" s="105"/>
      <c r="R110" s="100"/>
    </row>
    <row r="111" spans="1:18" ht="23.25" customHeight="1">
      <c r="A111" s="113"/>
      <c r="B111" s="114"/>
      <c r="C111" s="131"/>
      <c r="D111" s="132"/>
      <c r="E111" s="132"/>
      <c r="F111" s="103">
        <v>2020</v>
      </c>
      <c r="G111" s="104">
        <v>559</v>
      </c>
      <c r="H111" s="104">
        <v>0</v>
      </c>
      <c r="I111" s="104">
        <v>559</v>
      </c>
      <c r="J111" s="104">
        <v>0</v>
      </c>
      <c r="K111" s="97"/>
      <c r="L111" s="98"/>
      <c r="M111" s="98"/>
      <c r="N111" s="98"/>
      <c r="O111" s="98"/>
      <c r="P111" s="98"/>
      <c r="Q111" s="105"/>
      <c r="R111" s="100"/>
    </row>
    <row r="112" spans="1:18" ht="23.25" customHeight="1">
      <c r="A112" s="131"/>
      <c r="B112" s="114"/>
      <c r="C112" s="131"/>
      <c r="D112" s="132"/>
      <c r="E112" s="132"/>
      <c r="F112" s="106">
        <v>2021</v>
      </c>
      <c r="G112" s="133">
        <v>0</v>
      </c>
      <c r="H112" s="133">
        <v>0</v>
      </c>
      <c r="I112" s="133">
        <v>0</v>
      </c>
      <c r="J112" s="133">
        <v>0</v>
      </c>
      <c r="K112" s="97"/>
      <c r="L112" s="98"/>
      <c r="M112" s="98"/>
      <c r="N112" s="98"/>
      <c r="O112" s="98"/>
      <c r="P112" s="98"/>
      <c r="Q112" s="131"/>
      <c r="R112" s="100"/>
    </row>
    <row r="113" spans="1:18" ht="23.25" customHeight="1">
      <c r="A113" s="131"/>
      <c r="B113" s="114"/>
      <c r="C113" s="131"/>
      <c r="D113" s="132"/>
      <c r="E113" s="132"/>
      <c r="F113" s="106">
        <v>2022</v>
      </c>
      <c r="G113" s="104">
        <v>639.3</v>
      </c>
      <c r="H113" s="104">
        <v>0</v>
      </c>
      <c r="I113" s="104">
        <v>639.3</v>
      </c>
      <c r="J113" s="104">
        <v>0</v>
      </c>
      <c r="K113" s="97"/>
      <c r="L113" s="98"/>
      <c r="M113" s="98"/>
      <c r="N113" s="98"/>
      <c r="O113" s="98"/>
      <c r="P113" s="98"/>
      <c r="Q113" s="131"/>
      <c r="R113" s="100"/>
    </row>
    <row r="114" spans="1:18" ht="23.25" customHeight="1">
      <c r="A114" s="131"/>
      <c r="B114" s="114"/>
      <c r="C114" s="131"/>
      <c r="D114" s="132"/>
      <c r="E114" s="132"/>
      <c r="F114" s="106">
        <v>2023</v>
      </c>
      <c r="G114" s="104">
        <v>0</v>
      </c>
      <c r="H114" s="104">
        <v>0</v>
      </c>
      <c r="I114" s="104">
        <v>0</v>
      </c>
      <c r="J114" s="104">
        <v>0</v>
      </c>
      <c r="K114" s="97"/>
      <c r="L114" s="98"/>
      <c r="M114" s="98"/>
      <c r="N114" s="98"/>
      <c r="O114" s="98"/>
      <c r="P114" s="98"/>
      <c r="Q114" s="131"/>
      <c r="R114" s="100"/>
    </row>
    <row r="115" spans="1:18" ht="23.25" customHeight="1">
      <c r="A115" s="131"/>
      <c r="B115" s="114"/>
      <c r="C115" s="131"/>
      <c r="D115" s="132"/>
      <c r="E115" s="132"/>
      <c r="F115" s="106">
        <v>2024</v>
      </c>
      <c r="G115" s="104">
        <v>0</v>
      </c>
      <c r="H115" s="104">
        <v>0</v>
      </c>
      <c r="I115" s="104">
        <v>0</v>
      </c>
      <c r="J115" s="104">
        <v>0</v>
      </c>
      <c r="K115" s="97"/>
      <c r="L115" s="98"/>
      <c r="M115" s="98"/>
      <c r="N115" s="98"/>
      <c r="O115" s="98"/>
      <c r="P115" s="98"/>
      <c r="Q115" s="131"/>
      <c r="R115" s="100"/>
    </row>
    <row r="116" spans="1:18" ht="23.25" customHeight="1">
      <c r="A116" s="134"/>
      <c r="B116" s="135"/>
      <c r="C116" s="134"/>
      <c r="D116" s="136"/>
      <c r="E116" s="136"/>
      <c r="F116" s="106">
        <v>2025</v>
      </c>
      <c r="G116" s="104">
        <v>0</v>
      </c>
      <c r="H116" s="104">
        <v>0</v>
      </c>
      <c r="I116" s="104">
        <v>0</v>
      </c>
      <c r="J116" s="104">
        <v>0</v>
      </c>
      <c r="K116" s="97"/>
      <c r="L116" s="98"/>
      <c r="M116" s="98"/>
      <c r="N116" s="98"/>
      <c r="O116" s="98"/>
      <c r="P116" s="98"/>
      <c r="Q116" s="134"/>
      <c r="R116" s="100"/>
    </row>
    <row r="117" spans="1:18" ht="23.25" customHeight="1">
      <c r="A117" s="138" t="s">
        <v>84</v>
      </c>
      <c r="B117" s="111" t="s">
        <v>92</v>
      </c>
      <c r="C117" s="139"/>
      <c r="D117" s="140" t="s">
        <v>101</v>
      </c>
      <c r="E117" s="140" t="s">
        <v>102</v>
      </c>
      <c r="F117" s="95" t="s">
        <v>9</v>
      </c>
      <c r="G117" s="96">
        <f>SUM(G118:G124)</f>
        <v>108300</v>
      </c>
      <c r="H117" s="96">
        <f>SUM(H118:H124)</f>
        <v>0</v>
      </c>
      <c r="I117" s="96">
        <f>SUM(I118:I124)</f>
        <v>108300</v>
      </c>
      <c r="J117" s="96">
        <f>SUM(J118:J124)</f>
        <v>0</v>
      </c>
      <c r="K117" s="97"/>
      <c r="L117" s="98"/>
      <c r="M117" s="98"/>
      <c r="N117" s="98"/>
      <c r="O117" s="98"/>
      <c r="P117" s="98"/>
      <c r="Q117" s="141" t="s">
        <v>88</v>
      </c>
      <c r="R117" s="100"/>
    </row>
    <row r="118" spans="1:18" ht="23.25" customHeight="1">
      <c r="A118" s="138"/>
      <c r="B118" s="114"/>
      <c r="C118" s="131"/>
      <c r="D118" s="142"/>
      <c r="E118" s="142"/>
      <c r="F118" s="103">
        <v>2019</v>
      </c>
      <c r="G118" s="104">
        <v>0</v>
      </c>
      <c r="H118" s="143">
        <v>0</v>
      </c>
      <c r="I118" s="104">
        <v>0</v>
      </c>
      <c r="J118" s="104">
        <v>0</v>
      </c>
      <c r="K118" s="97"/>
      <c r="L118" s="98"/>
      <c r="M118" s="98"/>
      <c r="N118" s="98"/>
      <c r="O118" s="98"/>
      <c r="P118" s="98"/>
      <c r="Q118" s="141"/>
      <c r="R118" s="100"/>
    </row>
    <row r="119" spans="1:18" ht="23.25" customHeight="1">
      <c r="A119" s="138"/>
      <c r="B119" s="114"/>
      <c r="C119" s="131"/>
      <c r="D119" s="142"/>
      <c r="E119" s="142"/>
      <c r="F119" s="103">
        <v>2020</v>
      </c>
      <c r="G119" s="104">
        <v>108300</v>
      </c>
      <c r="H119" s="104">
        <v>0</v>
      </c>
      <c r="I119" s="104">
        <v>108300</v>
      </c>
      <c r="J119" s="104">
        <v>0</v>
      </c>
      <c r="K119" s="97"/>
      <c r="L119" s="98"/>
      <c r="M119" s="98"/>
      <c r="N119" s="98"/>
      <c r="O119" s="98"/>
      <c r="P119" s="98"/>
      <c r="Q119" s="141"/>
      <c r="R119" s="100"/>
    </row>
    <row r="120" spans="1:18" ht="23.25" customHeight="1">
      <c r="A120" s="138"/>
      <c r="B120" s="114"/>
      <c r="C120" s="131"/>
      <c r="D120" s="142"/>
      <c r="E120" s="142"/>
      <c r="F120" s="106">
        <v>2021</v>
      </c>
      <c r="G120" s="104">
        <v>0</v>
      </c>
      <c r="H120" s="104">
        <v>0</v>
      </c>
      <c r="I120" s="104">
        <v>0</v>
      </c>
      <c r="J120" s="104">
        <v>0</v>
      </c>
      <c r="K120" s="97"/>
      <c r="L120" s="98"/>
      <c r="M120" s="98"/>
      <c r="N120" s="98"/>
      <c r="O120" s="98"/>
      <c r="P120" s="98"/>
      <c r="Q120" s="141"/>
      <c r="R120" s="100"/>
    </row>
    <row r="121" spans="1:18" ht="23.25" customHeight="1">
      <c r="A121" s="138"/>
      <c r="B121" s="114"/>
      <c r="C121" s="131"/>
      <c r="D121" s="142"/>
      <c r="E121" s="142"/>
      <c r="F121" s="106">
        <v>2022</v>
      </c>
      <c r="G121" s="104">
        <v>0</v>
      </c>
      <c r="H121" s="104">
        <v>0</v>
      </c>
      <c r="I121" s="104">
        <v>0</v>
      </c>
      <c r="J121" s="104">
        <v>0</v>
      </c>
      <c r="K121" s="97"/>
      <c r="L121" s="98"/>
      <c r="M121" s="98"/>
      <c r="N121" s="98"/>
      <c r="O121" s="98"/>
      <c r="P121" s="98"/>
      <c r="Q121" s="141"/>
      <c r="R121" s="100"/>
    </row>
    <row r="122" spans="1:18" ht="23.25" customHeight="1">
      <c r="A122" s="138"/>
      <c r="B122" s="114"/>
      <c r="C122" s="131"/>
      <c r="D122" s="142"/>
      <c r="E122" s="142"/>
      <c r="F122" s="106">
        <v>2023</v>
      </c>
      <c r="G122" s="104">
        <v>0</v>
      </c>
      <c r="H122" s="104">
        <v>0</v>
      </c>
      <c r="I122" s="104">
        <v>0</v>
      </c>
      <c r="J122" s="104">
        <v>0</v>
      </c>
      <c r="K122" s="97"/>
      <c r="L122" s="98"/>
      <c r="M122" s="98"/>
      <c r="N122" s="98"/>
      <c r="O122" s="98"/>
      <c r="P122" s="98"/>
      <c r="Q122" s="141"/>
      <c r="R122" s="100"/>
    </row>
    <row r="123" spans="1:18" ht="23.25" customHeight="1">
      <c r="A123" s="138"/>
      <c r="B123" s="114"/>
      <c r="C123" s="131"/>
      <c r="D123" s="142"/>
      <c r="E123" s="142"/>
      <c r="F123" s="106">
        <v>2024</v>
      </c>
      <c r="G123" s="104">
        <v>0</v>
      </c>
      <c r="H123" s="104">
        <v>0</v>
      </c>
      <c r="I123" s="104">
        <v>0</v>
      </c>
      <c r="J123" s="104">
        <v>0</v>
      </c>
      <c r="K123" s="97"/>
      <c r="L123" s="98"/>
      <c r="M123" s="98"/>
      <c r="N123" s="98"/>
      <c r="O123" s="98"/>
      <c r="P123" s="98"/>
      <c r="Q123" s="141"/>
      <c r="R123" s="100"/>
    </row>
    <row r="124" spans="1:18" ht="23.25" customHeight="1">
      <c r="A124" s="138"/>
      <c r="B124" s="135"/>
      <c r="C124" s="134"/>
      <c r="D124" s="144"/>
      <c r="E124" s="144"/>
      <c r="F124" s="106">
        <v>2025</v>
      </c>
      <c r="G124" s="104">
        <v>0</v>
      </c>
      <c r="H124" s="104">
        <v>0</v>
      </c>
      <c r="I124" s="104">
        <v>0</v>
      </c>
      <c r="J124" s="104">
        <v>0</v>
      </c>
      <c r="K124" s="97"/>
      <c r="L124" s="98"/>
      <c r="M124" s="98"/>
      <c r="N124" s="98"/>
      <c r="O124" s="98"/>
      <c r="P124" s="98"/>
      <c r="Q124" s="141"/>
      <c r="R124" s="100"/>
    </row>
    <row r="125" spans="1:18" ht="23.25" customHeight="1">
      <c r="A125" s="145" t="s">
        <v>85</v>
      </c>
      <c r="B125" s="111" t="s">
        <v>93</v>
      </c>
      <c r="C125" s="146"/>
      <c r="D125" s="140" t="s">
        <v>101</v>
      </c>
      <c r="E125" s="140" t="s">
        <v>102</v>
      </c>
      <c r="F125" s="95" t="s">
        <v>9</v>
      </c>
      <c r="G125" s="96">
        <f>SUM(G126:G132)</f>
        <v>4350</v>
      </c>
      <c r="H125" s="96">
        <f>SUM(H126:H132)</f>
        <v>0</v>
      </c>
      <c r="I125" s="96">
        <f>SUM(I126:I132)</f>
        <v>4350</v>
      </c>
      <c r="J125" s="96">
        <f>SUM(J126:J132)</f>
        <v>0</v>
      </c>
      <c r="K125" s="97"/>
      <c r="L125" s="98"/>
      <c r="M125" s="98"/>
      <c r="N125" s="98"/>
      <c r="O125" s="98"/>
      <c r="P125" s="98"/>
      <c r="Q125" s="102" t="s">
        <v>89</v>
      </c>
      <c r="R125" s="100"/>
    </row>
    <row r="126" spans="1:18" ht="23.25" customHeight="1">
      <c r="A126" s="147"/>
      <c r="B126" s="114"/>
      <c r="C126" s="148"/>
      <c r="D126" s="142"/>
      <c r="E126" s="142"/>
      <c r="F126" s="103">
        <v>2019</v>
      </c>
      <c r="G126" s="104">
        <v>0</v>
      </c>
      <c r="H126" s="104">
        <v>0</v>
      </c>
      <c r="I126" s="104">
        <v>0</v>
      </c>
      <c r="J126" s="104">
        <v>0</v>
      </c>
      <c r="K126" s="97"/>
      <c r="L126" s="98"/>
      <c r="M126" s="98"/>
      <c r="N126" s="98"/>
      <c r="O126" s="98"/>
      <c r="P126" s="98"/>
      <c r="Q126" s="102"/>
      <c r="R126" s="100"/>
    </row>
    <row r="127" spans="1:18" ht="23.25" customHeight="1">
      <c r="A127" s="147"/>
      <c r="B127" s="114"/>
      <c r="C127" s="148"/>
      <c r="D127" s="142"/>
      <c r="E127" s="142"/>
      <c r="F127" s="103">
        <v>2020</v>
      </c>
      <c r="G127" s="104">
        <v>4350</v>
      </c>
      <c r="H127" s="104">
        <v>0</v>
      </c>
      <c r="I127" s="104">
        <v>4350</v>
      </c>
      <c r="J127" s="104">
        <v>0</v>
      </c>
      <c r="K127" s="97"/>
      <c r="L127" s="98"/>
      <c r="M127" s="98"/>
      <c r="N127" s="98"/>
      <c r="O127" s="98"/>
      <c r="P127" s="98"/>
      <c r="Q127" s="102"/>
      <c r="R127" s="100"/>
    </row>
    <row r="128" spans="1:18" ht="23.25" customHeight="1">
      <c r="A128" s="147"/>
      <c r="B128" s="114"/>
      <c r="C128" s="148"/>
      <c r="D128" s="142"/>
      <c r="E128" s="142"/>
      <c r="F128" s="106">
        <v>2021</v>
      </c>
      <c r="G128" s="104">
        <v>0</v>
      </c>
      <c r="H128" s="104">
        <v>0</v>
      </c>
      <c r="I128" s="104">
        <v>0</v>
      </c>
      <c r="J128" s="104">
        <v>0</v>
      </c>
      <c r="K128" s="97"/>
      <c r="L128" s="98"/>
      <c r="M128" s="98"/>
      <c r="N128" s="98"/>
      <c r="O128" s="98"/>
      <c r="P128" s="98"/>
      <c r="Q128" s="102"/>
      <c r="R128" s="100"/>
    </row>
    <row r="129" spans="1:18" ht="23.25" customHeight="1">
      <c r="A129" s="147"/>
      <c r="B129" s="114"/>
      <c r="C129" s="148"/>
      <c r="D129" s="142"/>
      <c r="E129" s="142"/>
      <c r="F129" s="106">
        <v>2022</v>
      </c>
      <c r="G129" s="104">
        <v>0</v>
      </c>
      <c r="H129" s="104">
        <v>0</v>
      </c>
      <c r="I129" s="104">
        <v>0</v>
      </c>
      <c r="J129" s="104">
        <v>0</v>
      </c>
      <c r="K129" s="97"/>
      <c r="L129" s="98"/>
      <c r="M129" s="98"/>
      <c r="N129" s="98"/>
      <c r="O129" s="98"/>
      <c r="P129" s="98"/>
      <c r="Q129" s="102"/>
      <c r="R129" s="100"/>
    </row>
    <row r="130" spans="1:18" ht="23.25" customHeight="1">
      <c r="A130" s="147"/>
      <c r="B130" s="114"/>
      <c r="C130" s="148"/>
      <c r="D130" s="142"/>
      <c r="E130" s="142"/>
      <c r="F130" s="106">
        <v>2023</v>
      </c>
      <c r="G130" s="104">
        <v>0</v>
      </c>
      <c r="H130" s="104">
        <v>0</v>
      </c>
      <c r="I130" s="104">
        <v>0</v>
      </c>
      <c r="J130" s="104">
        <v>0</v>
      </c>
      <c r="K130" s="97"/>
      <c r="L130" s="98"/>
      <c r="M130" s="98"/>
      <c r="N130" s="98"/>
      <c r="O130" s="98"/>
      <c r="P130" s="98"/>
      <c r="Q130" s="102"/>
      <c r="R130" s="100"/>
    </row>
    <row r="131" spans="1:18" ht="23.25" customHeight="1">
      <c r="A131" s="147"/>
      <c r="B131" s="114"/>
      <c r="C131" s="148"/>
      <c r="D131" s="142"/>
      <c r="E131" s="142"/>
      <c r="F131" s="106">
        <v>2024</v>
      </c>
      <c r="G131" s="104">
        <v>0</v>
      </c>
      <c r="H131" s="104">
        <v>0</v>
      </c>
      <c r="I131" s="104">
        <v>0</v>
      </c>
      <c r="J131" s="104">
        <v>0</v>
      </c>
      <c r="K131" s="97"/>
      <c r="L131" s="98"/>
      <c r="M131" s="98"/>
      <c r="N131" s="98"/>
      <c r="O131" s="98"/>
      <c r="P131" s="98"/>
      <c r="Q131" s="102"/>
      <c r="R131" s="100"/>
    </row>
    <row r="132" spans="1:18" ht="23.25" customHeight="1">
      <c r="A132" s="147"/>
      <c r="B132" s="135"/>
      <c r="C132" s="148"/>
      <c r="D132" s="144"/>
      <c r="E132" s="144"/>
      <c r="F132" s="106">
        <v>2025</v>
      </c>
      <c r="G132" s="104">
        <v>0</v>
      </c>
      <c r="H132" s="104">
        <v>0</v>
      </c>
      <c r="I132" s="104">
        <v>0</v>
      </c>
      <c r="J132" s="104">
        <v>0</v>
      </c>
      <c r="K132" s="97"/>
      <c r="L132" s="98"/>
      <c r="M132" s="98"/>
      <c r="N132" s="98"/>
      <c r="O132" s="98"/>
      <c r="P132" s="98"/>
      <c r="Q132" s="102"/>
      <c r="R132" s="100"/>
    </row>
    <row r="133" spans="1:18" ht="23.25" customHeight="1">
      <c r="A133" s="138" t="s">
        <v>86</v>
      </c>
      <c r="B133" s="111" t="s">
        <v>94</v>
      </c>
      <c r="C133" s="124"/>
      <c r="D133" s="140" t="s">
        <v>101</v>
      </c>
      <c r="E133" s="140" t="s">
        <v>102</v>
      </c>
      <c r="F133" s="95" t="s">
        <v>9</v>
      </c>
      <c r="G133" s="96">
        <f>SUM(G134:G140)</f>
        <v>3800</v>
      </c>
      <c r="H133" s="96">
        <f>SUM(H134:H140)</f>
        <v>0</v>
      </c>
      <c r="I133" s="96">
        <f>SUM(I134:I140)</f>
        <v>3800</v>
      </c>
      <c r="J133" s="96">
        <f>SUM(J134:J140)</f>
        <v>0</v>
      </c>
      <c r="K133" s="97"/>
      <c r="L133" s="98"/>
      <c r="M133" s="98"/>
      <c r="N133" s="98"/>
      <c r="O133" s="98"/>
      <c r="P133" s="98"/>
      <c r="Q133" s="141" t="s">
        <v>90</v>
      </c>
      <c r="R133" s="100"/>
    </row>
    <row r="134" spans="1:18" ht="23.25" customHeight="1">
      <c r="A134" s="138"/>
      <c r="B134" s="114"/>
      <c r="C134" s="124"/>
      <c r="D134" s="142"/>
      <c r="E134" s="142"/>
      <c r="F134" s="103">
        <v>2019</v>
      </c>
      <c r="G134" s="104">
        <v>0</v>
      </c>
      <c r="H134" s="104">
        <v>0</v>
      </c>
      <c r="I134" s="104">
        <v>0</v>
      </c>
      <c r="J134" s="104">
        <v>0</v>
      </c>
      <c r="K134" s="97"/>
      <c r="L134" s="98"/>
      <c r="M134" s="98"/>
      <c r="N134" s="98"/>
      <c r="O134" s="98"/>
      <c r="P134" s="98"/>
      <c r="Q134" s="141"/>
      <c r="R134" s="100"/>
    </row>
    <row r="135" spans="1:18" ht="23.25" customHeight="1">
      <c r="A135" s="138"/>
      <c r="B135" s="114"/>
      <c r="C135" s="124"/>
      <c r="D135" s="142"/>
      <c r="E135" s="142"/>
      <c r="F135" s="103">
        <v>2020</v>
      </c>
      <c r="G135" s="104">
        <v>3800</v>
      </c>
      <c r="H135" s="104">
        <v>0</v>
      </c>
      <c r="I135" s="104">
        <v>3800</v>
      </c>
      <c r="J135" s="104">
        <v>0</v>
      </c>
      <c r="K135" s="97"/>
      <c r="L135" s="98"/>
      <c r="M135" s="98"/>
      <c r="N135" s="98"/>
      <c r="O135" s="98"/>
      <c r="P135" s="98"/>
      <c r="Q135" s="141"/>
      <c r="R135" s="100"/>
    </row>
    <row r="136" spans="1:18" ht="23.25" customHeight="1">
      <c r="A136" s="138"/>
      <c r="B136" s="114"/>
      <c r="C136" s="124"/>
      <c r="D136" s="142"/>
      <c r="E136" s="142"/>
      <c r="F136" s="106">
        <v>2021</v>
      </c>
      <c r="G136" s="104">
        <v>0</v>
      </c>
      <c r="H136" s="104">
        <v>0</v>
      </c>
      <c r="I136" s="104">
        <v>0</v>
      </c>
      <c r="J136" s="104">
        <v>0</v>
      </c>
      <c r="K136" s="97"/>
      <c r="L136" s="98"/>
      <c r="M136" s="98"/>
      <c r="N136" s="98"/>
      <c r="O136" s="98"/>
      <c r="P136" s="98"/>
      <c r="Q136" s="141"/>
      <c r="R136" s="100"/>
    </row>
    <row r="137" spans="1:18" ht="23.25" customHeight="1">
      <c r="A137" s="138"/>
      <c r="B137" s="114"/>
      <c r="C137" s="124"/>
      <c r="D137" s="142"/>
      <c r="E137" s="142"/>
      <c r="F137" s="106">
        <v>2022</v>
      </c>
      <c r="G137" s="104">
        <v>0</v>
      </c>
      <c r="H137" s="104">
        <v>0</v>
      </c>
      <c r="I137" s="104">
        <v>0</v>
      </c>
      <c r="J137" s="104">
        <v>0</v>
      </c>
      <c r="K137" s="97"/>
      <c r="L137" s="98"/>
      <c r="M137" s="98"/>
      <c r="N137" s="98"/>
      <c r="O137" s="98"/>
      <c r="P137" s="98"/>
      <c r="Q137" s="141"/>
      <c r="R137" s="100"/>
    </row>
    <row r="138" spans="1:18" ht="23.25" customHeight="1">
      <c r="A138" s="138"/>
      <c r="B138" s="114"/>
      <c r="C138" s="124"/>
      <c r="D138" s="142"/>
      <c r="E138" s="142"/>
      <c r="F138" s="106">
        <v>2023</v>
      </c>
      <c r="G138" s="104">
        <v>0</v>
      </c>
      <c r="H138" s="104">
        <v>0</v>
      </c>
      <c r="I138" s="104">
        <v>0</v>
      </c>
      <c r="J138" s="104">
        <v>0</v>
      </c>
      <c r="K138" s="97"/>
      <c r="L138" s="98"/>
      <c r="M138" s="98"/>
      <c r="N138" s="98"/>
      <c r="O138" s="98"/>
      <c r="P138" s="98"/>
      <c r="Q138" s="141"/>
      <c r="R138" s="100"/>
    </row>
    <row r="139" spans="1:18" ht="23.25" customHeight="1">
      <c r="A139" s="138"/>
      <c r="B139" s="114"/>
      <c r="C139" s="124"/>
      <c r="D139" s="142"/>
      <c r="E139" s="142"/>
      <c r="F139" s="106">
        <v>2024</v>
      </c>
      <c r="G139" s="104">
        <v>0</v>
      </c>
      <c r="H139" s="104">
        <v>0</v>
      </c>
      <c r="I139" s="104">
        <v>0</v>
      </c>
      <c r="J139" s="104">
        <v>0</v>
      </c>
      <c r="K139" s="97"/>
      <c r="L139" s="98"/>
      <c r="M139" s="98"/>
      <c r="N139" s="98"/>
      <c r="O139" s="98"/>
      <c r="P139" s="98"/>
      <c r="Q139" s="141"/>
      <c r="R139" s="100"/>
    </row>
    <row r="140" spans="1:18" ht="23.25" customHeight="1">
      <c r="A140" s="138"/>
      <c r="B140" s="135"/>
      <c r="C140" s="124"/>
      <c r="D140" s="144"/>
      <c r="E140" s="144"/>
      <c r="F140" s="106">
        <v>2025</v>
      </c>
      <c r="G140" s="104">
        <v>0</v>
      </c>
      <c r="H140" s="104">
        <v>0</v>
      </c>
      <c r="I140" s="104">
        <v>0</v>
      </c>
      <c r="J140" s="104">
        <v>0</v>
      </c>
      <c r="K140" s="97"/>
      <c r="L140" s="98"/>
      <c r="M140" s="98"/>
      <c r="N140" s="98"/>
      <c r="O140" s="98"/>
      <c r="P140" s="98"/>
      <c r="Q140" s="141"/>
      <c r="R140" s="100"/>
    </row>
    <row r="141" spans="1:18" ht="23.25" customHeight="1">
      <c r="A141" s="149" t="s">
        <v>87</v>
      </c>
      <c r="B141" s="111" t="s">
        <v>95</v>
      </c>
      <c r="C141" s="124"/>
      <c r="D141" s="140" t="s">
        <v>101</v>
      </c>
      <c r="E141" s="140" t="s">
        <v>102</v>
      </c>
      <c r="F141" s="95" t="s">
        <v>9</v>
      </c>
      <c r="G141" s="96">
        <f>SUM(G142:G148)</f>
        <v>9000</v>
      </c>
      <c r="H141" s="96">
        <f>SUM(H142:H148)</f>
        <v>0</v>
      </c>
      <c r="I141" s="96">
        <f>SUM(I142:I148)</f>
        <v>9000</v>
      </c>
      <c r="J141" s="96">
        <f>SUM(J142:J148)</f>
        <v>0</v>
      </c>
      <c r="K141" s="97"/>
      <c r="L141" s="98"/>
      <c r="M141" s="98"/>
      <c r="N141" s="98"/>
      <c r="O141" s="98"/>
      <c r="P141" s="98"/>
      <c r="Q141" s="99" t="s">
        <v>91</v>
      </c>
      <c r="R141" s="100"/>
    </row>
    <row r="142" spans="1:18" ht="23.25" customHeight="1">
      <c r="A142" s="150"/>
      <c r="B142" s="114"/>
      <c r="C142" s="124"/>
      <c r="D142" s="142"/>
      <c r="E142" s="142"/>
      <c r="F142" s="103">
        <v>2019</v>
      </c>
      <c r="G142" s="143">
        <v>0</v>
      </c>
      <c r="H142" s="104">
        <v>0</v>
      </c>
      <c r="I142" s="100">
        <v>0</v>
      </c>
      <c r="J142" s="104">
        <v>0</v>
      </c>
      <c r="K142" s="97"/>
      <c r="L142" s="98"/>
      <c r="M142" s="98"/>
      <c r="N142" s="98"/>
      <c r="O142" s="98"/>
      <c r="P142" s="98"/>
      <c r="Q142" s="105"/>
      <c r="R142" s="100"/>
    </row>
    <row r="143" spans="1:18" ht="23.25" customHeight="1">
      <c r="A143" s="150"/>
      <c r="B143" s="114"/>
      <c r="C143" s="124"/>
      <c r="D143" s="142"/>
      <c r="E143" s="142"/>
      <c r="F143" s="103">
        <v>2020</v>
      </c>
      <c r="G143" s="104">
        <v>9000</v>
      </c>
      <c r="H143" s="104">
        <v>0</v>
      </c>
      <c r="I143" s="104">
        <v>9000</v>
      </c>
      <c r="J143" s="104">
        <v>0</v>
      </c>
      <c r="K143" s="97"/>
      <c r="L143" s="98"/>
      <c r="M143" s="98"/>
      <c r="N143" s="98"/>
      <c r="O143" s="98"/>
      <c r="P143" s="98"/>
      <c r="Q143" s="105"/>
      <c r="R143" s="100"/>
    </row>
    <row r="144" spans="1:18" ht="23.25" customHeight="1">
      <c r="A144" s="150"/>
      <c r="B144" s="114"/>
      <c r="C144" s="124"/>
      <c r="D144" s="142"/>
      <c r="E144" s="142"/>
      <c r="F144" s="106">
        <v>2021</v>
      </c>
      <c r="G144" s="104">
        <v>0</v>
      </c>
      <c r="H144" s="104">
        <v>0</v>
      </c>
      <c r="I144" s="104">
        <v>0</v>
      </c>
      <c r="J144" s="104">
        <v>0</v>
      </c>
      <c r="K144" s="97"/>
      <c r="L144" s="98"/>
      <c r="M144" s="98"/>
      <c r="N144" s="98"/>
      <c r="O144" s="98"/>
      <c r="P144" s="98"/>
      <c r="Q144" s="105"/>
      <c r="R144" s="100"/>
    </row>
    <row r="145" spans="1:18" ht="23.25" customHeight="1">
      <c r="A145" s="150"/>
      <c r="B145" s="114"/>
      <c r="C145" s="124"/>
      <c r="D145" s="142"/>
      <c r="E145" s="142"/>
      <c r="F145" s="106">
        <v>2022</v>
      </c>
      <c r="G145" s="104">
        <v>0</v>
      </c>
      <c r="H145" s="104">
        <v>0</v>
      </c>
      <c r="I145" s="104">
        <v>0</v>
      </c>
      <c r="J145" s="104">
        <v>0</v>
      </c>
      <c r="K145" s="97"/>
      <c r="L145" s="98"/>
      <c r="M145" s="98"/>
      <c r="N145" s="98"/>
      <c r="O145" s="98"/>
      <c r="P145" s="98"/>
      <c r="Q145" s="105"/>
      <c r="R145" s="100"/>
    </row>
    <row r="146" spans="1:18" ht="23.25" customHeight="1">
      <c r="A146" s="150"/>
      <c r="B146" s="114"/>
      <c r="C146" s="124"/>
      <c r="D146" s="142"/>
      <c r="E146" s="142"/>
      <c r="F146" s="106">
        <v>2023</v>
      </c>
      <c r="G146" s="104">
        <v>0</v>
      </c>
      <c r="H146" s="104">
        <v>0</v>
      </c>
      <c r="I146" s="104">
        <v>0</v>
      </c>
      <c r="J146" s="104">
        <v>0</v>
      </c>
      <c r="K146" s="97"/>
      <c r="L146" s="98"/>
      <c r="M146" s="98"/>
      <c r="N146" s="98"/>
      <c r="O146" s="98"/>
      <c r="P146" s="98"/>
      <c r="Q146" s="105"/>
      <c r="R146" s="100"/>
    </row>
    <row r="147" spans="1:18" ht="23.25" customHeight="1">
      <c r="A147" s="150"/>
      <c r="B147" s="114"/>
      <c r="C147" s="124"/>
      <c r="D147" s="142"/>
      <c r="E147" s="142"/>
      <c r="F147" s="106">
        <v>2024</v>
      </c>
      <c r="G147" s="104">
        <v>0</v>
      </c>
      <c r="H147" s="104">
        <v>0</v>
      </c>
      <c r="I147" s="104">
        <v>0</v>
      </c>
      <c r="J147" s="104">
        <v>0</v>
      </c>
      <c r="K147" s="97"/>
      <c r="L147" s="98"/>
      <c r="M147" s="98"/>
      <c r="N147" s="98"/>
      <c r="O147" s="98"/>
      <c r="P147" s="98"/>
      <c r="Q147" s="105"/>
      <c r="R147" s="100"/>
    </row>
    <row r="148" spans="1:18" ht="23.25" customHeight="1">
      <c r="A148" s="151"/>
      <c r="B148" s="135"/>
      <c r="C148" s="124"/>
      <c r="D148" s="144"/>
      <c r="E148" s="144"/>
      <c r="F148" s="106">
        <v>2025</v>
      </c>
      <c r="G148" s="104">
        <v>0</v>
      </c>
      <c r="H148" s="104">
        <v>0</v>
      </c>
      <c r="I148" s="104">
        <v>0</v>
      </c>
      <c r="J148" s="104">
        <v>0</v>
      </c>
      <c r="K148" s="97"/>
      <c r="L148" s="98"/>
      <c r="M148" s="98"/>
      <c r="N148" s="98"/>
      <c r="O148" s="98"/>
      <c r="P148" s="98"/>
      <c r="Q148" s="108"/>
      <c r="R148" s="100"/>
    </row>
    <row r="149" spans="1:18" ht="17.25" customHeight="1">
      <c r="A149" s="129"/>
      <c r="B149" s="117" t="s">
        <v>67</v>
      </c>
      <c r="C149" s="118"/>
      <c r="D149" s="118"/>
      <c r="E149" s="119"/>
      <c r="F149" s="95" t="s">
        <v>9</v>
      </c>
      <c r="G149" s="96">
        <f>SUM(G150:G157)</f>
        <v>143833.50000000003</v>
      </c>
      <c r="H149" s="96">
        <f>SUM(H150:H157)</f>
        <v>1617.2</v>
      </c>
      <c r="I149" s="96">
        <f>SUM(I150:I157)</f>
        <v>143833.50000000003</v>
      </c>
      <c r="J149" s="96">
        <f>SUM(J150:J157)</f>
        <v>1617.2</v>
      </c>
      <c r="K149" s="23"/>
      <c r="L149" s="18"/>
      <c r="M149" s="18"/>
      <c r="N149" s="18"/>
      <c r="O149" s="18"/>
      <c r="P149" s="18"/>
      <c r="Q149" s="129"/>
      <c r="R149" s="100"/>
    </row>
    <row r="150" spans="1:18" ht="17.25" customHeight="1">
      <c r="A150" s="152"/>
      <c r="B150" s="120"/>
      <c r="C150" s="121"/>
      <c r="D150" s="121"/>
      <c r="E150" s="122"/>
      <c r="F150" s="106">
        <v>2018</v>
      </c>
      <c r="G150" s="104">
        <f>G73+G82+G91+G100+G109</f>
        <v>0</v>
      </c>
      <c r="H150" s="104">
        <f>H73+H82+H91+H100+H109</f>
        <v>0</v>
      </c>
      <c r="I150" s="104">
        <f>I73+I82+I91+I100+I109</f>
        <v>0</v>
      </c>
      <c r="J150" s="104">
        <f>J73+J82+J91+J100+J109</f>
        <v>0</v>
      </c>
      <c r="K150" s="97"/>
      <c r="L150" s="123"/>
      <c r="M150" s="123"/>
      <c r="N150" s="123"/>
      <c r="O150" s="123"/>
      <c r="P150" s="123"/>
      <c r="Q150" s="152"/>
      <c r="R150" s="100"/>
    </row>
    <row r="151" spans="1:18" ht="17.25" customHeight="1">
      <c r="A151" s="152"/>
      <c r="B151" s="120"/>
      <c r="C151" s="121"/>
      <c r="D151" s="121"/>
      <c r="E151" s="122"/>
      <c r="F151" s="106">
        <v>2019</v>
      </c>
      <c r="G151" s="104">
        <f aca="true" t="shared" si="5" ref="G151:G157">G74+G83+G92+G101+G110+G118+G126+G134+G142</f>
        <v>0</v>
      </c>
      <c r="H151" s="104">
        <f>H74+H83+H92+H102+H110+H119+H126+H134+H142</f>
        <v>0</v>
      </c>
      <c r="I151" s="104">
        <f>G151</f>
        <v>0</v>
      </c>
      <c r="J151" s="104">
        <f aca="true" t="shared" si="6" ref="J151:J157">J74+J83+J92+J101+J110+J118+J126+J134+J142</f>
        <v>0</v>
      </c>
      <c r="K151" s="97"/>
      <c r="L151" s="123"/>
      <c r="M151" s="123"/>
      <c r="N151" s="123"/>
      <c r="O151" s="123"/>
      <c r="P151" s="123"/>
      <c r="Q151" s="152"/>
      <c r="R151" s="100"/>
    </row>
    <row r="152" spans="1:18" ht="17.25" customHeight="1">
      <c r="A152" s="152"/>
      <c r="B152" s="120"/>
      <c r="C152" s="121"/>
      <c r="D152" s="121"/>
      <c r="E152" s="122"/>
      <c r="F152" s="106">
        <v>2020</v>
      </c>
      <c r="G152" s="104">
        <f t="shared" si="5"/>
        <v>134088.6</v>
      </c>
      <c r="H152" s="104">
        <f aca="true" t="shared" si="7" ref="H152:I157">H75+H84+H93+H102+H111+H119+H127+H135+H143</f>
        <v>0</v>
      </c>
      <c r="I152" s="104">
        <f t="shared" si="7"/>
        <v>134088.6</v>
      </c>
      <c r="J152" s="104">
        <f t="shared" si="6"/>
        <v>0</v>
      </c>
      <c r="K152" s="97"/>
      <c r="L152" s="123"/>
      <c r="M152" s="123"/>
      <c r="N152" s="123"/>
      <c r="O152" s="123"/>
      <c r="P152" s="123"/>
      <c r="Q152" s="152"/>
      <c r="R152" s="100"/>
    </row>
    <row r="153" spans="1:18" ht="17.25" customHeight="1">
      <c r="A153" s="131"/>
      <c r="B153" s="120"/>
      <c r="C153" s="121"/>
      <c r="D153" s="121"/>
      <c r="E153" s="122"/>
      <c r="F153" s="106">
        <v>2021</v>
      </c>
      <c r="G153" s="104">
        <f t="shared" si="5"/>
        <v>1617.2</v>
      </c>
      <c r="H153" s="104">
        <f t="shared" si="7"/>
        <v>1617.2</v>
      </c>
      <c r="I153" s="104">
        <f t="shared" si="7"/>
        <v>1617.2</v>
      </c>
      <c r="J153" s="104">
        <f t="shared" si="6"/>
        <v>1617.2</v>
      </c>
      <c r="K153" s="97"/>
      <c r="L153" s="123"/>
      <c r="M153" s="123"/>
      <c r="N153" s="123"/>
      <c r="O153" s="123"/>
      <c r="P153" s="123"/>
      <c r="Q153" s="131"/>
      <c r="R153" s="100"/>
    </row>
    <row r="154" spans="1:18" ht="17.25" customHeight="1">
      <c r="A154" s="131"/>
      <c r="B154" s="120"/>
      <c r="C154" s="121"/>
      <c r="D154" s="121"/>
      <c r="E154" s="122"/>
      <c r="F154" s="106">
        <v>2022</v>
      </c>
      <c r="G154" s="104">
        <f t="shared" si="5"/>
        <v>8127.7</v>
      </c>
      <c r="H154" s="104">
        <f t="shared" si="7"/>
        <v>0</v>
      </c>
      <c r="I154" s="104">
        <f t="shared" si="7"/>
        <v>8127.7</v>
      </c>
      <c r="J154" s="104">
        <f t="shared" si="6"/>
        <v>0</v>
      </c>
      <c r="K154" s="97"/>
      <c r="L154" s="123"/>
      <c r="M154" s="123"/>
      <c r="N154" s="123"/>
      <c r="O154" s="123"/>
      <c r="P154" s="123"/>
      <c r="Q154" s="131"/>
      <c r="R154" s="100"/>
    </row>
    <row r="155" spans="1:18" ht="17.25" customHeight="1">
      <c r="A155" s="131"/>
      <c r="B155" s="120"/>
      <c r="C155" s="121"/>
      <c r="D155" s="121"/>
      <c r="E155" s="122"/>
      <c r="F155" s="106">
        <v>2023</v>
      </c>
      <c r="G155" s="104">
        <f t="shared" si="5"/>
        <v>0</v>
      </c>
      <c r="H155" s="104">
        <f t="shared" si="7"/>
        <v>0</v>
      </c>
      <c r="I155" s="104">
        <f t="shared" si="7"/>
        <v>0</v>
      </c>
      <c r="J155" s="104">
        <f t="shared" si="6"/>
        <v>0</v>
      </c>
      <c r="K155" s="97"/>
      <c r="L155" s="123"/>
      <c r="M155" s="123"/>
      <c r="N155" s="123"/>
      <c r="O155" s="123"/>
      <c r="P155" s="123"/>
      <c r="Q155" s="131"/>
      <c r="R155" s="100"/>
    </row>
    <row r="156" spans="1:18" ht="17.25" customHeight="1">
      <c r="A156" s="131"/>
      <c r="B156" s="120"/>
      <c r="C156" s="121"/>
      <c r="D156" s="121"/>
      <c r="E156" s="122"/>
      <c r="F156" s="106">
        <v>2024</v>
      </c>
      <c r="G156" s="104">
        <f t="shared" si="5"/>
        <v>0</v>
      </c>
      <c r="H156" s="104">
        <f t="shared" si="7"/>
        <v>0</v>
      </c>
      <c r="I156" s="104">
        <f t="shared" si="7"/>
        <v>0</v>
      </c>
      <c r="J156" s="104">
        <f t="shared" si="6"/>
        <v>0</v>
      </c>
      <c r="K156" s="97"/>
      <c r="L156" s="123"/>
      <c r="M156" s="123"/>
      <c r="N156" s="123"/>
      <c r="O156" s="123"/>
      <c r="P156" s="123"/>
      <c r="Q156" s="131"/>
      <c r="R156" s="100"/>
    </row>
    <row r="157" spans="1:18" ht="17.25" customHeight="1">
      <c r="A157" s="134"/>
      <c r="B157" s="125"/>
      <c r="C157" s="126"/>
      <c r="D157" s="126"/>
      <c r="E157" s="127"/>
      <c r="F157" s="106">
        <v>2025</v>
      </c>
      <c r="G157" s="104">
        <f t="shared" si="5"/>
        <v>0</v>
      </c>
      <c r="H157" s="104">
        <f t="shared" si="7"/>
        <v>0</v>
      </c>
      <c r="I157" s="104">
        <f t="shared" si="7"/>
        <v>0</v>
      </c>
      <c r="J157" s="104">
        <f t="shared" si="6"/>
        <v>0</v>
      </c>
      <c r="K157" s="97"/>
      <c r="L157" s="123"/>
      <c r="M157" s="123"/>
      <c r="N157" s="123"/>
      <c r="O157" s="123"/>
      <c r="P157" s="123"/>
      <c r="Q157" s="134"/>
      <c r="R157" s="100"/>
    </row>
    <row r="158" spans="1:18" ht="17.25" customHeight="1">
      <c r="A158" s="116"/>
      <c r="B158" s="153" t="s">
        <v>15</v>
      </c>
      <c r="C158" s="154"/>
      <c r="D158" s="154"/>
      <c r="E158" s="155"/>
      <c r="F158" s="95" t="s">
        <v>9</v>
      </c>
      <c r="G158" s="96">
        <f>SUM(G159:G166)</f>
        <v>1794809.1068199999</v>
      </c>
      <c r="H158" s="96">
        <f>SUM(H159:H166)</f>
        <v>1056418.9068200001</v>
      </c>
      <c r="I158" s="96">
        <f>SUM(I159:I166)</f>
        <v>1794809.1068199999</v>
      </c>
      <c r="J158" s="96">
        <f>SUM(J159:J166)</f>
        <v>1056418.9068200001</v>
      </c>
      <c r="K158" s="96"/>
      <c r="L158" s="156"/>
      <c r="M158" s="156"/>
      <c r="N158" s="156"/>
      <c r="O158" s="156"/>
      <c r="P158" s="156"/>
      <c r="Q158" s="116"/>
      <c r="R158" s="100"/>
    </row>
    <row r="159" spans="1:18" ht="17.25" customHeight="1">
      <c r="A159" s="124"/>
      <c r="B159" s="157"/>
      <c r="C159" s="158"/>
      <c r="D159" s="158"/>
      <c r="E159" s="159"/>
      <c r="F159" s="106">
        <v>2018</v>
      </c>
      <c r="G159" s="104">
        <f aca="true" t="shared" si="8" ref="G159:G164">SUM(G150+G63)</f>
        <v>183443.70341</v>
      </c>
      <c r="H159" s="104">
        <f aca="true" t="shared" si="9" ref="G159:J166">SUM(H150+H63)</f>
        <v>183443.70341</v>
      </c>
      <c r="I159" s="104">
        <f t="shared" si="9"/>
        <v>183443.70341</v>
      </c>
      <c r="J159" s="104">
        <f t="shared" si="9"/>
        <v>183443.70341</v>
      </c>
      <c r="K159" s="104"/>
      <c r="L159" s="160"/>
      <c r="M159" s="160"/>
      <c r="N159" s="160"/>
      <c r="O159" s="160"/>
      <c r="P159" s="160"/>
      <c r="Q159" s="116"/>
      <c r="R159" s="100"/>
    </row>
    <row r="160" spans="1:18" ht="17.25" customHeight="1">
      <c r="A160" s="124"/>
      <c r="B160" s="157"/>
      <c r="C160" s="158"/>
      <c r="D160" s="158"/>
      <c r="E160" s="159"/>
      <c r="F160" s="106">
        <v>2019</v>
      </c>
      <c r="G160" s="104">
        <f t="shared" si="8"/>
        <v>200902.70341</v>
      </c>
      <c r="H160" s="104">
        <f t="shared" si="9"/>
        <v>169584.10341</v>
      </c>
      <c r="I160" s="104">
        <f t="shared" si="9"/>
        <v>200902.70341</v>
      </c>
      <c r="J160" s="104">
        <f t="shared" si="9"/>
        <v>169584.10341</v>
      </c>
      <c r="K160" s="104"/>
      <c r="L160" s="160"/>
      <c r="M160" s="160"/>
      <c r="N160" s="160"/>
      <c r="O160" s="160"/>
      <c r="P160" s="160"/>
      <c r="Q160" s="116"/>
      <c r="R160" s="100"/>
    </row>
    <row r="161" spans="1:18" ht="17.25" customHeight="1">
      <c r="A161" s="124"/>
      <c r="B161" s="157"/>
      <c r="C161" s="158"/>
      <c r="D161" s="158"/>
      <c r="E161" s="159"/>
      <c r="F161" s="106">
        <v>2020</v>
      </c>
      <c r="G161" s="104">
        <f t="shared" si="8"/>
        <v>322595.7</v>
      </c>
      <c r="H161" s="104">
        <f t="shared" si="9"/>
        <v>188507.1</v>
      </c>
      <c r="I161" s="104">
        <f t="shared" si="9"/>
        <v>322595.7</v>
      </c>
      <c r="J161" s="104">
        <f t="shared" si="9"/>
        <v>188507.1</v>
      </c>
      <c r="K161" s="104"/>
      <c r="L161" s="160"/>
      <c r="M161" s="160"/>
      <c r="N161" s="160"/>
      <c r="O161" s="160"/>
      <c r="P161" s="160"/>
      <c r="Q161" s="116"/>
      <c r="R161" s="100"/>
    </row>
    <row r="162" spans="1:18" ht="17.25" customHeight="1">
      <c r="A162" s="124"/>
      <c r="B162" s="157"/>
      <c r="C162" s="158"/>
      <c r="D162" s="158"/>
      <c r="E162" s="159"/>
      <c r="F162" s="106">
        <v>2021</v>
      </c>
      <c r="G162" s="109">
        <f t="shared" si="8"/>
        <v>210416.00000000003</v>
      </c>
      <c r="H162" s="109">
        <f>SUM(H153+H66)</f>
        <v>179372.80000000002</v>
      </c>
      <c r="I162" s="109">
        <f>SUM(I153+I66)</f>
        <v>210416.00000000003</v>
      </c>
      <c r="J162" s="109">
        <f>SUM(J153+J66)</f>
        <v>179372.80000000002</v>
      </c>
      <c r="K162" s="104"/>
      <c r="L162" s="160"/>
      <c r="M162" s="160"/>
      <c r="N162" s="160"/>
      <c r="O162" s="160"/>
      <c r="P162" s="160"/>
      <c r="Q162" s="124"/>
      <c r="R162" s="100"/>
    </row>
    <row r="163" spans="1:18" ht="17.25" customHeight="1">
      <c r="A163" s="124"/>
      <c r="B163" s="157"/>
      <c r="C163" s="158"/>
      <c r="D163" s="158"/>
      <c r="E163" s="159"/>
      <c r="F163" s="106">
        <v>2022</v>
      </c>
      <c r="G163" s="109">
        <f t="shared" si="8"/>
        <v>206926.5</v>
      </c>
      <c r="H163" s="109">
        <f t="shared" si="9"/>
        <v>167755.6</v>
      </c>
      <c r="I163" s="109">
        <f t="shared" si="9"/>
        <v>206926.5</v>
      </c>
      <c r="J163" s="109">
        <f t="shared" si="9"/>
        <v>167755.6</v>
      </c>
      <c r="K163" s="104"/>
      <c r="L163" s="160"/>
      <c r="M163" s="160"/>
      <c r="N163" s="160"/>
      <c r="O163" s="160"/>
      <c r="P163" s="160"/>
      <c r="Q163" s="124"/>
      <c r="R163" s="100"/>
    </row>
    <row r="164" spans="1:18" ht="17.25" customHeight="1">
      <c r="A164" s="124"/>
      <c r="B164" s="157"/>
      <c r="C164" s="158"/>
      <c r="D164" s="158"/>
      <c r="E164" s="159"/>
      <c r="F164" s="106">
        <v>2023</v>
      </c>
      <c r="G164" s="109">
        <f t="shared" si="8"/>
        <v>198798.8</v>
      </c>
      <c r="H164" s="109">
        <f t="shared" si="9"/>
        <v>167755.6</v>
      </c>
      <c r="I164" s="109">
        <f t="shared" si="9"/>
        <v>198798.8</v>
      </c>
      <c r="J164" s="109">
        <f t="shared" si="9"/>
        <v>167755.6</v>
      </c>
      <c r="K164" s="104"/>
      <c r="L164" s="160"/>
      <c r="M164" s="160"/>
      <c r="N164" s="160"/>
      <c r="O164" s="160"/>
      <c r="P164" s="160"/>
      <c r="Q164" s="124"/>
      <c r="R164" s="100"/>
    </row>
    <row r="165" spans="1:18" ht="17.25" customHeight="1">
      <c r="A165" s="124"/>
      <c r="B165" s="157"/>
      <c r="C165" s="158"/>
      <c r="D165" s="158"/>
      <c r="E165" s="159"/>
      <c r="F165" s="106">
        <v>2024</v>
      </c>
      <c r="G165" s="104">
        <f t="shared" si="9"/>
        <v>230408</v>
      </c>
      <c r="H165" s="104">
        <f t="shared" si="9"/>
        <v>0</v>
      </c>
      <c r="I165" s="104">
        <f t="shared" si="9"/>
        <v>230408</v>
      </c>
      <c r="J165" s="104">
        <f t="shared" si="9"/>
        <v>0</v>
      </c>
      <c r="K165" s="104"/>
      <c r="L165" s="160"/>
      <c r="M165" s="160"/>
      <c r="N165" s="160"/>
      <c r="O165" s="160"/>
      <c r="P165" s="160"/>
      <c r="Q165" s="124"/>
      <c r="R165" s="100"/>
    </row>
    <row r="166" spans="1:18" ht="17.25" customHeight="1">
      <c r="A166" s="124"/>
      <c r="B166" s="161"/>
      <c r="C166" s="162"/>
      <c r="D166" s="162"/>
      <c r="E166" s="163"/>
      <c r="F166" s="106">
        <v>2025</v>
      </c>
      <c r="G166" s="104">
        <f t="shared" si="9"/>
        <v>241317.69999999998</v>
      </c>
      <c r="H166" s="104">
        <f t="shared" si="9"/>
        <v>0</v>
      </c>
      <c r="I166" s="104">
        <f t="shared" si="9"/>
        <v>241317.69999999998</v>
      </c>
      <c r="J166" s="104">
        <f t="shared" si="9"/>
        <v>0</v>
      </c>
      <c r="K166" s="104"/>
      <c r="L166" s="160"/>
      <c r="M166" s="160"/>
      <c r="N166" s="160"/>
      <c r="O166" s="160"/>
      <c r="P166" s="160"/>
      <c r="Q166" s="124"/>
      <c r="R166" s="100"/>
    </row>
    <row r="167" spans="1:18" ht="15">
      <c r="A167" s="100"/>
      <c r="B167" s="100"/>
      <c r="C167" s="100"/>
      <c r="D167" s="100"/>
      <c r="E167" s="100"/>
      <c r="F167" s="164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</row>
    <row r="168" spans="1:18" ht="10.5" customHeight="1">
      <c r="A168" s="165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00"/>
    </row>
    <row r="169" spans="1:18" ht="10.5" customHeight="1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00"/>
    </row>
    <row r="170" spans="1:18" ht="10.5" customHeight="1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00"/>
    </row>
    <row r="171" spans="1:18" ht="10.5" customHeight="1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00"/>
    </row>
    <row r="172" spans="1:18" ht="10.5" customHeight="1">
      <c r="A172" s="166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00"/>
    </row>
    <row r="173" spans="1:18" ht="10.5" customHeight="1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00"/>
    </row>
    <row r="174" spans="1:18" ht="10.5" customHeight="1">
      <c r="A174" s="166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00"/>
    </row>
    <row r="175" spans="1:18" ht="10.5" customHeight="1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00"/>
    </row>
    <row r="176" spans="1:18" ht="10.5" customHeight="1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00"/>
    </row>
    <row r="177" spans="1:18" ht="10.5" customHeight="1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00"/>
    </row>
    <row r="178" spans="1:18" ht="10.5" customHeight="1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00"/>
    </row>
    <row r="179" spans="1:18" ht="10.5" customHeight="1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00"/>
    </row>
    <row r="180" spans="1:18" ht="10.5" customHeight="1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00"/>
    </row>
    <row r="181" spans="1:18" ht="10.5" customHeight="1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00"/>
    </row>
    <row r="182" spans="1:18" ht="15">
      <c r="A182" s="100"/>
      <c r="B182" s="100"/>
      <c r="C182" s="100"/>
      <c r="D182" s="100"/>
      <c r="E182" s="100"/>
      <c r="F182" s="164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</row>
    <row r="183" spans="1:18" ht="15">
      <c r="A183" s="100"/>
      <c r="B183" s="100"/>
      <c r="C183" s="100"/>
      <c r="D183" s="100"/>
      <c r="E183" s="100"/>
      <c r="F183" s="164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</row>
    <row r="184" spans="1:18" ht="15">
      <c r="A184" s="100"/>
      <c r="B184" s="100"/>
      <c r="C184" s="100"/>
      <c r="D184" s="100"/>
      <c r="E184" s="100"/>
      <c r="F184" s="164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</row>
    <row r="185" spans="1:18" ht="15">
      <c r="A185" s="100"/>
      <c r="B185" s="100"/>
      <c r="C185" s="100"/>
      <c r="D185" s="100"/>
      <c r="E185" s="100"/>
      <c r="F185" s="164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</row>
  </sheetData>
  <sheetProtection/>
  <mergeCells count="116">
    <mergeCell ref="Q47:Q52"/>
    <mergeCell ref="B47:B52"/>
    <mergeCell ref="C47:C52"/>
    <mergeCell ref="D30:D38"/>
    <mergeCell ref="E30:E38"/>
    <mergeCell ref="D39:D46"/>
    <mergeCell ref="E39:E46"/>
    <mergeCell ref="D47:D52"/>
    <mergeCell ref="E47:E52"/>
    <mergeCell ref="B30:B38"/>
    <mergeCell ref="D141:D148"/>
    <mergeCell ref="E141:E148"/>
    <mergeCell ref="D90:D98"/>
    <mergeCell ref="E90:E98"/>
    <mergeCell ref="D99:D107"/>
    <mergeCell ref="B149:E157"/>
    <mergeCell ref="D117:D124"/>
    <mergeCell ref="E117:E124"/>
    <mergeCell ref="D53:D61"/>
    <mergeCell ref="E53:E61"/>
    <mergeCell ref="B62:E70"/>
    <mergeCell ref="D125:D132"/>
    <mergeCell ref="E125:E132"/>
    <mergeCell ref="D72:D80"/>
    <mergeCell ref="D108:D116"/>
    <mergeCell ref="B39:B46"/>
    <mergeCell ref="C39:C46"/>
    <mergeCell ref="Q39:Q46"/>
    <mergeCell ref="B11:E19"/>
    <mergeCell ref="D21:D29"/>
    <mergeCell ref="E21:E29"/>
    <mergeCell ref="A11:A19"/>
    <mergeCell ref="Q21:Q29"/>
    <mergeCell ref="A21:A29"/>
    <mergeCell ref="B21:B29"/>
    <mergeCell ref="E72:E80"/>
    <mergeCell ref="A62:A70"/>
    <mergeCell ref="D81:D89"/>
    <mergeCell ref="E81:E89"/>
    <mergeCell ref="C72:C80"/>
    <mergeCell ref="A72:A80"/>
    <mergeCell ref="A141:A148"/>
    <mergeCell ref="O1:Q1"/>
    <mergeCell ref="Q11:Q19"/>
    <mergeCell ref="B81:B89"/>
    <mergeCell ref="B71:Q71"/>
    <mergeCell ref="A3:Q3"/>
    <mergeCell ref="A81:A89"/>
    <mergeCell ref="A30:A38"/>
    <mergeCell ref="C30:C38"/>
    <mergeCell ref="A39:A46"/>
    <mergeCell ref="A168:Q181"/>
    <mergeCell ref="A108:A116"/>
    <mergeCell ref="B108:B116"/>
    <mergeCell ref="Q108:Q116"/>
    <mergeCell ref="A149:A157"/>
    <mergeCell ref="C108:C116"/>
    <mergeCell ref="B158:E166"/>
    <mergeCell ref="Q149:Q157"/>
    <mergeCell ref="A158:A166"/>
    <mergeCell ref="Q158:Q166"/>
    <mergeCell ref="C53:C61"/>
    <mergeCell ref="C21:C29"/>
    <mergeCell ref="A10:Q10"/>
    <mergeCell ref="I4:P5"/>
    <mergeCell ref="I6:J7"/>
    <mergeCell ref="A4:A8"/>
    <mergeCell ref="Q4:Q8"/>
    <mergeCell ref="A53:A61"/>
    <mergeCell ref="B53:B61"/>
    <mergeCell ref="A47:A52"/>
    <mergeCell ref="K6:L7"/>
    <mergeCell ref="O6:P7"/>
    <mergeCell ref="F4:F8"/>
    <mergeCell ref="B4:B8"/>
    <mergeCell ref="D4:D8"/>
    <mergeCell ref="E4:E8"/>
    <mergeCell ref="M6:N7"/>
    <mergeCell ref="Q53:Q61"/>
    <mergeCell ref="Q30:Q38"/>
    <mergeCell ref="B141:B148"/>
    <mergeCell ref="C141:C148"/>
    <mergeCell ref="Q141:Q148"/>
    <mergeCell ref="B72:B80"/>
    <mergeCell ref="Q72:Q80"/>
    <mergeCell ref="Q81:Q89"/>
    <mergeCell ref="G4:H7"/>
    <mergeCell ref="A125:A132"/>
    <mergeCell ref="B125:B132"/>
    <mergeCell ref="C125:C132"/>
    <mergeCell ref="Q99:Q107"/>
    <mergeCell ref="B99:B107"/>
    <mergeCell ref="A99:A107"/>
    <mergeCell ref="C99:C107"/>
    <mergeCell ref="E108:E116"/>
    <mergeCell ref="E99:E107"/>
    <mergeCell ref="Q62:Q70"/>
    <mergeCell ref="A117:A124"/>
    <mergeCell ref="B117:B124"/>
    <mergeCell ref="C117:C124"/>
    <mergeCell ref="Q117:Q124"/>
    <mergeCell ref="C90:C98"/>
    <mergeCell ref="A90:A98"/>
    <mergeCell ref="B90:B98"/>
    <mergeCell ref="Q90:Q98"/>
    <mergeCell ref="C81:C89"/>
    <mergeCell ref="B20:Q20"/>
    <mergeCell ref="O2:Q2"/>
    <mergeCell ref="Q125:Q132"/>
    <mergeCell ref="A133:A140"/>
    <mergeCell ref="B133:B140"/>
    <mergeCell ref="C133:C140"/>
    <mergeCell ref="Q133:Q140"/>
    <mergeCell ref="D133:D140"/>
    <mergeCell ref="E133:E140"/>
    <mergeCell ref="C4:C8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Шавкунова</cp:lastModifiedBy>
  <cp:lastPrinted>2021-08-18T02:40:34Z</cp:lastPrinted>
  <dcterms:created xsi:type="dcterms:W3CDTF">2017-08-09T04:44:01Z</dcterms:created>
  <dcterms:modified xsi:type="dcterms:W3CDTF">2021-08-18T02:40:38Z</dcterms:modified>
  <cp:category/>
  <cp:version/>
  <cp:contentType/>
  <cp:contentStatus/>
</cp:coreProperties>
</file>