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8" windowWidth="19320" windowHeight="7872"/>
  </bookViews>
  <sheets>
    <sheet name="Лист1" sheetId="1" r:id="rId1"/>
  </sheets>
  <definedNames>
    <definedName name="_xlnm.Print_Titles" localSheetId="0">Лист1!$17:$19</definedName>
  </definedNames>
  <calcPr calcId="145621"/>
</workbook>
</file>

<file path=xl/calcChain.xml><?xml version="1.0" encoding="utf-8"?>
<calcChain xmlns="http://schemas.openxmlformats.org/spreadsheetml/2006/main">
  <c r="AR748" i="1" l="1"/>
  <c r="AR736" i="1"/>
  <c r="AR724" i="1"/>
  <c r="AR700" i="1"/>
  <c r="AR688" i="1"/>
  <c r="AR676" i="1"/>
  <c r="AR664" i="1"/>
  <c r="AR652" i="1"/>
  <c r="AR640" i="1"/>
  <c r="AR628" i="1"/>
  <c r="AR616" i="1"/>
  <c r="AR580" i="1"/>
  <c r="AR568" i="1"/>
  <c r="AR556" i="1"/>
  <c r="AR544" i="1"/>
  <c r="AR532" i="1"/>
  <c r="AR520" i="1"/>
  <c r="AO505" i="1"/>
  <c r="AR496" i="1"/>
  <c r="AR484" i="1"/>
  <c r="AR472" i="1"/>
  <c r="AR460" i="1"/>
  <c r="AP445" i="1"/>
  <c r="AQ445" i="1"/>
  <c r="AO445" i="1"/>
  <c r="AN58" i="1" l="1"/>
  <c r="AR352" i="1"/>
  <c r="AP170" i="1"/>
  <c r="AQ339" i="1"/>
  <c r="AP338" i="1"/>
  <c r="AO325" i="1"/>
  <c r="AO58" i="1" s="1"/>
  <c r="AR304" i="1"/>
  <c r="AP254" i="1"/>
  <c r="AP58" i="1" s="1"/>
  <c r="AO253" i="1"/>
  <c r="AQ231" i="1"/>
  <c r="AP230" i="1"/>
  <c r="AQ219" i="1"/>
  <c r="AP218" i="1"/>
  <c r="AQ207" i="1"/>
  <c r="AP206" i="1"/>
  <c r="AQ195" i="1"/>
  <c r="AP194" i="1"/>
  <c r="AQ171" i="1"/>
  <c r="AQ58" i="1" s="1"/>
  <c r="AR160" i="1"/>
  <c r="AR148" i="1"/>
  <c r="AR58" i="1" s="1"/>
  <c r="AO133" i="1"/>
  <c r="I447" i="1"/>
  <c r="I592" i="1"/>
  <c r="AR592" i="1" s="1"/>
  <c r="AR445" i="1" s="1"/>
  <c r="G591" i="1"/>
  <c r="G594" i="1"/>
  <c r="G595" i="1"/>
  <c r="G596" i="1"/>
  <c r="G597" i="1"/>
  <c r="G598" i="1"/>
  <c r="G599" i="1"/>
  <c r="G600" i="1"/>
  <c r="G601" i="1"/>
  <c r="G602" i="1"/>
  <c r="G603" i="1"/>
  <c r="G604" i="1"/>
  <c r="J61" i="1"/>
  <c r="K61" i="1"/>
  <c r="L61" i="1"/>
  <c r="M61" i="1"/>
  <c r="N61" i="1"/>
  <c r="O61" i="1"/>
  <c r="P61" i="1"/>
  <c r="I61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I129" i="1"/>
  <c r="G129" i="1" s="1"/>
  <c r="H129" i="1"/>
  <c r="H128" i="1"/>
  <c r="G128" i="1"/>
  <c r="H127" i="1"/>
  <c r="G127" i="1"/>
  <c r="H126" i="1"/>
  <c r="G126" i="1"/>
  <c r="P125" i="1"/>
  <c r="O125" i="1"/>
  <c r="N125" i="1"/>
  <c r="M125" i="1"/>
  <c r="L125" i="1"/>
  <c r="K125" i="1"/>
  <c r="J125" i="1"/>
  <c r="I125" i="1"/>
  <c r="J385" i="1"/>
  <c r="K385" i="1"/>
  <c r="L385" i="1"/>
  <c r="M385" i="1"/>
  <c r="N385" i="1"/>
  <c r="O385" i="1"/>
  <c r="P385" i="1"/>
  <c r="J381" i="1"/>
  <c r="K381" i="1"/>
  <c r="L381" i="1"/>
  <c r="H381" i="1" s="1"/>
  <c r="M381" i="1"/>
  <c r="N381" i="1"/>
  <c r="O381" i="1"/>
  <c r="P381" i="1"/>
  <c r="I412" i="1"/>
  <c r="G412" i="1" s="1"/>
  <c r="H412" i="1"/>
  <c r="I411" i="1"/>
  <c r="H411" i="1"/>
  <c r="G411" i="1"/>
  <c r="I410" i="1"/>
  <c r="H410" i="1"/>
  <c r="G410" i="1"/>
  <c r="H409" i="1"/>
  <c r="G409" i="1"/>
  <c r="I408" i="1"/>
  <c r="H408" i="1"/>
  <c r="G408" i="1"/>
  <c r="I407" i="1"/>
  <c r="H407" i="1"/>
  <c r="G407" i="1"/>
  <c r="J406" i="1"/>
  <c r="J401" i="1" s="1"/>
  <c r="I406" i="1"/>
  <c r="I405" i="1"/>
  <c r="G405" i="1" s="1"/>
  <c r="H405" i="1"/>
  <c r="H404" i="1"/>
  <c r="G404" i="1"/>
  <c r="H403" i="1"/>
  <c r="G403" i="1"/>
  <c r="H402" i="1"/>
  <c r="G402" i="1"/>
  <c r="P401" i="1"/>
  <c r="O401" i="1"/>
  <c r="N401" i="1"/>
  <c r="M401" i="1"/>
  <c r="L401" i="1"/>
  <c r="K401" i="1"/>
  <c r="I393" i="1"/>
  <c r="I381" i="1" s="1"/>
  <c r="H393" i="1"/>
  <c r="H400" i="1"/>
  <c r="H399" i="1"/>
  <c r="H398" i="1"/>
  <c r="H397" i="1"/>
  <c r="H396" i="1"/>
  <c r="H395" i="1"/>
  <c r="H392" i="1"/>
  <c r="G392" i="1"/>
  <c r="H391" i="1"/>
  <c r="G391" i="1"/>
  <c r="H390" i="1"/>
  <c r="G390" i="1"/>
  <c r="P389" i="1"/>
  <c r="O389" i="1"/>
  <c r="N389" i="1"/>
  <c r="M389" i="1"/>
  <c r="L389" i="1"/>
  <c r="K389" i="1"/>
  <c r="G125" i="1" l="1"/>
  <c r="G393" i="1"/>
  <c r="G592" i="1"/>
  <c r="I448" i="1"/>
  <c r="H125" i="1"/>
  <c r="I401" i="1"/>
  <c r="AL387" i="1" l="1"/>
  <c r="AK387" i="1"/>
  <c r="AJ387" i="1"/>
  <c r="AA387" i="1"/>
  <c r="AM387" i="1" s="1"/>
  <c r="AC387" i="1"/>
  <c r="AD387" i="1"/>
  <c r="AE387" i="1"/>
  <c r="AF387" i="1"/>
  <c r="AH387" i="1"/>
  <c r="AI387" i="1"/>
  <c r="AA758" i="1"/>
  <c r="AC758" i="1"/>
  <c r="AD758" i="1"/>
  <c r="J443" i="1"/>
  <c r="H443" i="1" s="1"/>
  <c r="K443" i="1"/>
  <c r="L443" i="1"/>
  <c r="L47" i="1" s="1"/>
  <c r="M443" i="1"/>
  <c r="N443" i="1"/>
  <c r="O443" i="1"/>
  <c r="P443" i="1"/>
  <c r="J444" i="1"/>
  <c r="K444" i="1"/>
  <c r="L444" i="1"/>
  <c r="M444" i="1"/>
  <c r="N444" i="1"/>
  <c r="O444" i="1"/>
  <c r="P444" i="1"/>
  <c r="J445" i="1"/>
  <c r="H445" i="1" s="1"/>
  <c r="K445" i="1"/>
  <c r="L445" i="1"/>
  <c r="L49" i="1" s="1"/>
  <c r="M445" i="1"/>
  <c r="N445" i="1"/>
  <c r="N49" i="1" s="1"/>
  <c r="N32" i="1" s="1"/>
  <c r="O445" i="1"/>
  <c r="O49" i="1" s="1"/>
  <c r="P445" i="1"/>
  <c r="J446" i="1"/>
  <c r="K446" i="1"/>
  <c r="L446" i="1"/>
  <c r="M446" i="1"/>
  <c r="N446" i="1"/>
  <c r="O446" i="1"/>
  <c r="P446" i="1"/>
  <c r="J447" i="1"/>
  <c r="H447" i="1" s="1"/>
  <c r="K447" i="1"/>
  <c r="L447" i="1"/>
  <c r="M447" i="1"/>
  <c r="N447" i="1"/>
  <c r="O447" i="1"/>
  <c r="P447" i="1"/>
  <c r="J448" i="1"/>
  <c r="K448" i="1"/>
  <c r="G448" i="1" s="1"/>
  <c r="L448" i="1"/>
  <c r="M448" i="1"/>
  <c r="N448" i="1"/>
  <c r="O448" i="1"/>
  <c r="P448" i="1"/>
  <c r="I444" i="1"/>
  <c r="I445" i="1"/>
  <c r="I446" i="1"/>
  <c r="G446" i="1" s="1"/>
  <c r="I443" i="1"/>
  <c r="G443" i="1" s="1"/>
  <c r="M60" i="1"/>
  <c r="J60" i="1"/>
  <c r="J48" i="1" s="1"/>
  <c r="K60" i="1"/>
  <c r="L60" i="1"/>
  <c r="L48" i="1" s="1"/>
  <c r="N60" i="1"/>
  <c r="N48" i="1" s="1"/>
  <c r="O60" i="1"/>
  <c r="O48" i="1" s="1"/>
  <c r="P60" i="1"/>
  <c r="P48" i="1" s="1"/>
  <c r="K49" i="1"/>
  <c r="M49" i="1"/>
  <c r="P49" i="1"/>
  <c r="J62" i="1"/>
  <c r="J50" i="1" s="1"/>
  <c r="K62" i="1"/>
  <c r="L62" i="1"/>
  <c r="M62" i="1"/>
  <c r="M50" i="1" s="1"/>
  <c r="N62" i="1"/>
  <c r="N50" i="1" s="1"/>
  <c r="O62" i="1"/>
  <c r="O50" i="1" s="1"/>
  <c r="O795" i="1" s="1"/>
  <c r="P62" i="1"/>
  <c r="J63" i="1"/>
  <c r="J51" i="1" s="1"/>
  <c r="K63" i="1"/>
  <c r="K51" i="1" s="1"/>
  <c r="L63" i="1"/>
  <c r="M63" i="1"/>
  <c r="N63" i="1"/>
  <c r="N51" i="1" s="1"/>
  <c r="O63" i="1"/>
  <c r="O51" i="1" s="1"/>
  <c r="P63" i="1"/>
  <c r="P51" i="1" s="1"/>
  <c r="J64" i="1"/>
  <c r="K64" i="1"/>
  <c r="K52" i="1" s="1"/>
  <c r="L64" i="1"/>
  <c r="L52" i="1" s="1"/>
  <c r="M64" i="1"/>
  <c r="N64" i="1"/>
  <c r="O64" i="1"/>
  <c r="O52" i="1" s="1"/>
  <c r="P64" i="1"/>
  <c r="P52" i="1" s="1"/>
  <c r="K59" i="1"/>
  <c r="K47" i="1" s="1"/>
  <c r="L59" i="1"/>
  <c r="M59" i="1"/>
  <c r="M47" i="1" s="1"/>
  <c r="N59" i="1"/>
  <c r="O59" i="1"/>
  <c r="O47" i="1" s="1"/>
  <c r="P59" i="1"/>
  <c r="I60" i="1"/>
  <c r="I62" i="1"/>
  <c r="I63" i="1"/>
  <c r="G63" i="1" s="1"/>
  <c r="I64" i="1"/>
  <c r="I59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H749" i="1" s="1"/>
  <c r="G750" i="1"/>
  <c r="G749" i="1" s="1"/>
  <c r="P749" i="1"/>
  <c r="O749" i="1"/>
  <c r="N749" i="1"/>
  <c r="M749" i="1"/>
  <c r="L749" i="1"/>
  <c r="K749" i="1"/>
  <c r="J749" i="1"/>
  <c r="I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H737" i="1" s="1"/>
  <c r="G738" i="1"/>
  <c r="G737" i="1" s="1"/>
  <c r="P737" i="1"/>
  <c r="O737" i="1"/>
  <c r="N737" i="1"/>
  <c r="M737" i="1"/>
  <c r="L737" i="1"/>
  <c r="K737" i="1"/>
  <c r="J737" i="1"/>
  <c r="I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H725" i="1" s="1"/>
  <c r="G726" i="1"/>
  <c r="G725" i="1" s="1"/>
  <c r="P725" i="1"/>
  <c r="O725" i="1"/>
  <c r="N725" i="1"/>
  <c r="M725" i="1"/>
  <c r="L725" i="1"/>
  <c r="K725" i="1"/>
  <c r="J725" i="1"/>
  <c r="I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H713" i="1" s="1"/>
  <c r="G714" i="1"/>
  <c r="G713" i="1" s="1"/>
  <c r="P713" i="1"/>
  <c r="O713" i="1"/>
  <c r="N713" i="1"/>
  <c r="M713" i="1"/>
  <c r="L713" i="1"/>
  <c r="K713" i="1"/>
  <c r="J713" i="1"/>
  <c r="I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H701" i="1" s="1"/>
  <c r="G702" i="1"/>
  <c r="G701" i="1"/>
  <c r="P701" i="1"/>
  <c r="O701" i="1"/>
  <c r="N701" i="1"/>
  <c r="M701" i="1"/>
  <c r="L701" i="1"/>
  <c r="K701" i="1"/>
  <c r="J701" i="1"/>
  <c r="I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G689" i="1" s="1"/>
  <c r="H691" i="1"/>
  <c r="G691" i="1"/>
  <c r="H690" i="1"/>
  <c r="H689" i="1"/>
  <c r="G690" i="1"/>
  <c r="P689" i="1"/>
  <c r="O689" i="1"/>
  <c r="N689" i="1"/>
  <c r="M689" i="1"/>
  <c r="L689" i="1"/>
  <c r="K689" i="1"/>
  <c r="J689" i="1"/>
  <c r="I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G677" i="1" s="1"/>
  <c r="H679" i="1"/>
  <c r="G679" i="1"/>
  <c r="H678" i="1"/>
  <c r="H677" i="1"/>
  <c r="G678" i="1"/>
  <c r="P677" i="1"/>
  <c r="O677" i="1"/>
  <c r="N677" i="1"/>
  <c r="M677" i="1"/>
  <c r="L677" i="1"/>
  <c r="K677" i="1"/>
  <c r="J677" i="1"/>
  <c r="I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G665" i="1" s="1"/>
  <c r="H667" i="1"/>
  <c r="G667" i="1"/>
  <c r="H666" i="1"/>
  <c r="H665" i="1"/>
  <c r="G666" i="1"/>
  <c r="P665" i="1"/>
  <c r="O665" i="1"/>
  <c r="N665" i="1"/>
  <c r="M665" i="1"/>
  <c r="L665" i="1"/>
  <c r="K665" i="1"/>
  <c r="J665" i="1"/>
  <c r="I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G653" i="1" s="1"/>
  <c r="H655" i="1"/>
  <c r="G655" i="1"/>
  <c r="H654" i="1"/>
  <c r="H653" i="1"/>
  <c r="G654" i="1"/>
  <c r="P653" i="1"/>
  <c r="O653" i="1"/>
  <c r="N653" i="1"/>
  <c r="M653" i="1"/>
  <c r="L653" i="1"/>
  <c r="K653" i="1"/>
  <c r="J653" i="1"/>
  <c r="I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H641" i="1"/>
  <c r="G642" i="1"/>
  <c r="P641" i="1"/>
  <c r="O641" i="1"/>
  <c r="N641" i="1"/>
  <c r="M641" i="1"/>
  <c r="L641" i="1"/>
  <c r="K641" i="1"/>
  <c r="J641" i="1"/>
  <c r="I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P629" i="1"/>
  <c r="O629" i="1"/>
  <c r="N629" i="1"/>
  <c r="M629" i="1"/>
  <c r="L629" i="1"/>
  <c r="K629" i="1"/>
  <c r="J629" i="1"/>
  <c r="I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H617" i="1" s="1"/>
  <c r="G618" i="1"/>
  <c r="G617" i="1" s="1"/>
  <c r="P617" i="1"/>
  <c r="O617" i="1"/>
  <c r="N617" i="1"/>
  <c r="M617" i="1"/>
  <c r="L617" i="1"/>
  <c r="K617" i="1"/>
  <c r="J617" i="1"/>
  <c r="I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P605" i="1"/>
  <c r="O605" i="1"/>
  <c r="N605" i="1"/>
  <c r="M605" i="1"/>
  <c r="L605" i="1"/>
  <c r="K605" i="1"/>
  <c r="J605" i="1"/>
  <c r="I605" i="1"/>
  <c r="H604" i="1"/>
  <c r="H603" i="1"/>
  <c r="H602" i="1"/>
  <c r="H601" i="1"/>
  <c r="H600" i="1"/>
  <c r="H599" i="1"/>
  <c r="H598" i="1"/>
  <c r="H597" i="1"/>
  <c r="H596" i="1"/>
  <c r="H595" i="1"/>
  <c r="H594" i="1"/>
  <c r="P593" i="1"/>
  <c r="O593" i="1"/>
  <c r="N593" i="1"/>
  <c r="M593" i="1"/>
  <c r="L593" i="1"/>
  <c r="K593" i="1"/>
  <c r="J593" i="1"/>
  <c r="I593" i="1"/>
  <c r="H592" i="1"/>
  <c r="H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P581" i="1"/>
  <c r="O581" i="1"/>
  <c r="N581" i="1"/>
  <c r="M581" i="1"/>
  <c r="L581" i="1"/>
  <c r="K581" i="1"/>
  <c r="J581" i="1"/>
  <c r="I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G569" i="1" s="1"/>
  <c r="P569" i="1"/>
  <c r="O569" i="1"/>
  <c r="N569" i="1"/>
  <c r="M569" i="1"/>
  <c r="L569" i="1"/>
  <c r="K569" i="1"/>
  <c r="J569" i="1"/>
  <c r="I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H557" i="1" s="1"/>
  <c r="G558" i="1"/>
  <c r="P557" i="1"/>
  <c r="O557" i="1"/>
  <c r="N557" i="1"/>
  <c r="M557" i="1"/>
  <c r="L557" i="1"/>
  <c r="K557" i="1"/>
  <c r="J557" i="1"/>
  <c r="I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G545" i="1" s="1"/>
  <c r="P545" i="1"/>
  <c r="O545" i="1"/>
  <c r="N545" i="1"/>
  <c r="M545" i="1"/>
  <c r="L545" i="1"/>
  <c r="K545" i="1"/>
  <c r="J545" i="1"/>
  <c r="I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H533" i="1" s="1"/>
  <c r="G534" i="1"/>
  <c r="P533" i="1"/>
  <c r="O533" i="1"/>
  <c r="N533" i="1"/>
  <c r="M533" i="1"/>
  <c r="L533" i="1"/>
  <c r="K533" i="1"/>
  <c r="J533" i="1"/>
  <c r="I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G521" i="1" s="1"/>
  <c r="P521" i="1"/>
  <c r="O521" i="1"/>
  <c r="N521" i="1"/>
  <c r="M521" i="1"/>
  <c r="L521" i="1"/>
  <c r="K521" i="1"/>
  <c r="J521" i="1"/>
  <c r="I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H509" i="1" s="1"/>
  <c r="G510" i="1"/>
  <c r="P509" i="1"/>
  <c r="O509" i="1"/>
  <c r="N509" i="1"/>
  <c r="M509" i="1"/>
  <c r="L509" i="1"/>
  <c r="K509" i="1"/>
  <c r="J509" i="1"/>
  <c r="I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G497" i="1" s="1"/>
  <c r="P497" i="1"/>
  <c r="O497" i="1"/>
  <c r="N497" i="1"/>
  <c r="M497" i="1"/>
  <c r="L497" i="1"/>
  <c r="K497" i="1"/>
  <c r="J497" i="1"/>
  <c r="I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H485" i="1"/>
  <c r="G486" i="1"/>
  <c r="G485" i="1"/>
  <c r="P485" i="1"/>
  <c r="O485" i="1"/>
  <c r="N485" i="1"/>
  <c r="M485" i="1"/>
  <c r="L485" i="1"/>
  <c r="K485" i="1"/>
  <c r="J485" i="1"/>
  <c r="I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H473" i="1"/>
  <c r="G474" i="1"/>
  <c r="G473" i="1"/>
  <c r="P473" i="1"/>
  <c r="O473" i="1"/>
  <c r="N473" i="1"/>
  <c r="M473" i="1"/>
  <c r="L473" i="1"/>
  <c r="K473" i="1"/>
  <c r="J473" i="1"/>
  <c r="I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H461" i="1"/>
  <c r="G462" i="1"/>
  <c r="G461" i="1"/>
  <c r="P461" i="1"/>
  <c r="O461" i="1"/>
  <c r="N461" i="1"/>
  <c r="M461" i="1"/>
  <c r="L461" i="1"/>
  <c r="K461" i="1"/>
  <c r="J461" i="1"/>
  <c r="I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H449" i="1"/>
  <c r="G450" i="1"/>
  <c r="G449" i="1"/>
  <c r="P449" i="1"/>
  <c r="O449" i="1"/>
  <c r="N449" i="1"/>
  <c r="M449" i="1"/>
  <c r="L449" i="1"/>
  <c r="K449" i="1"/>
  <c r="J449" i="1"/>
  <c r="I449" i="1"/>
  <c r="G447" i="1"/>
  <c r="G444" i="1"/>
  <c r="P442" i="1"/>
  <c r="O442" i="1"/>
  <c r="N442" i="1"/>
  <c r="M442" i="1"/>
  <c r="L442" i="1"/>
  <c r="K442" i="1"/>
  <c r="J442" i="1"/>
  <c r="H442" i="1" s="1"/>
  <c r="I442" i="1"/>
  <c r="G442" i="1"/>
  <c r="P441" i="1"/>
  <c r="O441" i="1"/>
  <c r="N441" i="1"/>
  <c r="M441" i="1"/>
  <c r="L441" i="1"/>
  <c r="K441" i="1"/>
  <c r="J441" i="1"/>
  <c r="I441" i="1"/>
  <c r="G441" i="1" s="1"/>
  <c r="P440" i="1"/>
  <c r="O440" i="1"/>
  <c r="N440" i="1"/>
  <c r="M440" i="1"/>
  <c r="L440" i="1"/>
  <c r="K440" i="1"/>
  <c r="J440" i="1"/>
  <c r="I440" i="1"/>
  <c r="G440" i="1" s="1"/>
  <c r="H440" i="1"/>
  <c r="P439" i="1"/>
  <c r="O439" i="1"/>
  <c r="N439" i="1"/>
  <c r="M439" i="1"/>
  <c r="L439" i="1"/>
  <c r="K439" i="1"/>
  <c r="K437" i="1" s="1"/>
  <c r="J439" i="1"/>
  <c r="H439" i="1" s="1"/>
  <c r="I439" i="1"/>
  <c r="P438" i="1"/>
  <c r="O438" i="1"/>
  <c r="O437" i="1" s="1"/>
  <c r="N438" i="1"/>
  <c r="N437" i="1" s="1"/>
  <c r="M438" i="1"/>
  <c r="L438" i="1"/>
  <c r="L437" i="1" s="1"/>
  <c r="K438" i="1"/>
  <c r="J438" i="1"/>
  <c r="I438" i="1"/>
  <c r="I149" i="1"/>
  <c r="G156" i="1"/>
  <c r="H160" i="1"/>
  <c r="G160" i="1"/>
  <c r="H159" i="1"/>
  <c r="G159" i="1"/>
  <c r="H158" i="1"/>
  <c r="G158" i="1"/>
  <c r="H157" i="1"/>
  <c r="G157" i="1"/>
  <c r="X156" i="1"/>
  <c r="H156" i="1"/>
  <c r="V155" i="1"/>
  <c r="T155" i="1"/>
  <c r="H155" i="1"/>
  <c r="G155" i="1"/>
  <c r="H154" i="1"/>
  <c r="G154" i="1"/>
  <c r="H153" i="1"/>
  <c r="G153" i="1"/>
  <c r="H152" i="1"/>
  <c r="G152" i="1"/>
  <c r="H151" i="1"/>
  <c r="G151" i="1"/>
  <c r="H150" i="1"/>
  <c r="H149" i="1" s="1"/>
  <c r="G150" i="1"/>
  <c r="P149" i="1"/>
  <c r="O149" i="1"/>
  <c r="N149" i="1"/>
  <c r="M149" i="1"/>
  <c r="L149" i="1"/>
  <c r="K149" i="1"/>
  <c r="J149" i="1"/>
  <c r="G149" i="1"/>
  <c r="Z362" i="1"/>
  <c r="Z801" i="1" s="1"/>
  <c r="Y337" i="1"/>
  <c r="Y229" i="1"/>
  <c r="Y205" i="1"/>
  <c r="Y193" i="1"/>
  <c r="Y169" i="1"/>
  <c r="Y801" i="1" s="1"/>
  <c r="X336" i="1"/>
  <c r="X168" i="1"/>
  <c r="X324" i="1"/>
  <c r="X252" i="1"/>
  <c r="X228" i="1"/>
  <c r="X216" i="1"/>
  <c r="X192" i="1"/>
  <c r="X144" i="1"/>
  <c r="X801" i="1" s="1"/>
  <c r="V347" i="1"/>
  <c r="V323" i="1"/>
  <c r="V299" i="1"/>
  <c r="V251" i="1"/>
  <c r="V215" i="1"/>
  <c r="V143" i="1"/>
  <c r="V801" i="1" s="1"/>
  <c r="U94" i="1"/>
  <c r="U800" i="1" s="1"/>
  <c r="G298" i="1"/>
  <c r="I317" i="1"/>
  <c r="J323" i="1"/>
  <c r="H323" i="1" s="1"/>
  <c r="H317" i="1" s="1"/>
  <c r="I419" i="1"/>
  <c r="I395" i="1" s="1"/>
  <c r="G395" i="1" s="1"/>
  <c r="I420" i="1"/>
  <c r="I421" i="1"/>
  <c r="I397" i="1" s="1"/>
  <c r="I422" i="1"/>
  <c r="I398" i="1" s="1"/>
  <c r="G398" i="1" s="1"/>
  <c r="I423" i="1"/>
  <c r="I399" i="1" s="1"/>
  <c r="G399" i="1" s="1"/>
  <c r="I424" i="1"/>
  <c r="I400" i="1" s="1"/>
  <c r="G400" i="1" s="1"/>
  <c r="I418" i="1"/>
  <c r="I394" i="1" s="1"/>
  <c r="H429" i="1"/>
  <c r="H430" i="1"/>
  <c r="H406" i="1" s="1"/>
  <c r="H401" i="1" s="1"/>
  <c r="H431" i="1"/>
  <c r="G429" i="1"/>
  <c r="G430" i="1"/>
  <c r="G406" i="1" s="1"/>
  <c r="G401" i="1" s="1"/>
  <c r="G431" i="1"/>
  <c r="T143" i="1"/>
  <c r="S358" i="1"/>
  <c r="S346" i="1"/>
  <c r="S310" i="1"/>
  <c r="S298" i="1"/>
  <c r="S286" i="1"/>
  <c r="S274" i="1"/>
  <c r="J58" i="1"/>
  <c r="J46" i="1" s="1"/>
  <c r="J29" i="1" s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J248" i="1"/>
  <c r="G248" i="1"/>
  <c r="H247" i="1"/>
  <c r="G247" i="1"/>
  <c r="H246" i="1"/>
  <c r="G246" i="1"/>
  <c r="G245" i="1" s="1"/>
  <c r="P245" i="1"/>
  <c r="O245" i="1"/>
  <c r="N245" i="1"/>
  <c r="M245" i="1"/>
  <c r="L245" i="1"/>
  <c r="K245" i="1"/>
  <c r="I245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H137" i="1" s="1"/>
  <c r="G138" i="1"/>
  <c r="P137" i="1"/>
  <c r="O137" i="1"/>
  <c r="N137" i="1"/>
  <c r="M137" i="1"/>
  <c r="L137" i="1"/>
  <c r="K137" i="1"/>
  <c r="J137" i="1"/>
  <c r="I137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P197" i="1"/>
  <c r="O197" i="1"/>
  <c r="N197" i="1"/>
  <c r="M197" i="1"/>
  <c r="L197" i="1"/>
  <c r="K197" i="1"/>
  <c r="J197" i="1"/>
  <c r="I197" i="1"/>
  <c r="I185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H185" i="1" s="1"/>
  <c r="G186" i="1"/>
  <c r="G185" i="1" s="1"/>
  <c r="P185" i="1"/>
  <c r="O185" i="1"/>
  <c r="N185" i="1"/>
  <c r="M185" i="1"/>
  <c r="L185" i="1"/>
  <c r="K185" i="1"/>
  <c r="J185" i="1"/>
  <c r="I173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H173" i="1" s="1"/>
  <c r="G174" i="1"/>
  <c r="G173" i="1" s="1"/>
  <c r="P173" i="1"/>
  <c r="O173" i="1"/>
  <c r="N173" i="1"/>
  <c r="M173" i="1"/>
  <c r="L173" i="1"/>
  <c r="K173" i="1"/>
  <c r="J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H161" i="1" s="1"/>
  <c r="G162" i="1"/>
  <c r="G161" i="1" s="1"/>
  <c r="P161" i="1"/>
  <c r="O161" i="1"/>
  <c r="N161" i="1"/>
  <c r="M161" i="1"/>
  <c r="L161" i="1"/>
  <c r="K161" i="1"/>
  <c r="J161" i="1"/>
  <c r="I161" i="1"/>
  <c r="J89" i="1"/>
  <c r="I94" i="1"/>
  <c r="I89" i="1" s="1"/>
  <c r="K317" i="1"/>
  <c r="L317" i="1"/>
  <c r="M317" i="1"/>
  <c r="N317" i="1"/>
  <c r="O317" i="1"/>
  <c r="P317" i="1"/>
  <c r="G318" i="1"/>
  <c r="H318" i="1"/>
  <c r="G319" i="1"/>
  <c r="H319" i="1"/>
  <c r="G320" i="1"/>
  <c r="H320" i="1"/>
  <c r="G321" i="1"/>
  <c r="H321" i="1"/>
  <c r="H322" i="1"/>
  <c r="G323" i="1"/>
  <c r="G324" i="1"/>
  <c r="H324" i="1"/>
  <c r="G325" i="1"/>
  <c r="H325" i="1"/>
  <c r="G326" i="1"/>
  <c r="H326" i="1"/>
  <c r="G327" i="1"/>
  <c r="H327" i="1"/>
  <c r="G328" i="1"/>
  <c r="H328" i="1"/>
  <c r="J418" i="1"/>
  <c r="J394" i="1" s="1"/>
  <c r="J389" i="1" s="1"/>
  <c r="H436" i="1"/>
  <c r="G436" i="1"/>
  <c r="H435" i="1"/>
  <c r="G435" i="1"/>
  <c r="H434" i="1"/>
  <c r="G434" i="1"/>
  <c r="H433" i="1"/>
  <c r="G433" i="1"/>
  <c r="H432" i="1"/>
  <c r="G432" i="1"/>
  <c r="H428" i="1"/>
  <c r="G428" i="1"/>
  <c r="H427" i="1"/>
  <c r="G427" i="1"/>
  <c r="H426" i="1"/>
  <c r="G426" i="1"/>
  <c r="P425" i="1"/>
  <c r="O425" i="1"/>
  <c r="N425" i="1"/>
  <c r="M425" i="1"/>
  <c r="L425" i="1"/>
  <c r="K425" i="1"/>
  <c r="J425" i="1"/>
  <c r="I425" i="1"/>
  <c r="H424" i="1"/>
  <c r="H423" i="1"/>
  <c r="H422" i="1"/>
  <c r="H421" i="1"/>
  <c r="H420" i="1"/>
  <c r="H419" i="1"/>
  <c r="H416" i="1"/>
  <c r="G416" i="1"/>
  <c r="H415" i="1"/>
  <c r="G415" i="1"/>
  <c r="H414" i="1"/>
  <c r="G414" i="1"/>
  <c r="P413" i="1"/>
  <c r="O413" i="1"/>
  <c r="N413" i="1"/>
  <c r="M413" i="1"/>
  <c r="L413" i="1"/>
  <c r="K413" i="1"/>
  <c r="I93" i="1"/>
  <c r="K257" i="1"/>
  <c r="L257" i="1"/>
  <c r="M257" i="1"/>
  <c r="N257" i="1"/>
  <c r="O257" i="1"/>
  <c r="P257" i="1"/>
  <c r="I117" i="1"/>
  <c r="G117" i="1" s="1"/>
  <c r="G113" i="1" s="1"/>
  <c r="K89" i="1"/>
  <c r="L89" i="1"/>
  <c r="M89" i="1"/>
  <c r="N89" i="1"/>
  <c r="O89" i="1"/>
  <c r="P89" i="1"/>
  <c r="K77" i="1"/>
  <c r="L77" i="1"/>
  <c r="M77" i="1"/>
  <c r="N77" i="1"/>
  <c r="O77" i="1"/>
  <c r="P77" i="1"/>
  <c r="K65" i="1"/>
  <c r="L65" i="1"/>
  <c r="M65" i="1"/>
  <c r="N65" i="1"/>
  <c r="O65" i="1"/>
  <c r="P65" i="1"/>
  <c r="K58" i="1"/>
  <c r="L58" i="1"/>
  <c r="M58" i="1"/>
  <c r="N58" i="1"/>
  <c r="O58" i="1"/>
  <c r="P58" i="1"/>
  <c r="G59" i="1"/>
  <c r="L46" i="1"/>
  <c r="L29" i="1" s="1"/>
  <c r="K45" i="1"/>
  <c r="K790" i="1" s="1"/>
  <c r="K42" i="1"/>
  <c r="L42" i="1"/>
  <c r="L787" i="1" s="1"/>
  <c r="M42" i="1"/>
  <c r="N42" i="1"/>
  <c r="N787" i="1" s="1"/>
  <c r="O42" i="1"/>
  <c r="O25" i="1" s="1"/>
  <c r="P42" i="1"/>
  <c r="P25" i="1" s="1"/>
  <c r="K43" i="1"/>
  <c r="K26" i="1" s="1"/>
  <c r="L43" i="1"/>
  <c r="L26" i="1" s="1"/>
  <c r="M43" i="1"/>
  <c r="M26" i="1" s="1"/>
  <c r="N43" i="1"/>
  <c r="N26" i="1" s="1"/>
  <c r="O43" i="1"/>
  <c r="O26" i="1" s="1"/>
  <c r="P43" i="1"/>
  <c r="P26" i="1" s="1"/>
  <c r="K44" i="1"/>
  <c r="K27" i="1" s="1"/>
  <c r="L44" i="1"/>
  <c r="L27" i="1" s="1"/>
  <c r="M44" i="1"/>
  <c r="M27" i="1" s="1"/>
  <c r="N44" i="1"/>
  <c r="N27" i="1" s="1"/>
  <c r="O44" i="1"/>
  <c r="O27" i="1" s="1"/>
  <c r="P44" i="1"/>
  <c r="P27" i="1" s="1"/>
  <c r="L45" i="1"/>
  <c r="L28" i="1" s="1"/>
  <c r="M45" i="1"/>
  <c r="M28" i="1" s="1"/>
  <c r="N45" i="1"/>
  <c r="N28" i="1" s="1"/>
  <c r="O45" i="1"/>
  <c r="O28" i="1" s="1"/>
  <c r="P45" i="1"/>
  <c r="P28" i="1" s="1"/>
  <c r="G383" i="1"/>
  <c r="H383" i="1"/>
  <c r="G384" i="1"/>
  <c r="H384" i="1"/>
  <c r="H385" i="1"/>
  <c r="G386" i="1"/>
  <c r="H386" i="1"/>
  <c r="G387" i="1"/>
  <c r="H387" i="1"/>
  <c r="G388" i="1"/>
  <c r="H388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95" i="1"/>
  <c r="H95" i="1"/>
  <c r="G96" i="1"/>
  <c r="H96" i="1"/>
  <c r="G97" i="1"/>
  <c r="H97" i="1"/>
  <c r="G98" i="1"/>
  <c r="H98" i="1"/>
  <c r="G99" i="1"/>
  <c r="H99" i="1"/>
  <c r="G100" i="1"/>
  <c r="H100" i="1"/>
  <c r="G84" i="1"/>
  <c r="G82" i="1"/>
  <c r="G83" i="1"/>
  <c r="H83" i="1"/>
  <c r="H84" i="1"/>
  <c r="G85" i="1"/>
  <c r="H85" i="1"/>
  <c r="G86" i="1"/>
  <c r="H86" i="1"/>
  <c r="G87" i="1"/>
  <c r="H87" i="1"/>
  <c r="G88" i="1"/>
  <c r="H88" i="1"/>
  <c r="H73" i="1"/>
  <c r="G71" i="1"/>
  <c r="H71" i="1"/>
  <c r="G72" i="1"/>
  <c r="H72" i="1"/>
  <c r="G73" i="1"/>
  <c r="G74" i="1"/>
  <c r="H74" i="1"/>
  <c r="H65" i="1" s="1"/>
  <c r="G75" i="1"/>
  <c r="H75" i="1"/>
  <c r="G76" i="1"/>
  <c r="H76" i="1"/>
  <c r="J377" i="1"/>
  <c r="G378" i="1"/>
  <c r="H378" i="1"/>
  <c r="G379" i="1"/>
  <c r="H379" i="1"/>
  <c r="G380" i="1"/>
  <c r="H380" i="1"/>
  <c r="G382" i="1"/>
  <c r="H382" i="1"/>
  <c r="P377" i="1"/>
  <c r="O377" i="1"/>
  <c r="N377" i="1"/>
  <c r="M377" i="1"/>
  <c r="L377" i="1"/>
  <c r="K377" i="1"/>
  <c r="H117" i="1"/>
  <c r="G784" i="1"/>
  <c r="H784" i="1"/>
  <c r="G785" i="1"/>
  <c r="H785" i="1"/>
  <c r="J54" i="1"/>
  <c r="H54" i="1" s="1"/>
  <c r="I54" i="1"/>
  <c r="G54" i="1" s="1"/>
  <c r="I209" i="1"/>
  <c r="I260" i="1"/>
  <c r="I257" i="1" s="1"/>
  <c r="J80" i="1"/>
  <c r="H118" i="1"/>
  <c r="G118" i="1"/>
  <c r="H116" i="1"/>
  <c r="G116" i="1"/>
  <c r="H115" i="1"/>
  <c r="G115" i="1"/>
  <c r="H114" i="1"/>
  <c r="G114" i="1"/>
  <c r="P113" i="1"/>
  <c r="O113" i="1"/>
  <c r="N113" i="1"/>
  <c r="M113" i="1"/>
  <c r="L113" i="1"/>
  <c r="K113" i="1"/>
  <c r="I113" i="1"/>
  <c r="H82" i="1"/>
  <c r="H81" i="1"/>
  <c r="G81" i="1"/>
  <c r="H79" i="1"/>
  <c r="G79" i="1"/>
  <c r="H78" i="1"/>
  <c r="G78" i="1"/>
  <c r="I767" i="1"/>
  <c r="I764" i="1"/>
  <c r="H262" i="1"/>
  <c r="G262" i="1"/>
  <c r="H261" i="1"/>
  <c r="G261" i="1"/>
  <c r="H259" i="1"/>
  <c r="G259" i="1"/>
  <c r="H258" i="1"/>
  <c r="G258" i="1"/>
  <c r="H94" i="1"/>
  <c r="H92" i="1"/>
  <c r="G92" i="1"/>
  <c r="H91" i="1"/>
  <c r="G91" i="1"/>
  <c r="H90" i="1"/>
  <c r="H89" i="1" s="1"/>
  <c r="G90" i="1"/>
  <c r="J355" i="1"/>
  <c r="H355" i="1" s="1"/>
  <c r="H353" i="1" s="1"/>
  <c r="P39" i="1"/>
  <c r="O39" i="1"/>
  <c r="N39" i="1"/>
  <c r="M39" i="1"/>
  <c r="L39" i="1"/>
  <c r="K39" i="1"/>
  <c r="P38" i="1"/>
  <c r="O38" i="1"/>
  <c r="N38" i="1"/>
  <c r="M38" i="1"/>
  <c r="L38" i="1"/>
  <c r="K38" i="1"/>
  <c r="J42" i="1"/>
  <c r="J25" i="1" s="1"/>
  <c r="I42" i="1"/>
  <c r="I25" i="1" s="1"/>
  <c r="H70" i="1"/>
  <c r="G70" i="1"/>
  <c r="H69" i="1"/>
  <c r="G69" i="1"/>
  <c r="H68" i="1"/>
  <c r="G68" i="1"/>
  <c r="H67" i="1"/>
  <c r="G67" i="1"/>
  <c r="H66" i="1"/>
  <c r="G66" i="1"/>
  <c r="G65" i="1" s="1"/>
  <c r="J65" i="1"/>
  <c r="I65" i="1"/>
  <c r="H358" i="1"/>
  <c r="G358" i="1"/>
  <c r="H357" i="1"/>
  <c r="G357" i="1"/>
  <c r="H356" i="1"/>
  <c r="G356" i="1"/>
  <c r="H354" i="1"/>
  <c r="G354" i="1"/>
  <c r="P353" i="1"/>
  <c r="O353" i="1"/>
  <c r="N353" i="1"/>
  <c r="M353" i="1"/>
  <c r="L353" i="1"/>
  <c r="K353" i="1"/>
  <c r="H782" i="1"/>
  <c r="G782" i="1"/>
  <c r="H781" i="1"/>
  <c r="G781" i="1"/>
  <c r="H780" i="1"/>
  <c r="G780" i="1"/>
  <c r="G779" i="1" s="1"/>
  <c r="N779" i="1"/>
  <c r="M779" i="1"/>
  <c r="L779" i="1"/>
  <c r="K779" i="1"/>
  <c r="J779" i="1"/>
  <c r="H778" i="1"/>
  <c r="H777" i="1"/>
  <c r="H775" i="1"/>
  <c r="H772" i="1" s="1"/>
  <c r="H774" i="1"/>
  <c r="G774" i="1"/>
  <c r="H773" i="1"/>
  <c r="G773" i="1"/>
  <c r="N772" i="1"/>
  <c r="M772" i="1"/>
  <c r="L772" i="1"/>
  <c r="K772" i="1"/>
  <c r="J772" i="1"/>
  <c r="H770" i="1"/>
  <c r="H767" i="1" s="1"/>
  <c r="H769" i="1"/>
  <c r="G769" i="1"/>
  <c r="H768" i="1"/>
  <c r="G768" i="1"/>
  <c r="N767" i="1"/>
  <c r="M767" i="1"/>
  <c r="L767" i="1"/>
  <c r="K767" i="1"/>
  <c r="J767" i="1"/>
  <c r="N764" i="1"/>
  <c r="N789" i="1" s="1"/>
  <c r="M764" i="1"/>
  <c r="M789" i="1" s="1"/>
  <c r="L764" i="1"/>
  <c r="L789" i="1" s="1"/>
  <c r="K764" i="1"/>
  <c r="J764" i="1"/>
  <c r="J761" i="1" s="1"/>
  <c r="J37" i="1" s="1"/>
  <c r="N763" i="1"/>
  <c r="M763" i="1"/>
  <c r="M788" i="1" s="1"/>
  <c r="L763" i="1"/>
  <c r="K763" i="1"/>
  <c r="J763" i="1"/>
  <c r="I763" i="1"/>
  <c r="I38" i="1" s="1"/>
  <c r="G38" i="1" s="1"/>
  <c r="N762" i="1"/>
  <c r="M762" i="1"/>
  <c r="M787" i="1" s="1"/>
  <c r="L762" i="1"/>
  <c r="K762" i="1"/>
  <c r="K761" i="1" s="1"/>
  <c r="J762" i="1"/>
  <c r="J38" i="1" s="1"/>
  <c r="H38" i="1" s="1"/>
  <c r="I762" i="1"/>
  <c r="H370" i="1"/>
  <c r="G370" i="1"/>
  <c r="H369" i="1"/>
  <c r="G369" i="1"/>
  <c r="H368" i="1"/>
  <c r="G368" i="1"/>
  <c r="H367" i="1"/>
  <c r="G367" i="1"/>
  <c r="H366" i="1"/>
  <c r="G366" i="1"/>
  <c r="G365" i="1" s="1"/>
  <c r="N365" i="1"/>
  <c r="N37" i="1" s="1"/>
  <c r="N36" i="1" s="1"/>
  <c r="M365" i="1"/>
  <c r="M37" i="1" s="1"/>
  <c r="M36" i="1" s="1"/>
  <c r="L365" i="1"/>
  <c r="L37" i="1" s="1"/>
  <c r="L36" i="1" s="1"/>
  <c r="K365" i="1"/>
  <c r="K37" i="1" s="1"/>
  <c r="J365" i="1"/>
  <c r="I365" i="1"/>
  <c r="H346" i="1"/>
  <c r="G346" i="1"/>
  <c r="H345" i="1"/>
  <c r="G345" i="1"/>
  <c r="H344" i="1"/>
  <c r="G344" i="1"/>
  <c r="H343" i="1"/>
  <c r="G343" i="1"/>
  <c r="H342" i="1"/>
  <c r="H341" i="1" s="1"/>
  <c r="G342" i="1"/>
  <c r="G341" i="1" s="1"/>
  <c r="N341" i="1"/>
  <c r="M341" i="1"/>
  <c r="L341" i="1"/>
  <c r="K341" i="1"/>
  <c r="J341" i="1"/>
  <c r="I341" i="1"/>
  <c r="H334" i="1"/>
  <c r="G334" i="1"/>
  <c r="H333" i="1"/>
  <c r="G333" i="1"/>
  <c r="H332" i="1"/>
  <c r="G332" i="1"/>
  <c r="H331" i="1"/>
  <c r="G331" i="1"/>
  <c r="H330" i="1"/>
  <c r="H329" i="1" s="1"/>
  <c r="G330" i="1"/>
  <c r="N329" i="1"/>
  <c r="M329" i="1"/>
  <c r="L329" i="1"/>
  <c r="K329" i="1"/>
  <c r="J329" i="1"/>
  <c r="I329" i="1"/>
  <c r="H310" i="1"/>
  <c r="G310" i="1"/>
  <c r="H309" i="1"/>
  <c r="G309" i="1"/>
  <c r="H308" i="1"/>
  <c r="G308" i="1"/>
  <c r="H307" i="1"/>
  <c r="G307" i="1"/>
  <c r="H306" i="1"/>
  <c r="H305" i="1" s="1"/>
  <c r="G306" i="1"/>
  <c r="N305" i="1"/>
  <c r="M305" i="1"/>
  <c r="L305" i="1"/>
  <c r="K305" i="1"/>
  <c r="J305" i="1"/>
  <c r="I305" i="1"/>
  <c r="H298" i="1"/>
  <c r="H297" i="1"/>
  <c r="G297" i="1"/>
  <c r="H296" i="1"/>
  <c r="G296" i="1"/>
  <c r="H295" i="1"/>
  <c r="G295" i="1"/>
  <c r="H294" i="1"/>
  <c r="G294" i="1"/>
  <c r="N293" i="1"/>
  <c r="M293" i="1"/>
  <c r="L293" i="1"/>
  <c r="K293" i="1"/>
  <c r="J293" i="1"/>
  <c r="I293" i="1"/>
  <c r="H286" i="1"/>
  <c r="G286" i="1"/>
  <c r="H285" i="1"/>
  <c r="G285" i="1"/>
  <c r="H284" i="1"/>
  <c r="G284" i="1"/>
  <c r="H283" i="1"/>
  <c r="G283" i="1"/>
  <c r="H282" i="1"/>
  <c r="H281" i="1" s="1"/>
  <c r="G282" i="1"/>
  <c r="N281" i="1"/>
  <c r="M281" i="1"/>
  <c r="L281" i="1"/>
  <c r="K281" i="1"/>
  <c r="J281" i="1"/>
  <c r="I281" i="1"/>
  <c r="H274" i="1"/>
  <c r="G274" i="1"/>
  <c r="H273" i="1"/>
  <c r="G273" i="1"/>
  <c r="H272" i="1"/>
  <c r="G272" i="1"/>
  <c r="H271" i="1"/>
  <c r="G271" i="1"/>
  <c r="H270" i="1"/>
  <c r="H269" i="1" s="1"/>
  <c r="G270" i="1"/>
  <c r="N269" i="1"/>
  <c r="M269" i="1"/>
  <c r="L269" i="1"/>
  <c r="K269" i="1"/>
  <c r="J269" i="1"/>
  <c r="I269" i="1"/>
  <c r="H238" i="1"/>
  <c r="G238" i="1"/>
  <c r="H237" i="1"/>
  <c r="G237" i="1"/>
  <c r="H236" i="1"/>
  <c r="G236" i="1"/>
  <c r="H235" i="1"/>
  <c r="G235" i="1"/>
  <c r="H234" i="1"/>
  <c r="H233" i="1" s="1"/>
  <c r="G234" i="1"/>
  <c r="G233" i="1" s="1"/>
  <c r="J233" i="1"/>
  <c r="I233" i="1"/>
  <c r="H226" i="1"/>
  <c r="G226" i="1"/>
  <c r="H225" i="1"/>
  <c r="G225" i="1"/>
  <c r="H224" i="1"/>
  <c r="G224" i="1"/>
  <c r="H223" i="1"/>
  <c r="G223" i="1"/>
  <c r="H222" i="1"/>
  <c r="H221" i="1" s="1"/>
  <c r="G222" i="1"/>
  <c r="G221" i="1" s="1"/>
  <c r="N221" i="1"/>
  <c r="M221" i="1"/>
  <c r="L221" i="1"/>
  <c r="K221" i="1"/>
  <c r="J221" i="1"/>
  <c r="I221" i="1"/>
  <c r="H214" i="1"/>
  <c r="G214" i="1"/>
  <c r="H213" i="1"/>
  <c r="G213" i="1"/>
  <c r="H212" i="1"/>
  <c r="G212" i="1"/>
  <c r="H211" i="1"/>
  <c r="G211" i="1"/>
  <c r="H210" i="1"/>
  <c r="H209" i="1" s="1"/>
  <c r="G210" i="1"/>
  <c r="G209" i="1" s="1"/>
  <c r="N209" i="1"/>
  <c r="M209" i="1"/>
  <c r="L209" i="1"/>
  <c r="K209" i="1"/>
  <c r="J209" i="1"/>
  <c r="H106" i="1"/>
  <c r="G106" i="1"/>
  <c r="H105" i="1"/>
  <c r="G105" i="1"/>
  <c r="H104" i="1"/>
  <c r="G104" i="1"/>
  <c r="H103" i="1"/>
  <c r="G103" i="1"/>
  <c r="H102" i="1"/>
  <c r="H101" i="1" s="1"/>
  <c r="G102" i="1"/>
  <c r="G101" i="1" s="1"/>
  <c r="N101" i="1"/>
  <c r="M101" i="1"/>
  <c r="L101" i="1"/>
  <c r="K101" i="1"/>
  <c r="J101" i="1"/>
  <c r="I101" i="1"/>
  <c r="O101" i="1"/>
  <c r="P101" i="1"/>
  <c r="O209" i="1"/>
  <c r="P209" i="1"/>
  <c r="O221" i="1"/>
  <c r="P221" i="1"/>
  <c r="O269" i="1"/>
  <c r="P269" i="1"/>
  <c r="O281" i="1"/>
  <c r="P281" i="1"/>
  <c r="O293" i="1"/>
  <c r="P293" i="1"/>
  <c r="O305" i="1"/>
  <c r="P305" i="1"/>
  <c r="O329" i="1"/>
  <c r="P329" i="1"/>
  <c r="O341" i="1"/>
  <c r="P341" i="1"/>
  <c r="O365" i="1"/>
  <c r="O37" i="1" s="1"/>
  <c r="O36" i="1" s="1"/>
  <c r="P365" i="1"/>
  <c r="P37" i="1" s="1"/>
  <c r="P36" i="1" s="1"/>
  <c r="O762" i="1"/>
  <c r="O787" i="1" s="1"/>
  <c r="P762" i="1"/>
  <c r="O763" i="1"/>
  <c r="O788" i="1" s="1"/>
  <c r="P763" i="1"/>
  <c r="O764" i="1"/>
  <c r="P764" i="1"/>
  <c r="O767" i="1"/>
  <c r="P767" i="1"/>
  <c r="O772" i="1"/>
  <c r="P772" i="1"/>
  <c r="O779" i="1"/>
  <c r="P779" i="1"/>
  <c r="M790" i="1"/>
  <c r="G770" i="1"/>
  <c r="I39" i="1"/>
  <c r="G39" i="1" s="1"/>
  <c r="G775" i="1"/>
  <c r="G778" i="1"/>
  <c r="I772" i="1"/>
  <c r="G777" i="1"/>
  <c r="I779" i="1"/>
  <c r="L790" i="1"/>
  <c r="J113" i="1"/>
  <c r="K788" i="1"/>
  <c r="J57" i="1"/>
  <c r="J45" i="1" s="1"/>
  <c r="G60" i="1"/>
  <c r="H93" i="1"/>
  <c r="H80" i="1"/>
  <c r="H61" i="1"/>
  <c r="P790" i="1"/>
  <c r="L791" i="1"/>
  <c r="H60" i="1"/>
  <c r="G64" i="1"/>
  <c r="N790" i="1"/>
  <c r="H62" i="1"/>
  <c r="G62" i="1"/>
  <c r="G61" i="1"/>
  <c r="O761" i="1"/>
  <c r="H64" i="1"/>
  <c r="G317" i="1"/>
  <c r="K789" i="1"/>
  <c r="I58" i="1"/>
  <c r="I46" i="1" s="1"/>
  <c r="O789" i="1"/>
  <c r="P437" i="1"/>
  <c r="I48" i="1"/>
  <c r="I31" i="1" s="1"/>
  <c r="J437" i="1"/>
  <c r="P47" i="1"/>
  <c r="P792" i="1" s="1"/>
  <c r="M48" i="1"/>
  <c r="M793" i="1" s="1"/>
  <c r="G641" i="1"/>
  <c r="P761" i="1"/>
  <c r="I355" i="1"/>
  <c r="I353" i="1" s="1"/>
  <c r="M52" i="1"/>
  <c r="M797" i="1" s="1"/>
  <c r="L51" i="1"/>
  <c r="L796" i="1" s="1"/>
  <c r="K50" i="1"/>
  <c r="K795" i="1" s="1"/>
  <c r="J49" i="1"/>
  <c r="J32" i="1" s="1"/>
  <c r="L34" i="1"/>
  <c r="I793" i="1"/>
  <c r="H438" i="1"/>
  <c r="P789" i="1"/>
  <c r="H113" i="1"/>
  <c r="I51" i="1"/>
  <c r="I796" i="1" s="1"/>
  <c r="H57" i="1"/>
  <c r="H58" i="1"/>
  <c r="G425" i="1"/>
  <c r="G767" i="1"/>
  <c r="H448" i="1"/>
  <c r="H446" i="1"/>
  <c r="J791" i="1"/>
  <c r="J55" i="1"/>
  <c r="H55" i="1" s="1"/>
  <c r="J43" i="1"/>
  <c r="G260" i="1"/>
  <c r="G257" i="1" s="1"/>
  <c r="M25" i="1"/>
  <c r="K25" i="1"/>
  <c r="J317" i="1"/>
  <c r="P30" i="1"/>
  <c r="H365" i="1"/>
  <c r="N761" i="1"/>
  <c r="H77" i="1"/>
  <c r="H377" i="1"/>
  <c r="G438" i="1"/>
  <c r="I47" i="1"/>
  <c r="I792" i="1" s="1"/>
  <c r="I787" i="1"/>
  <c r="I799" i="1" s="1"/>
  <c r="J39" i="1"/>
  <c r="H39" i="1" s="1"/>
  <c r="J787" i="1"/>
  <c r="H42" i="1"/>
  <c r="I80" i="1"/>
  <c r="I77" i="1" s="1"/>
  <c r="J77" i="1"/>
  <c r="G381" i="1"/>
  <c r="L25" i="1"/>
  <c r="K28" i="1"/>
  <c r="G93" i="1"/>
  <c r="I57" i="1"/>
  <c r="G57" i="1" s="1"/>
  <c r="H248" i="1"/>
  <c r="H245" i="1" s="1"/>
  <c r="J245" i="1"/>
  <c r="G421" i="1"/>
  <c r="G419" i="1"/>
  <c r="I413" i="1"/>
  <c r="I56" i="1"/>
  <c r="G56" i="1" s="1"/>
  <c r="I44" i="1"/>
  <c r="I27" i="1" s="1"/>
  <c r="G80" i="1"/>
  <c r="I45" i="1"/>
  <c r="I28" i="1" s="1"/>
  <c r="L792" i="1" l="1"/>
  <c r="L30" i="1"/>
  <c r="I789" i="1"/>
  <c r="J26" i="1"/>
  <c r="H26" i="1" s="1"/>
  <c r="J788" i="1"/>
  <c r="H788" i="1" s="1"/>
  <c r="H43" i="1"/>
  <c r="P796" i="1"/>
  <c r="P34" i="1"/>
  <c r="M35" i="1"/>
  <c r="I761" i="1"/>
  <c r="G772" i="1"/>
  <c r="O46" i="1"/>
  <c r="O53" i="1"/>
  <c r="K46" i="1"/>
  <c r="K53" i="1"/>
  <c r="G137" i="1"/>
  <c r="G420" i="1"/>
  <c r="G413" i="1" s="1"/>
  <c r="I396" i="1"/>
  <c r="G77" i="1"/>
  <c r="N25" i="1"/>
  <c r="H25" i="1" s="1"/>
  <c r="J59" i="1"/>
  <c r="J260" i="1"/>
  <c r="M761" i="1"/>
  <c r="I55" i="1"/>
  <c r="G55" i="1" s="1"/>
  <c r="G53" i="1" s="1"/>
  <c r="J413" i="1"/>
  <c r="H63" i="1"/>
  <c r="H425" i="1"/>
  <c r="P788" i="1"/>
  <c r="G269" i="1"/>
  <c r="G293" i="1"/>
  <c r="H293" i="1"/>
  <c r="L788" i="1"/>
  <c r="G764" i="1"/>
  <c r="H779" i="1"/>
  <c r="G94" i="1"/>
  <c r="G89" i="1" s="1"/>
  <c r="N46" i="1"/>
  <c r="H46" i="1" s="1"/>
  <c r="N53" i="1"/>
  <c r="S94" i="1"/>
  <c r="G418" i="1"/>
  <c r="G394" i="1" s="1"/>
  <c r="H418" i="1"/>
  <c r="G424" i="1"/>
  <c r="G422" i="1"/>
  <c r="M437" i="1"/>
  <c r="H441" i="1"/>
  <c r="H497" i="1"/>
  <c r="H521" i="1"/>
  <c r="H545" i="1"/>
  <c r="H569" i="1"/>
  <c r="G605" i="1"/>
  <c r="G629" i="1"/>
  <c r="I52" i="1"/>
  <c r="G52" i="1" s="1"/>
  <c r="AS58" i="1"/>
  <c r="N52" i="1"/>
  <c r="J52" i="1"/>
  <c r="M51" i="1"/>
  <c r="M796" i="1" s="1"/>
  <c r="P50" i="1"/>
  <c r="P41" i="1" s="1"/>
  <c r="L50" i="1"/>
  <c r="K48" i="1"/>
  <c r="M46" i="1"/>
  <c r="M29" i="1" s="1"/>
  <c r="M53" i="1"/>
  <c r="G197" i="1"/>
  <c r="G439" i="1"/>
  <c r="G509" i="1"/>
  <c r="G533" i="1"/>
  <c r="G557" i="1"/>
  <c r="G581" i="1"/>
  <c r="G593" i="1"/>
  <c r="H593" i="1"/>
  <c r="H605" i="1"/>
  <c r="H629" i="1"/>
  <c r="I37" i="1"/>
  <c r="I36" i="1" s="1"/>
  <c r="W323" i="1"/>
  <c r="J353" i="1"/>
  <c r="I43" i="1"/>
  <c r="I50" i="1"/>
  <c r="I33" i="1" s="1"/>
  <c r="M31" i="1"/>
  <c r="O790" i="1"/>
  <c r="P787" i="1"/>
  <c r="G305" i="1"/>
  <c r="N788" i="1"/>
  <c r="P46" i="1"/>
  <c r="P53" i="1"/>
  <c r="L53" i="1"/>
  <c r="H197" i="1"/>
  <c r="G423" i="1"/>
  <c r="I385" i="1"/>
  <c r="G397" i="1"/>
  <c r="H581" i="1"/>
  <c r="N47" i="1"/>
  <c r="I49" i="1"/>
  <c r="I794" i="1" s="1"/>
  <c r="G445" i="1"/>
  <c r="G437" i="1" s="1"/>
  <c r="I437" i="1"/>
  <c r="G789" i="1"/>
  <c r="H787" i="1"/>
  <c r="N794" i="1"/>
  <c r="H444" i="1"/>
  <c r="AE758" i="1"/>
  <c r="I30" i="1"/>
  <c r="H37" i="1"/>
  <c r="H36" i="1" s="1"/>
  <c r="J36" i="1"/>
  <c r="K36" i="1"/>
  <c r="G37" i="1"/>
  <c r="G36" i="1" s="1"/>
  <c r="I26" i="1"/>
  <c r="H763" i="1"/>
  <c r="L761" i="1"/>
  <c r="G355" i="1"/>
  <c r="G353" i="1" s="1"/>
  <c r="H764" i="1"/>
  <c r="H762" i="1"/>
  <c r="H761" i="1" s="1"/>
  <c r="G762" i="1"/>
  <c r="G763" i="1"/>
  <c r="G42" i="1"/>
  <c r="K787" i="1"/>
  <c r="G787" i="1" s="1"/>
  <c r="G281" i="1"/>
  <c r="G28" i="1"/>
  <c r="X802" i="1"/>
  <c r="G329" i="1"/>
  <c r="O33" i="1"/>
  <c r="I790" i="1"/>
  <c r="G790" i="1" s="1"/>
  <c r="O796" i="1"/>
  <c r="O34" i="1"/>
  <c r="O32" i="1"/>
  <c r="O794" i="1"/>
  <c r="N796" i="1"/>
  <c r="N34" i="1"/>
  <c r="O31" i="1"/>
  <c r="O793" i="1"/>
  <c r="K33" i="1"/>
  <c r="J794" i="1"/>
  <c r="G25" i="1"/>
  <c r="J790" i="1"/>
  <c r="H790" i="1" s="1"/>
  <c r="J28" i="1"/>
  <c r="H28" i="1" s="1"/>
  <c r="H45" i="1"/>
  <c r="P791" i="1"/>
  <c r="P29" i="1"/>
  <c r="N791" i="1"/>
  <c r="K792" i="1"/>
  <c r="K30" i="1"/>
  <c r="O797" i="1"/>
  <c r="O35" i="1"/>
  <c r="K34" i="1"/>
  <c r="G51" i="1"/>
  <c r="K796" i="1"/>
  <c r="N795" i="1"/>
  <c r="N33" i="1"/>
  <c r="L795" i="1"/>
  <c r="L33" i="1"/>
  <c r="G27" i="1"/>
  <c r="O29" i="1"/>
  <c r="O791" i="1"/>
  <c r="K791" i="1"/>
  <c r="K29" i="1"/>
  <c r="N30" i="1"/>
  <c r="N792" i="1"/>
  <c r="P35" i="1"/>
  <c r="P797" i="1"/>
  <c r="N35" i="1"/>
  <c r="N797" i="1"/>
  <c r="J34" i="1"/>
  <c r="J796" i="1"/>
  <c r="H51" i="1"/>
  <c r="M795" i="1"/>
  <c r="M33" i="1"/>
  <c r="L793" i="1"/>
  <c r="L31" i="1"/>
  <c r="G26" i="1"/>
  <c r="G44" i="1"/>
  <c r="G45" i="1"/>
  <c r="G58" i="1"/>
  <c r="I34" i="1"/>
  <c r="I795" i="1"/>
  <c r="G795" i="1" s="1"/>
  <c r="I29" i="1"/>
  <c r="I791" i="1"/>
  <c r="M792" i="1"/>
  <c r="M30" i="1"/>
  <c r="G47" i="1"/>
  <c r="K797" i="1"/>
  <c r="K35" i="1"/>
  <c r="P795" i="1"/>
  <c r="P32" i="1"/>
  <c r="P794" i="1"/>
  <c r="M794" i="1"/>
  <c r="M32" i="1"/>
  <c r="K32" i="1"/>
  <c r="K794" i="1"/>
  <c r="P31" i="1"/>
  <c r="P793" i="1"/>
  <c r="K31" i="1"/>
  <c r="K793" i="1"/>
  <c r="K41" i="1"/>
  <c r="G48" i="1"/>
  <c r="O792" i="1"/>
  <c r="O30" i="1"/>
  <c r="O41" i="1"/>
  <c r="L797" i="1"/>
  <c r="L35" i="1"/>
  <c r="J797" i="1"/>
  <c r="J35" i="1"/>
  <c r="H52" i="1"/>
  <c r="J795" i="1"/>
  <c r="J33" i="1"/>
  <c r="L32" i="1"/>
  <c r="L41" i="1"/>
  <c r="H49" i="1"/>
  <c r="L794" i="1"/>
  <c r="N31" i="1"/>
  <c r="N793" i="1"/>
  <c r="J31" i="1"/>
  <c r="J793" i="1"/>
  <c r="H48" i="1"/>
  <c r="G49" i="1"/>
  <c r="G50" i="1"/>
  <c r="I32" i="1"/>
  <c r="N41" i="1" l="1"/>
  <c r="I41" i="1"/>
  <c r="M41" i="1"/>
  <c r="G46" i="1"/>
  <c r="M791" i="1"/>
  <c r="M786" i="1" s="1"/>
  <c r="M34" i="1"/>
  <c r="I377" i="1"/>
  <c r="G385" i="1"/>
  <c r="G377" i="1" s="1"/>
  <c r="G43" i="1"/>
  <c r="G41" i="1" s="1"/>
  <c r="I788" i="1"/>
  <c r="J257" i="1"/>
  <c r="J56" i="1"/>
  <c r="H260" i="1"/>
  <c r="H257" i="1" s="1"/>
  <c r="J44" i="1"/>
  <c r="H394" i="1"/>
  <c r="H389" i="1" s="1"/>
  <c r="H413" i="1"/>
  <c r="H50" i="1"/>
  <c r="P33" i="1"/>
  <c r="N29" i="1"/>
  <c r="I35" i="1"/>
  <c r="I797" i="1"/>
  <c r="I786" i="1" s="1"/>
  <c r="I53" i="1"/>
  <c r="H437" i="1"/>
  <c r="J47" i="1"/>
  <c r="H59" i="1"/>
  <c r="I389" i="1"/>
  <c r="G396" i="1"/>
  <c r="G389" i="1" s="1"/>
  <c r="G34" i="1"/>
  <c r="O24" i="1"/>
  <c r="G761" i="1"/>
  <c r="H793" i="1"/>
  <c r="N24" i="1"/>
  <c r="H797" i="1"/>
  <c r="P24" i="1"/>
  <c r="G29" i="1"/>
  <c r="H34" i="1"/>
  <c r="G33" i="1"/>
  <c r="G30" i="1"/>
  <c r="H796" i="1"/>
  <c r="G796" i="1"/>
  <c r="G792" i="1"/>
  <c r="H35" i="1"/>
  <c r="G797" i="1"/>
  <c r="I802" i="1"/>
  <c r="H29" i="1"/>
  <c r="G35" i="1"/>
  <c r="N786" i="1"/>
  <c r="H33" i="1"/>
  <c r="O786" i="1"/>
  <c r="K24" i="1"/>
  <c r="P786" i="1"/>
  <c r="G794" i="1"/>
  <c r="H791" i="1"/>
  <c r="H31" i="1"/>
  <c r="G793" i="1"/>
  <c r="K786" i="1"/>
  <c r="G791" i="1"/>
  <c r="I803" i="1"/>
  <c r="G31" i="1"/>
  <c r="H794" i="1"/>
  <c r="H795" i="1"/>
  <c r="L786" i="1"/>
  <c r="M24" i="1"/>
  <c r="H32" i="1"/>
  <c r="L24" i="1"/>
  <c r="G32" i="1"/>
  <c r="I24" i="1"/>
  <c r="J792" i="1" l="1"/>
  <c r="H792" i="1" s="1"/>
  <c r="J30" i="1"/>
  <c r="H30" i="1" s="1"/>
  <c r="H47" i="1"/>
  <c r="J789" i="1"/>
  <c r="H44" i="1"/>
  <c r="H41" i="1" s="1"/>
  <c r="J27" i="1"/>
  <c r="J41" i="1"/>
  <c r="G788" i="1"/>
  <c r="I800" i="1"/>
  <c r="H56" i="1"/>
  <c r="H53" i="1" s="1"/>
  <c r="J53" i="1"/>
  <c r="G786" i="1"/>
  <c r="G24" i="1"/>
  <c r="H27" i="1" l="1"/>
  <c r="H24" i="1" s="1"/>
  <c r="J24" i="1"/>
  <c r="I801" i="1"/>
  <c r="H789" i="1"/>
  <c r="H786" i="1" s="1"/>
  <c r="J786" i="1"/>
</calcChain>
</file>

<file path=xl/comments1.xml><?xml version="1.0" encoding="utf-8"?>
<comments xmlns="http://schemas.openxmlformats.org/spreadsheetml/2006/main">
  <authors>
    <author>Shatalina</author>
    <author>natasha</author>
  </authors>
  <commentList>
    <comment ref="C67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80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</t>
        </r>
      </text>
    </comment>
    <comment ref="C93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
</t>
        </r>
      </text>
    </comment>
    <comment ref="C94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</t>
        </r>
      </text>
    </commen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117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смр,
</t>
        </r>
      </text>
    </comment>
    <comment ref="C129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смр,
</t>
        </r>
      </text>
    </comment>
    <comment ref="G156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согласно бюджетной заявки</t>
        </r>
      </text>
    </comment>
    <comment ref="C221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</t>
        </r>
      </text>
    </comment>
    <comment ref="C234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
</t>
        </r>
      </text>
    </comment>
    <comment ref="C260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</t>
        </r>
      </text>
    </comment>
    <comment ref="C269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281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293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305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317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I323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329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341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пир</t>
        </r>
      </text>
    </comment>
    <comment ref="C355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
</t>
        </r>
      </text>
    </comment>
    <comment ref="I358" authorId="0">
      <text>
        <r>
          <rPr>
            <b/>
            <sz val="9"/>
            <color indexed="81"/>
            <rFont val="Tahoma"/>
            <family val="2"/>
            <charset val="204"/>
          </rPr>
          <t>Shatalina:</t>
        </r>
        <r>
          <rPr>
            <sz val="9"/>
            <color indexed="81"/>
            <rFont val="Tahoma"/>
            <family val="2"/>
            <charset val="204"/>
          </rPr>
          <t xml:space="preserve">
смр</t>
        </r>
      </text>
    </comment>
    <comment ref="I362" authorId="0">
      <text>
        <r>
          <rPr>
            <b/>
            <sz val="9"/>
            <color indexed="81"/>
            <rFont val="Tahoma"/>
            <family val="2"/>
            <charset val="204"/>
          </rPr>
          <t>смр</t>
        </r>
      </text>
    </comment>
  </commentList>
</comments>
</file>

<file path=xl/sharedStrings.xml><?xml version="1.0" encoding="utf-8"?>
<sst xmlns="http://schemas.openxmlformats.org/spreadsheetml/2006/main" count="1108" uniqueCount="156">
  <si>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</si>
  <si>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</si>
  <si>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</si>
  <si>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</si>
  <si>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</si>
  <si>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</si>
  <si>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</si>
  <si>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</si>
  <si>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</si>
  <si>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</si>
  <si>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</si>
  <si>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</si>
  <si>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</si>
  <si>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</si>
  <si>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</si>
  <si>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</si>
  <si>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</si>
  <si>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</si>
  <si>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</si>
  <si>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</si>
  <si>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  <charset val="204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  <charset val="204"/>
      </rPr>
      <t>»</t>
    </r>
  </si>
  <si>
    <r>
      <t>Цель: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</si>
  <si>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</si>
  <si>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</si>
  <si>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</si>
  <si>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</si>
  <si>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</si>
  <si>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</si>
  <si>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</si>
  <si>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</si>
  <si>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</si>
  <si>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</si>
  <si>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</si>
  <si>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</si>
  <si>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</si>
  <si>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</si>
  <si>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</si>
  <si>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</si>
  <si>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</si>
  <si>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</si>
  <si>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</si>
  <si>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</si>
  <si>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</si>
  <si>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</si>
  <si>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</si>
  <si>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</si>
  <si>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</si>
  <si>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</si>
  <si>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</si>
  <si>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</si>
  <si>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</si>
  <si>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</si>
  <si>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</si>
  <si>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</si>
  <si>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</si>
  <si>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</si>
  <si>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</si>
  <si>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</si>
  <si>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0340120320, 
КВР  243</t>
  </si>
  <si>
    <t>УК</t>
  </si>
  <si>
    <t>ДКС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</si>
  <si>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</si>
  <si>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</si>
  <si>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</si>
  <si>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</si>
  <si>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</si>
  <si>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</si>
  <si>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</si>
  <si>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</si>
  <si>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</si>
  <si>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Реконструкция здания МАУ ДК "Томский перекресток" по адресу: г. Томск, ул. Баумана,20 (ПИР)</t>
  </si>
  <si>
    <t>-</t>
  </si>
  <si>
    <t>Капитальный  ремонт фасада МБОУ ДО "Детская школа искусств № 1 имени А.Г. Рубинштейна" (г. Томск, пр.Ленина, 76)</t>
  </si>
  <si>
    <t>Капитальный ремонт фасада МАУ "Музей истории Томска" по адресу: г. Томск, ул. Бакунина, 3</t>
  </si>
  <si>
    <t>Капитальный ремонт МАУ ДК "КТО" по адресу: г. Томск, ул. Гагарина, 38</t>
  </si>
  <si>
    <t>Капитальный ремонт помещений МБОУ ДО "ДМШ № 2" по адресу: г. Томск, пр. Ленина, 42</t>
  </si>
  <si>
    <t>пир</t>
  </si>
  <si>
    <t>1 пир</t>
  </si>
  <si>
    <t>смр</t>
  </si>
  <si>
    <t>смр 1</t>
  </si>
  <si>
    <t>1 пир 1 смр</t>
  </si>
  <si>
    <t xml:space="preserve">пир </t>
  </si>
  <si>
    <t>пир 6</t>
  </si>
  <si>
    <t>пир 4</t>
  </si>
  <si>
    <t>смр 4</t>
  </si>
  <si>
    <t>смр 5</t>
  </si>
  <si>
    <t>пир 0</t>
  </si>
  <si>
    <t>1 пир 1 кр</t>
  </si>
  <si>
    <t>Капитальный ремонт подвальных помещений здания, АПС и СОУЭ МАУ "Музей истории Томска" по адресу: г. Томск, ул. Р. Люксембург, 8</t>
  </si>
  <si>
    <t>Капитальный ремонт фасада и зала МАУ "ДК "Светлый" по адресу: г. Томск, п. Светлый, 25</t>
  </si>
  <si>
    <t>1.1.5. Капитальный ремонт системы автоматической пожарной сигнализации (АПС) и системы оповещения и управления эвакуацией (СОУЭ), в том числе:</t>
  </si>
  <si>
    <t>МБОУДО "Детская школа искусств № 1 имени А.Г. Рубинштейна" по адресу: г. Томск, пр. Ленина, 76</t>
  </si>
  <si>
    <t>МБОУДО "Детская музыкальная школа № 4" по адресу: г. Томск, ул. Интернационалистов, 11</t>
  </si>
  <si>
    <t xml:space="preserve"> МБОУДО "Детская школа искусств № 5" по адресу: г. Томск, ул. Котовского, 4</t>
  </si>
  <si>
    <t>МБОУДО "Детская школа искусств № 5" по адресу: г. Томск, с. Тимирярзевское, ул. Школьная, 38</t>
  </si>
  <si>
    <t>МБОУДО "Детская школа искусств № 5" по адресу: г. Томск, с. Тимирярзевское, ул. Школьная, 13</t>
  </si>
  <si>
    <t>МБОУДО "Детская школа искусств № 8" по адресу: г. Томск, д. Лоскутово, ул. Ленина, 27</t>
  </si>
  <si>
    <t>МАОУДО "Детская художественная школа № 2" по адресу: г. Томск, ул. Красноармейская, 119</t>
  </si>
  <si>
    <t>МАУ "Дом культуры "Светлый" по адресу: г. Томск, пос. Светлый, 25</t>
  </si>
  <si>
    <t>МАУ "Дворец культуры "Концертно-театральное объединение" по адресу: г. Томск, ул. Гагарина, 38</t>
  </si>
  <si>
    <t>МАУ "Дом культуры "Маяк" по адресу: г. Томск, Иркутский тракт, 86/1</t>
  </si>
  <si>
    <t>МАУ "Зрелищный центр "Аэлита" (Дом культуры "Тимирязевский") по адресу: г. Томск, с. Тимирязевское, ул. Путевая, 1</t>
  </si>
  <si>
    <t>МАУ «Дом культуры "Маяк" по адресу: г. Томск, ул. Иркутский тракт, 80/1</t>
  </si>
  <si>
    <t xml:space="preserve">МАУ "Дворец культуры "Концертно-театральное объединение" (Дом культуры "Настроение") по адресу: г. Томск, д. Лоскутово, ул. Ленина, 29 </t>
  </si>
  <si>
    <t>МАУ "Дворец культуры "Концертно-театральное объединение" по адресу: г. Томск, ул. Московский тракт, 19/1</t>
  </si>
  <si>
    <t>МАУ "Дворец культуры "Концертно-театральное объединение" по адресу: г. Томск, пр. Комсомольский, 66</t>
  </si>
  <si>
    <t>МАУ "Музей истории Томска" по адресу: г. Томк, ул. Бакунина, 3</t>
  </si>
  <si>
    <t>МБ "Кольцевая" по адресу: г. Томск. ул. Кольцевой проезд, 12а</t>
  </si>
  <si>
    <t>МБ "Сибирская" по адресу: г. Томск, ул. Колхозная, 9/1</t>
  </si>
  <si>
    <t>МБ "Центральная" по адресу: г. Томск. ул. Красноармейская, 119</t>
  </si>
  <si>
    <t>МБУ "Централизованная бухгалтерия управления культуры администрации Города Томска" по адресу: г. Томск, пр. Ленина, 61</t>
  </si>
  <si>
    <t>МАУ "Музей истории Томска" по адресу: г. Томск, ул. Р. Люксембург, 8</t>
  </si>
  <si>
    <t>20 пир</t>
  </si>
  <si>
    <t>20 смр</t>
  </si>
  <si>
    <t>21 пир</t>
  </si>
  <si>
    <t>21 смр</t>
  </si>
  <si>
    <t>22пир</t>
  </si>
  <si>
    <t>22смр</t>
  </si>
  <si>
    <t>23пир</t>
  </si>
  <si>
    <t>23смр</t>
  </si>
  <si>
    <t>24пир</t>
  </si>
  <si>
    <t>24смр</t>
  </si>
  <si>
    <t>25пир</t>
  </si>
  <si>
    <t>25смр</t>
  </si>
  <si>
    <t>МАОУДО "Детская школа искусств № 3" по адресу: г. Томск, ул. Иркутский тракт, 194/1</t>
  </si>
  <si>
    <t>МАОУДО "Детская школа искусств № 3" по адресу: г. Томск, ул. Лазарева, 36</t>
  </si>
  <si>
    <t>МБОУДО "Детская музыкальная школа № 2" по адресу: г. Томск, пр. Ленина, 42</t>
  </si>
  <si>
    <t>МБ "Русь" по адресу: г. Томск, ул. Баумана, 20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</si>
  <si>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</si>
  <si>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</si>
  <si>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</si>
  <si>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Б                                  финансируется из бюджета муниципального образования</t>
  </si>
  <si>
    <t>Ведостижение показателей национального и регионального проекта</t>
  </si>
  <si>
    <t xml:space="preserve">Б                                  </t>
  </si>
  <si>
    <t xml:space="preserve">Б </t>
  </si>
  <si>
    <t xml:space="preserve">Б                    </t>
  </si>
  <si>
    <t>Капитальный ремонт здания МАУ ДК «Томский перекресток» по адресу: г. Томск, ул. Баумана, 20</t>
  </si>
  <si>
    <t>Б</t>
  </si>
  <si>
    <t xml:space="preserve">Б                             </t>
  </si>
  <si>
    <t xml:space="preserve">Б               </t>
  </si>
  <si>
    <t>Капитальный ремонт МАУ Зрелищный центр «Аэлита» (с. Тимирязевское, ул. Комсомольская,1)</t>
  </si>
  <si>
    <r>
      <t>Капитальный ремонт</t>
    </r>
    <r>
      <rPr>
        <sz val="10"/>
        <color rgb="FFFF0000"/>
        <rFont val="Times New Roman"/>
        <family val="1"/>
        <charset val="204"/>
      </rPr>
      <t xml:space="preserve"> фасада </t>
    </r>
    <r>
      <rPr>
        <sz val="10"/>
        <color indexed="8"/>
        <rFont val="Times New Roman"/>
        <family val="1"/>
        <charset val="204"/>
      </rPr>
      <t>МАУ "Музей истории Томска" по адресу: г. Томск, ул. Р. Люксембург, 8</t>
    </r>
  </si>
  <si>
    <t>МАУДО "Детская школа искусств № 3" по адресу: г. Томск, ул. Грузинская, 19</t>
  </si>
  <si>
    <t>МАУ ДК "Томский перекресток" по адресу: г. Томск, ул. Баумана,20</t>
  </si>
  <si>
    <t>1.1.3. Обмерно-обследовательские работы</t>
  </si>
  <si>
    <t>Капитальный ремонт кровли МАУ ДК "Маяк" по адресу: г. Томск, ул. Иркутский тракт, 86/1</t>
  </si>
  <si>
    <t>Капитальный ремонт кровли МАОУ ДО "Детская школа искусств № 3 по адресу: г. Томск, ул. Иркутский тракт, 194/1</t>
  </si>
  <si>
    <t>МБОУ ДО "Детская школа искусств № 1" г. Томска по адресу: г. Томск, пр. Ленина. 76 76а</t>
  </si>
  <si>
    <t>псд</t>
  </si>
  <si>
    <t>псд ?</t>
  </si>
  <si>
    <t>рем</t>
  </si>
  <si>
    <t>ремм</t>
  </si>
  <si>
    <t xml:space="preserve">Приложение 11
к постановлению
администрации Города Томска от    №
</t>
  </si>
  <si>
    <t>Капитальный ремонт подвала МАУ ДК "КТО" по адресу: г. Томск, д. Лоскутово, ул. Ленина, 29</t>
  </si>
  <si>
    <t xml:space="preserve">Капитальный ремонт МАУ Зрелищный центр «Аэлита» 
(г.Томск, ул. Ленина, 78, 78/1)
</t>
  </si>
  <si>
    <t xml:space="preserve">Города Томска от 17.09.2021 № 806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</si>
</sst>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16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left" vertical="center" wrapText="1"/>
    </xf>
    <xf numFmtId="164" fontId="5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/>
    <xf numFmtId="0" fontId="10" fillId="0" borderId="0" xfId="0" applyFont="1"/>
    <xf numFmtId="0" fontId="2" fillId="0" borderId="2" xfId="0" applyFont="1" applyFill="1" applyBorder="1" applyAlignment="1">
      <alignment vertical="center" wrapText="1"/>
    </xf>
    <xf numFmtId="0" fontId="11" fillId="0" borderId="0" xfId="0" applyFont="1" applyFill="1"/>
    <xf numFmtId="165" fontId="5" fillId="0" borderId="0" xfId="0" applyNumberFormat="1" applyFont="1"/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textRotation="90" wrapText="1"/>
    </xf>
    <xf numFmtId="0" fontId="2" fillId="2" borderId="5" xfId="0" applyFont="1" applyFill="1" applyBorder="1" applyAlignment="1">
      <alignment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164" fontId="0" fillId="0" borderId="0" xfId="0" applyNumberFormat="1"/>
    <xf numFmtId="165" fontId="0" fillId="0" borderId="0" xfId="0" applyNumberFormat="1"/>
    <xf numFmtId="164" fontId="10" fillId="0" borderId="0" xfId="0" applyNumberFormat="1" applyFont="1"/>
    <xf numFmtId="164" fontId="13" fillId="0" borderId="1" xfId="0" applyNumberFormat="1" applyFont="1" applyBorder="1" applyAlignment="1">
      <alignment horizontal="center" vertical="center"/>
    </xf>
    <xf numFmtId="0" fontId="1" fillId="3" borderId="0" xfId="0" applyFont="1" applyFill="1"/>
    <xf numFmtId="0" fontId="0" fillId="0" borderId="1" xfId="0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" fillId="2" borderId="0" xfId="0" applyFont="1" applyFill="1"/>
    <xf numFmtId="164" fontId="0" fillId="2" borderId="0" xfId="0" applyNumberFormat="1" applyFill="1"/>
    <xf numFmtId="0" fontId="4" fillId="2" borderId="5" xfId="0" applyFont="1" applyFill="1" applyBorder="1" applyAlignment="1">
      <alignment vertical="center" textRotation="90" wrapText="1"/>
    </xf>
    <xf numFmtId="0" fontId="5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2" fillId="4" borderId="3" xfId="0" applyFont="1" applyFill="1" applyBorder="1" applyAlignment="1">
      <alignment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0" xfId="0" applyFont="1" applyFill="1"/>
    <xf numFmtId="0" fontId="1" fillId="4" borderId="0" xfId="0" applyFont="1" applyFill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/>
    <xf numFmtId="164" fontId="1" fillId="4" borderId="0" xfId="0" applyNumberFormat="1" applyFont="1" applyFill="1"/>
    <xf numFmtId="164" fontId="1" fillId="2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807"/>
  <sheetViews>
    <sheetView tabSelected="1" zoomScale="80" zoomScaleNormal="80" workbookViewId="0">
      <selection activeCell="A4" sqref="A4:Q4"/>
    </sheetView>
  </sheetViews>
  <sheetFormatPr defaultRowHeight="15.6" x14ac:dyDescent="0.3"/>
  <cols>
    <col min="1" max="1" width="3.8984375" customWidth="1"/>
    <col min="2" max="2" width="23.59765625" style="10" customWidth="1"/>
    <col min="3" max="3" width="12.09765625" style="10" customWidth="1"/>
    <col min="4" max="4" width="9.09765625" style="10" customWidth="1"/>
    <col min="5" max="5" width="7.59765625" style="10" customWidth="1"/>
    <col min="6" max="6" width="9" style="9" customWidth="1"/>
    <col min="7" max="7" width="10" style="12" customWidth="1"/>
    <col min="8" max="8" width="9.19921875" style="12" customWidth="1"/>
    <col min="9" max="9" width="10.69921875" style="9" customWidth="1"/>
    <col min="10" max="10" width="9.8984375" style="9" customWidth="1"/>
    <col min="11" max="11" width="8" style="9" customWidth="1"/>
    <col min="12" max="12" width="6.09765625" style="9" customWidth="1"/>
    <col min="13" max="13" width="8.59765625" style="9" customWidth="1"/>
    <col min="14" max="14" width="6.09765625" style="9" customWidth="1"/>
    <col min="15" max="15" width="4.19921875" style="9" customWidth="1"/>
    <col min="16" max="16" width="4.09765625" style="9" customWidth="1"/>
    <col min="17" max="17" width="6" style="14" customWidth="1"/>
    <col min="18" max="18" width="3.69921875" hidden="1" customWidth="1"/>
    <col min="19" max="19" width="13.3984375" hidden="1" customWidth="1"/>
    <col min="20" max="20" width="11.59765625" hidden="1" customWidth="1"/>
    <col min="21" max="21" width="10" hidden="1" customWidth="1"/>
    <col min="22" max="22" width="12.19921875" hidden="1" customWidth="1"/>
    <col min="23" max="23" width="10" hidden="1" customWidth="1"/>
    <col min="24" max="25" width="11" hidden="1" customWidth="1"/>
    <col min="26" max="26" width="10" hidden="1" customWidth="1"/>
    <col min="27" max="28" width="12" style="9" hidden="1" customWidth="1"/>
    <col min="29" max="29" width="10" style="9" hidden="1" customWidth="1"/>
    <col min="30" max="32" width="0" style="9" hidden="1" customWidth="1"/>
    <col min="33" max="33" width="0" hidden="1" customWidth="1"/>
    <col min="34" max="37" width="0" style="9" hidden="1" customWidth="1"/>
    <col min="38" max="40" width="0" hidden="1" customWidth="1"/>
    <col min="41" max="44" width="11" hidden="1" customWidth="1"/>
    <col min="45" max="49" width="0" hidden="1" customWidth="1"/>
  </cols>
  <sheetData>
    <row r="2" spans="1:37" s="16" customFormat="1" x14ac:dyDescent="0.3">
      <c r="A2" s="152" t="s">
        <v>152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AA2" s="55"/>
      <c r="AB2" s="55"/>
      <c r="AC2" s="55"/>
      <c r="AD2" s="55"/>
      <c r="AE2" s="55"/>
      <c r="AF2" s="55"/>
      <c r="AH2" s="55"/>
      <c r="AI2" s="55"/>
      <c r="AJ2" s="55"/>
      <c r="AK2" s="55"/>
    </row>
    <row r="3" spans="1:37" s="16" customFormat="1" x14ac:dyDescent="0.3">
      <c r="A3" s="153" t="s">
        <v>26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AA3" s="55"/>
      <c r="AB3" s="55"/>
      <c r="AC3" s="55"/>
      <c r="AD3" s="55"/>
      <c r="AE3" s="55"/>
      <c r="AF3" s="55"/>
      <c r="AH3" s="55"/>
      <c r="AI3" s="55"/>
      <c r="AJ3" s="55"/>
      <c r="AK3" s="55"/>
    </row>
    <row r="4" spans="1:37" s="16" customFormat="1" x14ac:dyDescent="0.3">
      <c r="A4" s="153" t="s">
        <v>155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AA4" s="55"/>
      <c r="AB4" s="55"/>
      <c r="AC4" s="55"/>
      <c r="AD4" s="55"/>
      <c r="AE4" s="55"/>
      <c r="AF4" s="55"/>
      <c r="AH4" s="55"/>
      <c r="AI4" s="55"/>
      <c r="AJ4" s="55"/>
      <c r="AK4" s="55"/>
    </row>
    <row r="5" spans="1:37" ht="9.75" customHeight="1" x14ac:dyDescent="0.3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37" ht="9.75" customHeight="1" x14ac:dyDescent="0.3"/>
    <row r="7" spans="1:37" ht="39" customHeight="1" x14ac:dyDescent="0.3">
      <c r="A7" s="150" t="s">
        <v>24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</row>
    <row r="8" spans="1:37" x14ac:dyDescent="0.3">
      <c r="A8" s="151" t="s">
        <v>19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37" x14ac:dyDescent="0.3">
      <c r="A9" s="149" t="s">
        <v>51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37" x14ac:dyDescent="0.3">
      <c r="A10" s="149" t="s">
        <v>67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37" x14ac:dyDescent="0.3">
      <c r="A11" s="1"/>
    </row>
    <row r="12" spans="1:37" x14ac:dyDescent="0.3">
      <c r="A12" s="2"/>
    </row>
    <row r="13" spans="1:37" x14ac:dyDescent="0.3">
      <c r="A13" s="111" t="s">
        <v>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37" x14ac:dyDescent="0.3">
      <c r="A14" s="2"/>
    </row>
    <row r="15" spans="1:37" x14ac:dyDescent="0.3">
      <c r="A15" s="111" t="s">
        <v>20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37" x14ac:dyDescent="0.3">
      <c r="A16" s="2"/>
      <c r="I16" s="2"/>
    </row>
    <row r="17" spans="1:44" ht="25.5" customHeight="1" x14ac:dyDescent="0.3">
      <c r="A17" s="112" t="s">
        <v>0</v>
      </c>
      <c r="B17" s="113" t="s">
        <v>68</v>
      </c>
      <c r="C17" s="113" t="s">
        <v>27</v>
      </c>
      <c r="D17" s="113" t="s">
        <v>128</v>
      </c>
      <c r="E17" s="113" t="s">
        <v>129</v>
      </c>
      <c r="F17" s="112" t="s">
        <v>1</v>
      </c>
      <c r="G17" s="147" t="s">
        <v>16</v>
      </c>
      <c r="H17" s="147"/>
      <c r="I17" s="112" t="s">
        <v>2</v>
      </c>
      <c r="J17" s="112"/>
      <c r="K17" s="112"/>
      <c r="L17" s="112"/>
      <c r="M17" s="112"/>
      <c r="N17" s="112"/>
      <c r="O17" s="112"/>
      <c r="P17" s="112"/>
      <c r="Q17" s="112" t="s">
        <v>130</v>
      </c>
      <c r="R17" s="5"/>
    </row>
    <row r="18" spans="1:44" ht="73.2" customHeight="1" x14ac:dyDescent="0.3">
      <c r="A18" s="112"/>
      <c r="B18" s="114"/>
      <c r="C18" s="114"/>
      <c r="D18" s="114"/>
      <c r="E18" s="114"/>
      <c r="F18" s="112"/>
      <c r="G18" s="147"/>
      <c r="H18" s="147"/>
      <c r="I18" s="112" t="s">
        <v>3</v>
      </c>
      <c r="J18" s="112"/>
      <c r="K18" s="112" t="s">
        <v>4</v>
      </c>
      <c r="L18" s="112"/>
      <c r="M18" s="112" t="s">
        <v>5</v>
      </c>
      <c r="N18" s="112"/>
      <c r="O18" s="112" t="s">
        <v>6</v>
      </c>
      <c r="P18" s="112"/>
      <c r="Q18" s="112"/>
      <c r="R18" s="5"/>
      <c r="AN18" s="9">
        <v>2021</v>
      </c>
      <c r="AO18" s="9">
        <v>2022</v>
      </c>
      <c r="AP18" s="9">
        <v>2023</v>
      </c>
      <c r="AQ18" s="9">
        <v>2024</v>
      </c>
      <c r="AR18" s="9">
        <v>2025</v>
      </c>
    </row>
    <row r="19" spans="1:44" s="1" customFormat="1" ht="48" customHeight="1" x14ac:dyDescent="0.3">
      <c r="A19" s="112"/>
      <c r="B19" s="115"/>
      <c r="C19" s="115"/>
      <c r="D19" s="115"/>
      <c r="E19" s="115"/>
      <c r="F19" s="112"/>
      <c r="G19" s="7" t="s">
        <v>7</v>
      </c>
      <c r="H19" s="7" t="s">
        <v>8</v>
      </c>
      <c r="I19" s="7" t="s">
        <v>7</v>
      </c>
      <c r="J19" s="7" t="s">
        <v>8</v>
      </c>
      <c r="K19" s="7" t="s">
        <v>7</v>
      </c>
      <c r="L19" s="7" t="s">
        <v>8</v>
      </c>
      <c r="M19" s="7" t="s">
        <v>7</v>
      </c>
      <c r="N19" s="7" t="s">
        <v>8</v>
      </c>
      <c r="O19" s="7" t="s">
        <v>7</v>
      </c>
      <c r="P19" s="7" t="s">
        <v>52</v>
      </c>
      <c r="Q19" s="7"/>
      <c r="R19" s="13"/>
      <c r="AA19" s="14"/>
      <c r="AB19" s="14"/>
      <c r="AC19" s="14"/>
      <c r="AD19" s="14"/>
      <c r="AE19" s="14"/>
      <c r="AF19" s="14"/>
      <c r="AH19" s="14"/>
      <c r="AI19" s="14"/>
      <c r="AJ19" s="14"/>
      <c r="AK19" s="14"/>
    </row>
    <row r="20" spans="1:44" s="9" customForma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  <c r="R20" s="7">
        <v>16</v>
      </c>
    </row>
    <row r="21" spans="1:44" ht="29.25" customHeight="1" x14ac:dyDescent="0.3">
      <c r="A21" s="141" t="s">
        <v>21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5"/>
    </row>
    <row r="22" spans="1:44" ht="16.5" customHeight="1" x14ac:dyDescent="0.3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5"/>
    </row>
    <row r="23" spans="1:44" ht="15.75" customHeight="1" x14ac:dyDescent="0.3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  <c r="Q23" s="7"/>
      <c r="R23" s="8"/>
    </row>
    <row r="24" spans="1:44" s="3" customFormat="1" ht="15.75" customHeight="1" x14ac:dyDescent="0.3">
      <c r="A24" s="145"/>
      <c r="B24" s="119" t="s">
        <v>44</v>
      </c>
      <c r="F24" s="11" t="s">
        <v>9</v>
      </c>
      <c r="G24" s="4">
        <f>SUM(G25:G35)</f>
        <v>411564.38127285161</v>
      </c>
      <c r="H24" s="4">
        <f>SUM(H25:H35)</f>
        <v>20125.400000000005</v>
      </c>
      <c r="I24" s="4">
        <f>SUM(I25:I35)</f>
        <v>334152.28127285157</v>
      </c>
      <c r="J24" s="4">
        <f>SUM(J25:J35)</f>
        <v>20125.400000000005</v>
      </c>
      <c r="K24" s="4">
        <f t="shared" ref="K24:P24" si="0">SUM(K25:K35)</f>
        <v>0</v>
      </c>
      <c r="L24" s="4">
        <f t="shared" si="0"/>
        <v>0</v>
      </c>
      <c r="M24" s="4">
        <f>SUM(M25:M35)</f>
        <v>77412.100000000006</v>
      </c>
      <c r="N24" s="4">
        <f t="shared" si="0"/>
        <v>0</v>
      </c>
      <c r="O24" s="4">
        <f t="shared" si="0"/>
        <v>0</v>
      </c>
      <c r="P24" s="4">
        <f t="shared" si="0"/>
        <v>0</v>
      </c>
      <c r="Q24" s="127" t="s">
        <v>60</v>
      </c>
      <c r="R24" s="8"/>
      <c r="S24" s="31"/>
      <c r="T24" s="31"/>
      <c r="AA24" s="56"/>
      <c r="AB24" s="56"/>
      <c r="AC24" s="12"/>
      <c r="AD24" s="12"/>
      <c r="AE24" s="12"/>
      <c r="AF24" s="12"/>
      <c r="AH24" s="12"/>
      <c r="AI24" s="12"/>
      <c r="AJ24" s="12"/>
      <c r="AK24" s="12"/>
    </row>
    <row r="25" spans="1:44" s="3" customFormat="1" ht="36" customHeight="1" x14ac:dyDescent="0.3">
      <c r="A25" s="146"/>
      <c r="B25" s="120"/>
      <c r="C25" s="11" t="s">
        <v>56</v>
      </c>
      <c r="D25" s="113"/>
      <c r="E25" s="113"/>
      <c r="F25" s="11" t="s">
        <v>10</v>
      </c>
      <c r="G25" s="4">
        <f>I25+K25+M25+O25</f>
        <v>339.3</v>
      </c>
      <c r="H25" s="4">
        <f t="shared" ref="G25:H29" si="1">J25+L25+N25+P25</f>
        <v>339.3</v>
      </c>
      <c r="I25" s="4">
        <f t="shared" ref="I25:J35" si="2">I42</f>
        <v>339.3</v>
      </c>
      <c r="J25" s="4">
        <f t="shared" si="2"/>
        <v>339.3</v>
      </c>
      <c r="K25" s="4">
        <f t="shared" ref="K25:P25" si="3">K42</f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128"/>
      <c r="R25" s="8"/>
      <c r="AA25" s="12"/>
      <c r="AB25" s="12"/>
      <c r="AC25" s="12"/>
      <c r="AD25" s="12"/>
      <c r="AE25" s="12"/>
      <c r="AF25" s="12"/>
      <c r="AH25" s="12"/>
      <c r="AI25" s="12"/>
      <c r="AJ25" s="12"/>
      <c r="AK25" s="12"/>
    </row>
    <row r="26" spans="1:44" s="3" customFormat="1" ht="26.4" customHeight="1" x14ac:dyDescent="0.3">
      <c r="A26" s="146"/>
      <c r="B26" s="120"/>
      <c r="C26" s="11" t="s">
        <v>57</v>
      </c>
      <c r="D26" s="114"/>
      <c r="E26" s="114"/>
      <c r="F26" s="11" t="s">
        <v>11</v>
      </c>
      <c r="G26" s="4">
        <f t="shared" si="1"/>
        <v>1325.8</v>
      </c>
      <c r="H26" s="4">
        <f t="shared" si="1"/>
        <v>1325.8</v>
      </c>
      <c r="I26" s="4">
        <f t="shared" si="2"/>
        <v>1325.8</v>
      </c>
      <c r="J26" s="4">
        <f t="shared" si="2"/>
        <v>1325.8</v>
      </c>
      <c r="K26" s="4">
        <f t="shared" ref="K26:P26" si="4">K43</f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128"/>
      <c r="R26" s="8"/>
      <c r="AA26" s="12"/>
      <c r="AB26" s="12"/>
      <c r="AC26" s="12"/>
      <c r="AD26" s="12"/>
      <c r="AE26" s="12"/>
      <c r="AF26" s="12"/>
      <c r="AH26" s="12"/>
      <c r="AI26" s="12"/>
      <c r="AJ26" s="12"/>
      <c r="AK26" s="12"/>
    </row>
    <row r="27" spans="1:44" s="3" customFormat="1" ht="54.75" customHeight="1" x14ac:dyDescent="0.3">
      <c r="A27" s="146"/>
      <c r="B27" s="120"/>
      <c r="C27" s="119" t="s">
        <v>57</v>
      </c>
      <c r="D27" s="114"/>
      <c r="E27" s="114"/>
      <c r="F27" s="11" t="s">
        <v>12</v>
      </c>
      <c r="G27" s="4">
        <f t="shared" si="1"/>
        <v>5941.5</v>
      </c>
      <c r="H27" s="4">
        <f t="shared" si="1"/>
        <v>5941.5</v>
      </c>
      <c r="I27" s="4">
        <f t="shared" si="2"/>
        <v>5941.5</v>
      </c>
      <c r="J27" s="4">
        <f t="shared" si="2"/>
        <v>5941.5</v>
      </c>
      <c r="K27" s="4">
        <f t="shared" ref="K27:P27" si="5">K44</f>
        <v>0</v>
      </c>
      <c r="L27" s="4">
        <f t="shared" si="5"/>
        <v>0</v>
      </c>
      <c r="M27" s="4">
        <f>M44</f>
        <v>0</v>
      </c>
      <c r="N27" s="4">
        <f t="shared" si="5"/>
        <v>0</v>
      </c>
      <c r="O27" s="4">
        <f t="shared" si="5"/>
        <v>0</v>
      </c>
      <c r="P27" s="4">
        <f t="shared" si="5"/>
        <v>0</v>
      </c>
      <c r="Q27" s="128"/>
      <c r="R27" s="8"/>
      <c r="T27" s="18"/>
      <c r="AA27" s="12"/>
      <c r="AB27" s="12"/>
      <c r="AC27" s="12"/>
      <c r="AD27" s="12"/>
      <c r="AE27" s="12"/>
      <c r="AF27" s="12"/>
      <c r="AH27" s="12"/>
      <c r="AI27" s="12"/>
      <c r="AJ27" s="12"/>
      <c r="AK27" s="12"/>
    </row>
    <row r="28" spans="1:44" s="3" customFormat="1" ht="39.6" customHeight="1" x14ac:dyDescent="0.3">
      <c r="A28" s="146"/>
      <c r="B28" s="120"/>
      <c r="C28" s="120"/>
      <c r="D28" s="114"/>
      <c r="E28" s="114"/>
      <c r="F28" s="11" t="s">
        <v>13</v>
      </c>
      <c r="G28" s="4">
        <f t="shared" si="1"/>
        <v>9705.7000000000007</v>
      </c>
      <c r="H28" s="4">
        <f t="shared" si="1"/>
        <v>9705.7000000000007</v>
      </c>
      <c r="I28" s="4">
        <f t="shared" si="2"/>
        <v>9705.7000000000007</v>
      </c>
      <c r="J28" s="4">
        <f t="shared" si="2"/>
        <v>9705.7000000000007</v>
      </c>
      <c r="K28" s="4">
        <f t="shared" ref="K28:P28" si="6">K45</f>
        <v>0</v>
      </c>
      <c r="L28" s="4">
        <f t="shared" si="6"/>
        <v>0</v>
      </c>
      <c r="M28" s="4">
        <f t="shared" si="6"/>
        <v>0</v>
      </c>
      <c r="N28" s="4">
        <f t="shared" si="6"/>
        <v>0</v>
      </c>
      <c r="O28" s="4">
        <f t="shared" si="6"/>
        <v>0</v>
      </c>
      <c r="P28" s="4">
        <f t="shared" si="6"/>
        <v>0</v>
      </c>
      <c r="Q28" s="128"/>
      <c r="R28" s="8"/>
      <c r="AA28" s="12"/>
      <c r="AB28" s="12"/>
      <c r="AC28" s="12"/>
      <c r="AD28" s="12"/>
      <c r="AE28" s="12"/>
      <c r="AF28" s="12"/>
      <c r="AH28" s="12"/>
      <c r="AI28" s="12"/>
      <c r="AJ28" s="12"/>
      <c r="AK28" s="12"/>
    </row>
    <row r="29" spans="1:44" s="3" customFormat="1" ht="44.25" customHeight="1" x14ac:dyDescent="0.3">
      <c r="A29" s="146"/>
      <c r="B29" s="120"/>
      <c r="C29" s="121"/>
      <c r="D29" s="114"/>
      <c r="E29" s="114"/>
      <c r="F29" s="11" t="s">
        <v>14</v>
      </c>
      <c r="G29" s="4">
        <f>I29+K29+M29+O29</f>
        <v>1149.9000000000001</v>
      </c>
      <c r="H29" s="4">
        <f t="shared" si="1"/>
        <v>1149.9000000000001</v>
      </c>
      <c r="I29" s="4">
        <f t="shared" si="2"/>
        <v>1149.9000000000001</v>
      </c>
      <c r="J29" s="4">
        <f t="shared" si="2"/>
        <v>1149.9000000000001</v>
      </c>
      <c r="K29" s="4">
        <f t="shared" ref="K29:P29" si="7">K46</f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128"/>
      <c r="R29" s="8"/>
      <c r="AA29" s="12"/>
      <c r="AB29" s="12"/>
      <c r="AC29" s="12"/>
      <c r="AD29" s="12"/>
      <c r="AE29" s="12"/>
      <c r="AF29" s="12"/>
      <c r="AH29" s="12"/>
      <c r="AI29" s="12"/>
      <c r="AJ29" s="12"/>
      <c r="AK29" s="12"/>
    </row>
    <row r="30" spans="1:44" s="3" customFormat="1" x14ac:dyDescent="0.3">
      <c r="A30" s="146"/>
      <c r="B30" s="120"/>
      <c r="C30" s="39"/>
      <c r="D30" s="114"/>
      <c r="E30" s="114"/>
      <c r="F30" s="11" t="s">
        <v>15</v>
      </c>
      <c r="G30" s="4">
        <f t="shared" ref="G30:H35" si="8">I30+K30+M30+O30</f>
        <v>1663.2</v>
      </c>
      <c r="H30" s="4">
        <f t="shared" si="8"/>
        <v>1663.2</v>
      </c>
      <c r="I30" s="4">
        <f t="shared" si="2"/>
        <v>1663.2</v>
      </c>
      <c r="J30" s="4">
        <f t="shared" si="2"/>
        <v>1663.2</v>
      </c>
      <c r="K30" s="4">
        <f t="shared" ref="K30:P30" si="9">K47</f>
        <v>0</v>
      </c>
      <c r="L30" s="4">
        <f t="shared" si="9"/>
        <v>0</v>
      </c>
      <c r="M30" s="4">
        <f t="shared" si="9"/>
        <v>0</v>
      </c>
      <c r="N30" s="4">
        <f t="shared" si="9"/>
        <v>0</v>
      </c>
      <c r="O30" s="4">
        <f t="shared" si="9"/>
        <v>0</v>
      </c>
      <c r="P30" s="4">
        <f t="shared" si="9"/>
        <v>0</v>
      </c>
      <c r="Q30" s="128"/>
      <c r="R30" s="8"/>
      <c r="AA30" s="12"/>
      <c r="AB30" s="12"/>
      <c r="AC30" s="12"/>
      <c r="AD30" s="12"/>
      <c r="AE30" s="12"/>
      <c r="AF30" s="12"/>
      <c r="AH30" s="12"/>
      <c r="AI30" s="12"/>
      <c r="AJ30" s="12"/>
      <c r="AK30" s="12"/>
    </row>
    <row r="31" spans="1:44" s="3" customFormat="1" x14ac:dyDescent="0.3">
      <c r="A31" s="146"/>
      <c r="B31" s="120"/>
      <c r="C31" s="39"/>
      <c r="D31" s="114"/>
      <c r="E31" s="114"/>
      <c r="F31" s="11" t="s">
        <v>62</v>
      </c>
      <c r="G31" s="4">
        <f t="shared" si="8"/>
        <v>0</v>
      </c>
      <c r="H31" s="4">
        <f t="shared" si="8"/>
        <v>0</v>
      </c>
      <c r="I31" s="4">
        <f t="shared" si="2"/>
        <v>0</v>
      </c>
      <c r="J31" s="4">
        <f t="shared" si="2"/>
        <v>0</v>
      </c>
      <c r="K31" s="4">
        <f t="shared" ref="K31:P34" si="10">K48</f>
        <v>0</v>
      </c>
      <c r="L31" s="4">
        <f t="shared" si="10"/>
        <v>0</v>
      </c>
      <c r="M31" s="4">
        <f t="shared" si="10"/>
        <v>0</v>
      </c>
      <c r="N31" s="4">
        <f t="shared" si="10"/>
        <v>0</v>
      </c>
      <c r="O31" s="4">
        <f t="shared" si="10"/>
        <v>0</v>
      </c>
      <c r="P31" s="4">
        <f t="shared" si="10"/>
        <v>0</v>
      </c>
      <c r="Q31" s="128"/>
      <c r="R31" s="8"/>
      <c r="AA31" s="12"/>
      <c r="AB31" s="12"/>
      <c r="AC31" s="12"/>
      <c r="AD31" s="12"/>
      <c r="AE31" s="12"/>
      <c r="AF31" s="12"/>
      <c r="AH31" s="12"/>
      <c r="AI31" s="12"/>
      <c r="AJ31" s="12"/>
      <c r="AK31" s="12"/>
    </row>
    <row r="32" spans="1:44" s="3" customFormat="1" x14ac:dyDescent="0.3">
      <c r="A32" s="146"/>
      <c r="B32" s="120"/>
      <c r="C32" s="39"/>
      <c r="D32" s="114"/>
      <c r="E32" s="114" t="s">
        <v>131</v>
      </c>
      <c r="F32" s="11" t="s">
        <v>63</v>
      </c>
      <c r="G32" s="4">
        <f t="shared" si="8"/>
        <v>122882.5</v>
      </c>
      <c r="H32" s="4">
        <f t="shared" si="8"/>
        <v>0</v>
      </c>
      <c r="I32" s="4">
        <f t="shared" si="2"/>
        <v>45470.400000000001</v>
      </c>
      <c r="J32" s="4">
        <f t="shared" si="2"/>
        <v>0</v>
      </c>
      <c r="K32" s="4">
        <f t="shared" si="10"/>
        <v>0</v>
      </c>
      <c r="L32" s="4">
        <f t="shared" si="10"/>
        <v>0</v>
      </c>
      <c r="M32" s="4">
        <f t="shared" si="10"/>
        <v>77412.100000000006</v>
      </c>
      <c r="N32" s="4">
        <f t="shared" si="10"/>
        <v>0</v>
      </c>
      <c r="O32" s="4">
        <f t="shared" si="10"/>
        <v>0</v>
      </c>
      <c r="P32" s="4">
        <f t="shared" si="10"/>
        <v>0</v>
      </c>
      <c r="Q32" s="128"/>
      <c r="R32" s="8"/>
      <c r="AA32" s="12"/>
      <c r="AB32" s="12"/>
      <c r="AC32" s="12"/>
      <c r="AD32" s="12"/>
      <c r="AE32" s="12"/>
      <c r="AF32" s="12"/>
      <c r="AH32" s="12"/>
      <c r="AI32" s="12"/>
      <c r="AJ32" s="12"/>
      <c r="AK32" s="12"/>
    </row>
    <row r="33" spans="1:37" s="3" customFormat="1" x14ac:dyDescent="0.3">
      <c r="A33" s="146"/>
      <c r="B33" s="120"/>
      <c r="C33" s="39"/>
      <c r="D33" s="114"/>
      <c r="E33" s="114"/>
      <c r="F33" s="11" t="s">
        <v>64</v>
      </c>
      <c r="G33" s="4">
        <f t="shared" si="8"/>
        <v>20625.2</v>
      </c>
      <c r="H33" s="4">
        <f t="shared" si="8"/>
        <v>0</v>
      </c>
      <c r="I33" s="4">
        <f t="shared" si="2"/>
        <v>20625.2</v>
      </c>
      <c r="J33" s="4">
        <f t="shared" si="2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4">
        <f t="shared" si="10"/>
        <v>0</v>
      </c>
      <c r="P33" s="4">
        <f t="shared" si="10"/>
        <v>0</v>
      </c>
      <c r="Q33" s="128"/>
      <c r="R33" s="8"/>
      <c r="AA33" s="12"/>
      <c r="AB33" s="12"/>
      <c r="AC33" s="12"/>
      <c r="AD33" s="12"/>
      <c r="AE33" s="12"/>
      <c r="AF33" s="12"/>
      <c r="AH33" s="12"/>
      <c r="AI33" s="12"/>
      <c r="AJ33" s="12"/>
      <c r="AK33" s="12"/>
    </row>
    <row r="34" spans="1:37" s="3" customFormat="1" x14ac:dyDescent="0.3">
      <c r="A34" s="146"/>
      <c r="B34" s="120"/>
      <c r="C34" s="39"/>
      <c r="D34" s="114"/>
      <c r="E34" s="114"/>
      <c r="F34" s="11" t="s">
        <v>65</v>
      </c>
      <c r="G34" s="4">
        <f t="shared" si="8"/>
        <v>199334.69999999998</v>
      </c>
      <c r="H34" s="4">
        <f t="shared" si="8"/>
        <v>0</v>
      </c>
      <c r="I34" s="4">
        <f t="shared" si="2"/>
        <v>199334.69999999998</v>
      </c>
      <c r="J34" s="4">
        <f t="shared" si="2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4">
        <f t="shared" si="10"/>
        <v>0</v>
      </c>
      <c r="P34" s="4">
        <f t="shared" si="10"/>
        <v>0</v>
      </c>
      <c r="Q34" s="128"/>
      <c r="R34" s="8"/>
      <c r="AA34" s="12"/>
      <c r="AB34" s="12"/>
      <c r="AC34" s="12"/>
      <c r="AD34" s="12"/>
      <c r="AE34" s="12"/>
      <c r="AF34" s="12"/>
      <c r="AH34" s="12"/>
      <c r="AI34" s="12"/>
      <c r="AJ34" s="12"/>
      <c r="AK34" s="12"/>
    </row>
    <row r="35" spans="1:37" s="3" customFormat="1" x14ac:dyDescent="0.3">
      <c r="A35" s="148"/>
      <c r="B35" s="121"/>
      <c r="C35" s="40"/>
      <c r="D35" s="115"/>
      <c r="E35" s="115"/>
      <c r="F35" s="11" t="s">
        <v>66</v>
      </c>
      <c r="G35" s="4">
        <f t="shared" si="8"/>
        <v>48596.581272851603</v>
      </c>
      <c r="H35" s="4">
        <f t="shared" si="8"/>
        <v>0</v>
      </c>
      <c r="I35" s="4">
        <f>I52</f>
        <v>48596.581272851603</v>
      </c>
      <c r="J35" s="4">
        <f t="shared" si="2"/>
        <v>0</v>
      </c>
      <c r="K35" s="4">
        <f t="shared" ref="K35:P35" si="11">K52+K64+K112+K220+K232+K280+K292+K304+K364+K244+K316+K328+K340</f>
        <v>0</v>
      </c>
      <c r="L35" s="4">
        <f t="shared" si="11"/>
        <v>0</v>
      </c>
      <c r="M35" s="4">
        <f t="shared" si="11"/>
        <v>0</v>
      </c>
      <c r="N35" s="4">
        <f t="shared" si="11"/>
        <v>0</v>
      </c>
      <c r="O35" s="4">
        <f t="shared" si="11"/>
        <v>0</v>
      </c>
      <c r="P35" s="4">
        <f t="shared" si="11"/>
        <v>0</v>
      </c>
      <c r="Q35" s="128"/>
      <c r="R35" s="8"/>
      <c r="AA35" s="12"/>
      <c r="AB35" s="12"/>
      <c r="AC35" s="12"/>
      <c r="AD35" s="12"/>
      <c r="AE35" s="12"/>
      <c r="AF35" s="12"/>
      <c r="AH35" s="12"/>
      <c r="AI35" s="12"/>
      <c r="AJ35" s="12"/>
      <c r="AK35" s="12"/>
    </row>
    <row r="36" spans="1:37" s="3" customFormat="1" ht="15.75" customHeight="1" x14ac:dyDescent="0.3">
      <c r="A36" s="145"/>
      <c r="B36" s="119" t="s">
        <v>46</v>
      </c>
      <c r="C36" s="119"/>
      <c r="D36" s="79"/>
      <c r="E36" s="79"/>
      <c r="F36" s="11" t="s">
        <v>9</v>
      </c>
      <c r="G36" s="4">
        <f t="shared" ref="G36:P36" si="12">SUM(G37:G40)</f>
        <v>0</v>
      </c>
      <c r="H36" s="4">
        <f t="shared" si="12"/>
        <v>0</v>
      </c>
      <c r="I36" s="4">
        <f t="shared" si="12"/>
        <v>0</v>
      </c>
      <c r="J36" s="4">
        <f t="shared" si="12"/>
        <v>0</v>
      </c>
      <c r="K36" s="4">
        <f t="shared" si="12"/>
        <v>0</v>
      </c>
      <c r="L36" s="4">
        <f t="shared" si="12"/>
        <v>0</v>
      </c>
      <c r="M36" s="4">
        <f t="shared" si="12"/>
        <v>0</v>
      </c>
      <c r="N36" s="4">
        <f t="shared" si="12"/>
        <v>0</v>
      </c>
      <c r="O36" s="4">
        <f t="shared" si="12"/>
        <v>0</v>
      </c>
      <c r="P36" s="4">
        <f t="shared" si="12"/>
        <v>0</v>
      </c>
      <c r="Q36" s="128"/>
      <c r="R36" s="8"/>
      <c r="AA36" s="12"/>
      <c r="AB36" s="12"/>
      <c r="AC36" s="12"/>
      <c r="AD36" s="12"/>
      <c r="AE36" s="12"/>
      <c r="AF36" s="12"/>
      <c r="AH36" s="12"/>
      <c r="AI36" s="12"/>
      <c r="AJ36" s="12"/>
      <c r="AK36" s="12"/>
    </row>
    <row r="37" spans="1:37" s="3" customFormat="1" ht="36" customHeight="1" x14ac:dyDescent="0.3">
      <c r="A37" s="146"/>
      <c r="B37" s="120"/>
      <c r="C37" s="120"/>
      <c r="D37" s="19"/>
      <c r="E37" s="19"/>
      <c r="F37" s="11" t="s">
        <v>10</v>
      </c>
      <c r="G37" s="4">
        <f>I37+K37+M37+O37</f>
        <v>0</v>
      </c>
      <c r="H37" s="4">
        <f t="shared" ref="G37:H39" si="13">J37+L37+N37+P37</f>
        <v>0</v>
      </c>
      <c r="I37" s="4">
        <f>I762</f>
        <v>0</v>
      </c>
      <c r="J37" s="4">
        <f>J761</f>
        <v>0</v>
      </c>
      <c r="K37" s="4">
        <f t="shared" ref="K37:P39" si="14">K66+K102+K210+K222+K234+K282+K294+K306+K365+K270+K318+K330+K342</f>
        <v>0</v>
      </c>
      <c r="L37" s="4">
        <f t="shared" si="14"/>
        <v>0</v>
      </c>
      <c r="M37" s="4">
        <f t="shared" si="14"/>
        <v>0</v>
      </c>
      <c r="N37" s="4">
        <f t="shared" si="14"/>
        <v>0</v>
      </c>
      <c r="O37" s="4">
        <f t="shared" si="14"/>
        <v>0</v>
      </c>
      <c r="P37" s="4">
        <f t="shared" si="14"/>
        <v>0</v>
      </c>
      <c r="Q37" s="128"/>
      <c r="R37" s="8"/>
      <c r="AA37" s="12"/>
      <c r="AB37" s="12"/>
      <c r="AC37" s="12"/>
      <c r="AD37" s="12"/>
      <c r="AE37" s="12"/>
      <c r="AF37" s="12"/>
      <c r="AH37" s="12"/>
      <c r="AI37" s="12"/>
      <c r="AJ37" s="12"/>
      <c r="AK37" s="12"/>
    </row>
    <row r="38" spans="1:37" s="3" customFormat="1" x14ac:dyDescent="0.3">
      <c r="A38" s="146"/>
      <c r="B38" s="120"/>
      <c r="C38" s="120"/>
      <c r="D38" s="19"/>
      <c r="E38" s="19"/>
      <c r="F38" s="11" t="s">
        <v>11</v>
      </c>
      <c r="G38" s="4">
        <f t="shared" si="13"/>
        <v>0</v>
      </c>
      <c r="H38" s="4">
        <f t="shared" si="13"/>
        <v>0</v>
      </c>
      <c r="I38" s="4">
        <f>I763</f>
        <v>0</v>
      </c>
      <c r="J38" s="4">
        <f>J762</f>
        <v>0</v>
      </c>
      <c r="K38" s="4">
        <f t="shared" si="14"/>
        <v>0</v>
      </c>
      <c r="L38" s="4">
        <f t="shared" si="14"/>
        <v>0</v>
      </c>
      <c r="M38" s="4">
        <f t="shared" si="14"/>
        <v>0</v>
      </c>
      <c r="N38" s="4">
        <f t="shared" si="14"/>
        <v>0</v>
      </c>
      <c r="O38" s="4">
        <f t="shared" si="14"/>
        <v>0</v>
      </c>
      <c r="P38" s="4">
        <f t="shared" si="14"/>
        <v>0</v>
      </c>
      <c r="Q38" s="128"/>
      <c r="R38" s="8"/>
      <c r="AA38" s="12"/>
      <c r="AB38" s="12"/>
      <c r="AC38" s="12"/>
      <c r="AD38" s="12"/>
      <c r="AE38" s="12"/>
      <c r="AF38" s="12"/>
      <c r="AH38" s="12"/>
      <c r="AI38" s="12"/>
      <c r="AJ38" s="12"/>
      <c r="AK38" s="12"/>
    </row>
    <row r="39" spans="1:37" s="3" customFormat="1" x14ac:dyDescent="0.3">
      <c r="A39" s="146"/>
      <c r="B39" s="120"/>
      <c r="C39" s="120"/>
      <c r="D39" s="19"/>
      <c r="E39" s="19"/>
      <c r="F39" s="11" t="s">
        <v>12</v>
      </c>
      <c r="G39" s="4">
        <f t="shared" si="13"/>
        <v>0</v>
      </c>
      <c r="H39" s="4">
        <f t="shared" si="13"/>
        <v>0</v>
      </c>
      <c r="I39" s="4">
        <f>I764</f>
        <v>0</v>
      </c>
      <c r="J39" s="4">
        <f>J763</f>
        <v>0</v>
      </c>
      <c r="K39" s="4">
        <f t="shared" si="14"/>
        <v>0</v>
      </c>
      <c r="L39" s="4">
        <f t="shared" si="14"/>
        <v>0</v>
      </c>
      <c r="M39" s="4">
        <f t="shared" si="14"/>
        <v>0</v>
      </c>
      <c r="N39" s="4">
        <f t="shared" si="14"/>
        <v>0</v>
      </c>
      <c r="O39" s="4">
        <f t="shared" si="14"/>
        <v>0</v>
      </c>
      <c r="P39" s="4">
        <f t="shared" si="14"/>
        <v>0</v>
      </c>
      <c r="Q39" s="128"/>
      <c r="R39" s="8"/>
      <c r="T39" s="18"/>
      <c r="AA39" s="12"/>
      <c r="AB39" s="12"/>
      <c r="AC39" s="12"/>
      <c r="AD39" s="12"/>
      <c r="AE39" s="12"/>
      <c r="AF39" s="12"/>
      <c r="AH39" s="12"/>
      <c r="AI39" s="12"/>
      <c r="AJ39" s="12"/>
      <c r="AK39" s="12"/>
    </row>
    <row r="40" spans="1:37" s="3" customFormat="1" x14ac:dyDescent="0.3">
      <c r="A40" s="146"/>
      <c r="B40" s="120"/>
      <c r="C40" s="120"/>
      <c r="D40" s="19"/>
      <c r="E40" s="19"/>
      <c r="F40" s="11" t="s">
        <v>13</v>
      </c>
      <c r="G40" s="177" t="s">
        <v>53</v>
      </c>
      <c r="H40" s="178"/>
      <c r="I40" s="178"/>
      <c r="J40" s="178"/>
      <c r="K40" s="178"/>
      <c r="L40" s="178"/>
      <c r="M40" s="178"/>
      <c r="N40" s="178"/>
      <c r="O40" s="178"/>
      <c r="P40" s="179"/>
      <c r="Q40" s="32"/>
      <c r="R40" s="8"/>
      <c r="AA40" s="12"/>
      <c r="AB40" s="12"/>
      <c r="AC40" s="12"/>
      <c r="AD40" s="12"/>
      <c r="AE40" s="12"/>
      <c r="AF40" s="12"/>
      <c r="AH40" s="12"/>
      <c r="AI40" s="12"/>
      <c r="AJ40" s="12"/>
      <c r="AK40" s="12"/>
    </row>
    <row r="41" spans="1:37" s="3" customFormat="1" ht="15.75" customHeight="1" x14ac:dyDescent="0.3">
      <c r="A41" s="113"/>
      <c r="B41" s="17" t="s">
        <v>25</v>
      </c>
      <c r="C41" s="83"/>
      <c r="D41" s="83"/>
      <c r="E41" s="83"/>
      <c r="F41" s="11" t="s">
        <v>9</v>
      </c>
      <c r="G41" s="4">
        <f>SUM(G42:G52)</f>
        <v>411564.38127285161</v>
      </c>
      <c r="H41" s="4">
        <f t="shared" ref="H41:P41" si="15">SUM(H42:H52)</f>
        <v>20125.400000000005</v>
      </c>
      <c r="I41" s="4">
        <f>SUM(I42:I52)</f>
        <v>334152.28127285157</v>
      </c>
      <c r="J41" s="4">
        <f t="shared" si="15"/>
        <v>20125.400000000005</v>
      </c>
      <c r="K41" s="4">
        <f t="shared" si="15"/>
        <v>0</v>
      </c>
      <c r="L41" s="4">
        <f t="shared" si="15"/>
        <v>0</v>
      </c>
      <c r="M41" s="4">
        <f t="shared" si="15"/>
        <v>77412.100000000006</v>
      </c>
      <c r="N41" s="4">
        <f t="shared" si="15"/>
        <v>0</v>
      </c>
      <c r="O41" s="4">
        <f t="shared" si="15"/>
        <v>0</v>
      </c>
      <c r="P41" s="4">
        <f t="shared" si="15"/>
        <v>0</v>
      </c>
      <c r="Q41" s="126" t="s">
        <v>60</v>
      </c>
      <c r="R41" s="8"/>
      <c r="AA41" s="12"/>
      <c r="AB41" s="12"/>
      <c r="AC41" s="12"/>
      <c r="AD41" s="12"/>
      <c r="AE41" s="12"/>
      <c r="AF41" s="12"/>
      <c r="AH41" s="12"/>
      <c r="AI41" s="12"/>
      <c r="AJ41" s="12"/>
      <c r="AK41" s="12"/>
    </row>
    <row r="42" spans="1:37" s="3" customFormat="1" ht="36" customHeight="1" x14ac:dyDescent="0.3">
      <c r="A42" s="114"/>
      <c r="B42" s="158" t="s">
        <v>17</v>
      </c>
      <c r="C42" s="72"/>
      <c r="D42" s="183"/>
      <c r="E42" s="183"/>
      <c r="F42" s="11" t="s">
        <v>10</v>
      </c>
      <c r="G42" s="4">
        <f t="shared" ref="G42:G52" si="16">I42+K42+M42+O42</f>
        <v>339.3</v>
      </c>
      <c r="H42" s="4">
        <f t="shared" ref="H42:H52" si="17">J42+L42+N42+P42</f>
        <v>339.3</v>
      </c>
      <c r="I42" s="4">
        <f t="shared" ref="I42:P43" si="18">I102+I210+I222+I234+I282+I294+I306+I366+I270+I318+I330+I342+I66+I354</f>
        <v>339.3</v>
      </c>
      <c r="J42" s="4">
        <f t="shared" si="18"/>
        <v>339.3</v>
      </c>
      <c r="K42" s="4">
        <f t="shared" si="18"/>
        <v>0</v>
      </c>
      <c r="L42" s="4">
        <f t="shared" si="18"/>
        <v>0</v>
      </c>
      <c r="M42" s="4">
        <f t="shared" si="18"/>
        <v>0</v>
      </c>
      <c r="N42" s="4">
        <f t="shared" si="18"/>
        <v>0</v>
      </c>
      <c r="O42" s="4">
        <f t="shared" si="18"/>
        <v>0</v>
      </c>
      <c r="P42" s="4">
        <f t="shared" si="18"/>
        <v>0</v>
      </c>
      <c r="Q42" s="126"/>
      <c r="R42" s="8"/>
      <c r="S42" s="31"/>
      <c r="T42" s="31"/>
      <c r="AA42" s="12"/>
      <c r="AB42" s="12"/>
      <c r="AC42" s="12"/>
      <c r="AD42" s="12"/>
      <c r="AE42" s="12"/>
      <c r="AF42" s="12"/>
      <c r="AH42" s="12"/>
      <c r="AI42" s="12"/>
      <c r="AJ42" s="12"/>
      <c r="AK42" s="12"/>
    </row>
    <row r="43" spans="1:37" s="3" customFormat="1" ht="26.4" customHeight="1" x14ac:dyDescent="0.3">
      <c r="A43" s="114"/>
      <c r="B43" s="158"/>
      <c r="C43" s="119" t="s">
        <v>28</v>
      </c>
      <c r="D43" s="184"/>
      <c r="E43" s="184"/>
      <c r="F43" s="11" t="s">
        <v>11</v>
      </c>
      <c r="G43" s="4">
        <f t="shared" si="16"/>
        <v>1325.8</v>
      </c>
      <c r="H43" s="4">
        <f t="shared" si="17"/>
        <v>1325.8</v>
      </c>
      <c r="I43" s="4">
        <f t="shared" si="18"/>
        <v>1325.8</v>
      </c>
      <c r="J43" s="4">
        <f t="shared" si="18"/>
        <v>1325.8</v>
      </c>
      <c r="K43" s="4">
        <f t="shared" si="18"/>
        <v>0</v>
      </c>
      <c r="L43" s="4">
        <f t="shared" si="18"/>
        <v>0</v>
      </c>
      <c r="M43" s="4">
        <f t="shared" si="18"/>
        <v>0</v>
      </c>
      <c r="N43" s="4">
        <f t="shared" si="18"/>
        <v>0</v>
      </c>
      <c r="O43" s="4">
        <f t="shared" si="18"/>
        <v>0</v>
      </c>
      <c r="P43" s="4">
        <f t="shared" si="18"/>
        <v>0</v>
      </c>
      <c r="Q43" s="126"/>
      <c r="R43" s="8"/>
      <c r="AA43" s="12"/>
      <c r="AB43" s="12"/>
      <c r="AC43" s="12"/>
      <c r="AD43" s="12"/>
      <c r="AE43" s="12"/>
      <c r="AF43" s="12"/>
      <c r="AH43" s="12"/>
      <c r="AI43" s="12"/>
      <c r="AJ43" s="12"/>
      <c r="AK43" s="12"/>
    </row>
    <row r="44" spans="1:37" s="3" customFormat="1" x14ac:dyDescent="0.3">
      <c r="A44" s="114"/>
      <c r="B44" s="158"/>
      <c r="C44" s="120"/>
      <c r="D44" s="184"/>
      <c r="E44" s="184"/>
      <c r="F44" s="11" t="s">
        <v>12</v>
      </c>
      <c r="G44" s="4">
        <f t="shared" si="16"/>
        <v>5941.5</v>
      </c>
      <c r="H44" s="4">
        <f t="shared" si="17"/>
        <v>5941.5</v>
      </c>
      <c r="I44" s="4">
        <f t="shared" ref="I44:P44" si="19">I104+I212+I224+I236+I284+I296+I308+I368+I272+I320+I332+I344+I68+I356+I92+I260+I80</f>
        <v>5941.5</v>
      </c>
      <c r="J44" s="4">
        <f t="shared" si="19"/>
        <v>5941.5</v>
      </c>
      <c r="K44" s="4">
        <f t="shared" si="19"/>
        <v>0</v>
      </c>
      <c r="L44" s="4">
        <f t="shared" si="19"/>
        <v>0</v>
      </c>
      <c r="M44" s="4">
        <f t="shared" si="19"/>
        <v>0</v>
      </c>
      <c r="N44" s="4">
        <f t="shared" si="19"/>
        <v>0</v>
      </c>
      <c r="O44" s="4">
        <f t="shared" si="19"/>
        <v>0</v>
      </c>
      <c r="P44" s="4">
        <f t="shared" si="19"/>
        <v>0</v>
      </c>
      <c r="Q44" s="126"/>
      <c r="R44" s="8"/>
      <c r="T44" s="18"/>
      <c r="AA44" s="12"/>
      <c r="AB44" s="12"/>
      <c r="AC44" s="12"/>
      <c r="AD44" s="12"/>
      <c r="AE44" s="12"/>
      <c r="AF44" s="12"/>
      <c r="AH44" s="12"/>
      <c r="AI44" s="12"/>
      <c r="AJ44" s="12"/>
      <c r="AK44" s="12"/>
    </row>
    <row r="45" spans="1:37" s="3" customFormat="1" ht="26.25" customHeight="1" x14ac:dyDescent="0.3">
      <c r="A45" s="114"/>
      <c r="B45" s="158"/>
      <c r="C45" s="120"/>
      <c r="D45" s="184"/>
      <c r="E45" s="184"/>
      <c r="F45" s="11" t="s">
        <v>13</v>
      </c>
      <c r="G45" s="4">
        <f t="shared" si="16"/>
        <v>9705.7000000000007</v>
      </c>
      <c r="H45" s="4">
        <f t="shared" si="17"/>
        <v>9705.7000000000007</v>
      </c>
      <c r="I45" s="4">
        <f t="shared" ref="I45:P45" si="20">I57+I369+I381</f>
        <v>9705.7000000000007</v>
      </c>
      <c r="J45" s="4">
        <f t="shared" si="20"/>
        <v>9705.7000000000007</v>
      </c>
      <c r="K45" s="4">
        <f t="shared" si="20"/>
        <v>0</v>
      </c>
      <c r="L45" s="4">
        <f t="shared" si="20"/>
        <v>0</v>
      </c>
      <c r="M45" s="4">
        <f t="shared" si="20"/>
        <v>0</v>
      </c>
      <c r="N45" s="4">
        <f t="shared" si="20"/>
        <v>0</v>
      </c>
      <c r="O45" s="4">
        <f t="shared" si="20"/>
        <v>0</v>
      </c>
      <c r="P45" s="4">
        <f t="shared" si="20"/>
        <v>0</v>
      </c>
      <c r="Q45" s="126"/>
      <c r="R45" s="8"/>
      <c r="AA45" s="12"/>
      <c r="AB45" s="12"/>
      <c r="AC45" s="12"/>
      <c r="AD45" s="12"/>
      <c r="AE45" s="12"/>
      <c r="AF45" s="12"/>
      <c r="AH45" s="12"/>
      <c r="AI45" s="12"/>
      <c r="AJ45" s="12"/>
      <c r="AK45" s="12"/>
    </row>
    <row r="46" spans="1:37" s="3" customFormat="1" x14ac:dyDescent="0.3">
      <c r="A46" s="114"/>
      <c r="B46" s="158"/>
      <c r="C46" s="120"/>
      <c r="D46" s="184"/>
      <c r="E46" s="184"/>
      <c r="F46" s="11" t="s">
        <v>14</v>
      </c>
      <c r="G46" s="4">
        <f>I46+K46+M46+O46</f>
        <v>1149.9000000000001</v>
      </c>
      <c r="H46" s="4">
        <f>J46+L46+N46+P46</f>
        <v>1149.9000000000001</v>
      </c>
      <c r="I46" s="4">
        <f>I58+I370+I382+I418</f>
        <v>1149.9000000000001</v>
      </c>
      <c r="J46" s="4">
        <f>J58+J370+J382+J418</f>
        <v>1149.9000000000001</v>
      </c>
      <c r="K46" s="4">
        <f t="shared" ref="K46:P46" si="21">K58+K370+K382</f>
        <v>0</v>
      </c>
      <c r="L46" s="4">
        <f t="shared" si="21"/>
        <v>0</v>
      </c>
      <c r="M46" s="4">
        <f t="shared" si="21"/>
        <v>0</v>
      </c>
      <c r="N46" s="4">
        <f t="shared" si="21"/>
        <v>0</v>
      </c>
      <c r="O46" s="4">
        <f t="shared" si="21"/>
        <v>0</v>
      </c>
      <c r="P46" s="4">
        <f t="shared" si="21"/>
        <v>0</v>
      </c>
      <c r="Q46" s="126"/>
      <c r="R46" s="8"/>
      <c r="AA46" s="12"/>
      <c r="AB46" s="12"/>
      <c r="AC46" s="12"/>
      <c r="AD46" s="12"/>
      <c r="AE46" s="12"/>
      <c r="AF46" s="12"/>
      <c r="AH46" s="12"/>
      <c r="AI46" s="12"/>
      <c r="AJ46" s="12"/>
      <c r="AK46" s="12"/>
    </row>
    <row r="47" spans="1:37" s="3" customFormat="1" x14ac:dyDescent="0.3">
      <c r="A47" s="114"/>
      <c r="B47" s="158"/>
      <c r="C47" s="120"/>
      <c r="D47" s="184"/>
      <c r="E47" s="184"/>
      <c r="F47" s="11" t="s">
        <v>15</v>
      </c>
      <c r="G47" s="4">
        <f t="shared" si="16"/>
        <v>1663.2</v>
      </c>
      <c r="H47" s="4">
        <f t="shared" si="17"/>
        <v>1663.2</v>
      </c>
      <c r="I47" s="4">
        <f>I59+I371+I383+I419+I443</f>
        <v>1663.2</v>
      </c>
      <c r="J47" s="4">
        <f t="shared" ref="J47:P47" si="22">J59+J371+J383+J419+J443</f>
        <v>1663.2</v>
      </c>
      <c r="K47" s="4">
        <f t="shared" si="22"/>
        <v>0</v>
      </c>
      <c r="L47" s="4">
        <f t="shared" si="22"/>
        <v>0</v>
      </c>
      <c r="M47" s="4">
        <f t="shared" si="22"/>
        <v>0</v>
      </c>
      <c r="N47" s="4">
        <f t="shared" si="22"/>
        <v>0</v>
      </c>
      <c r="O47" s="4">
        <f t="shared" si="22"/>
        <v>0</v>
      </c>
      <c r="P47" s="4">
        <f t="shared" si="22"/>
        <v>0</v>
      </c>
      <c r="Q47" s="126"/>
      <c r="R47" s="8"/>
      <c r="AA47" s="12"/>
      <c r="AB47" s="12"/>
      <c r="AC47" s="12"/>
      <c r="AD47" s="12"/>
      <c r="AE47" s="12"/>
      <c r="AF47" s="12"/>
      <c r="AH47" s="12"/>
      <c r="AI47" s="12"/>
      <c r="AJ47" s="12"/>
      <c r="AK47" s="12"/>
    </row>
    <row r="48" spans="1:37" s="3" customFormat="1" x14ac:dyDescent="0.3">
      <c r="A48" s="114"/>
      <c r="B48" s="158"/>
      <c r="C48" s="39"/>
      <c r="D48" s="184"/>
      <c r="E48" s="184"/>
      <c r="F48" s="11" t="s">
        <v>62</v>
      </c>
      <c r="G48" s="4">
        <f t="shared" si="16"/>
        <v>0</v>
      </c>
      <c r="H48" s="4">
        <f t="shared" si="17"/>
        <v>0</v>
      </c>
      <c r="I48" s="4">
        <f t="shared" ref="I48:P48" si="23">I60+I372+I384+I420+I444</f>
        <v>0</v>
      </c>
      <c r="J48" s="4">
        <f t="shared" si="23"/>
        <v>0</v>
      </c>
      <c r="K48" s="4">
        <f t="shared" si="23"/>
        <v>0</v>
      </c>
      <c r="L48" s="4">
        <f t="shared" si="23"/>
        <v>0</v>
      </c>
      <c r="M48" s="4">
        <f t="shared" si="23"/>
        <v>0</v>
      </c>
      <c r="N48" s="4">
        <f t="shared" si="23"/>
        <v>0</v>
      </c>
      <c r="O48" s="4">
        <f t="shared" si="23"/>
        <v>0</v>
      </c>
      <c r="P48" s="4">
        <f t="shared" si="23"/>
        <v>0</v>
      </c>
      <c r="Q48" s="126"/>
      <c r="R48" s="8"/>
      <c r="AA48" s="12"/>
      <c r="AB48" s="12"/>
      <c r="AC48" s="12"/>
      <c r="AD48" s="12"/>
      <c r="AE48" s="12"/>
      <c r="AF48" s="12"/>
      <c r="AH48" s="12"/>
      <c r="AI48" s="12"/>
      <c r="AJ48" s="12"/>
      <c r="AK48" s="12"/>
    </row>
    <row r="49" spans="1:45" s="3" customFormat="1" x14ac:dyDescent="0.3">
      <c r="A49" s="114"/>
      <c r="B49" s="158"/>
      <c r="C49" s="39"/>
      <c r="D49" s="184"/>
      <c r="E49" s="184"/>
      <c r="F49" s="11" t="s">
        <v>63</v>
      </c>
      <c r="G49" s="4">
        <f t="shared" si="16"/>
        <v>122882.5</v>
      </c>
      <c r="H49" s="4">
        <f t="shared" si="17"/>
        <v>0</v>
      </c>
      <c r="I49" s="4">
        <f t="shared" ref="I49:P49" si="24">I61+I373+I385+I421+I445</f>
        <v>45470.400000000001</v>
      </c>
      <c r="J49" s="4">
        <f t="shared" si="24"/>
        <v>0</v>
      </c>
      <c r="K49" s="4">
        <f t="shared" si="24"/>
        <v>0</v>
      </c>
      <c r="L49" s="4">
        <f t="shared" si="24"/>
        <v>0</v>
      </c>
      <c r="M49" s="4">
        <f t="shared" si="24"/>
        <v>77412.100000000006</v>
      </c>
      <c r="N49" s="4">
        <f t="shared" si="24"/>
        <v>0</v>
      </c>
      <c r="O49" s="4">
        <f t="shared" si="24"/>
        <v>0</v>
      </c>
      <c r="P49" s="4">
        <f t="shared" si="24"/>
        <v>0</v>
      </c>
      <c r="Q49" s="126"/>
      <c r="R49" s="8"/>
      <c r="AA49" s="12"/>
      <c r="AB49" s="12"/>
      <c r="AC49" s="12"/>
      <c r="AD49" s="12"/>
      <c r="AE49" s="12"/>
      <c r="AF49" s="12"/>
      <c r="AH49" s="12"/>
      <c r="AI49" s="12"/>
      <c r="AJ49" s="12"/>
      <c r="AK49" s="12"/>
    </row>
    <row r="50" spans="1:45" s="3" customFormat="1" x14ac:dyDescent="0.3">
      <c r="A50" s="114"/>
      <c r="B50" s="158"/>
      <c r="C50" s="39"/>
      <c r="D50" s="184"/>
      <c r="E50" s="184"/>
      <c r="F50" s="11" t="s">
        <v>64</v>
      </c>
      <c r="G50" s="4">
        <f t="shared" si="16"/>
        <v>20625.2</v>
      </c>
      <c r="H50" s="4">
        <f t="shared" si="17"/>
        <v>0</v>
      </c>
      <c r="I50" s="4">
        <f t="shared" ref="I50:P50" si="25">I62+I374+I386+I422+I446</f>
        <v>20625.2</v>
      </c>
      <c r="J50" s="4">
        <f t="shared" si="25"/>
        <v>0</v>
      </c>
      <c r="K50" s="4">
        <f t="shared" si="25"/>
        <v>0</v>
      </c>
      <c r="L50" s="4">
        <f t="shared" si="25"/>
        <v>0</v>
      </c>
      <c r="M50" s="4">
        <f t="shared" si="25"/>
        <v>0</v>
      </c>
      <c r="N50" s="4">
        <f t="shared" si="25"/>
        <v>0</v>
      </c>
      <c r="O50" s="4">
        <f t="shared" si="25"/>
        <v>0</v>
      </c>
      <c r="P50" s="4">
        <f t="shared" si="25"/>
        <v>0</v>
      </c>
      <c r="Q50" s="126"/>
      <c r="R50" s="8"/>
      <c r="AA50" s="12"/>
      <c r="AB50" s="12"/>
      <c r="AC50" s="12"/>
      <c r="AD50" s="12"/>
      <c r="AE50" s="12"/>
      <c r="AF50" s="12"/>
      <c r="AH50" s="12"/>
      <c r="AI50" s="12"/>
      <c r="AJ50" s="12"/>
      <c r="AK50" s="12"/>
    </row>
    <row r="51" spans="1:45" s="3" customFormat="1" x14ac:dyDescent="0.3">
      <c r="A51" s="114"/>
      <c r="B51" s="158"/>
      <c r="C51" s="39"/>
      <c r="D51" s="184"/>
      <c r="E51" s="184"/>
      <c r="F51" s="11" t="s">
        <v>65</v>
      </c>
      <c r="G51" s="4">
        <f t="shared" si="16"/>
        <v>199334.69999999998</v>
      </c>
      <c r="H51" s="4">
        <f t="shared" si="17"/>
        <v>0</v>
      </c>
      <c r="I51" s="4">
        <f t="shared" ref="I51:P51" si="26">I63+I375+I387+I423+I447</f>
        <v>199334.69999999998</v>
      </c>
      <c r="J51" s="4">
        <f t="shared" si="26"/>
        <v>0</v>
      </c>
      <c r="K51" s="4">
        <f t="shared" si="26"/>
        <v>0</v>
      </c>
      <c r="L51" s="4">
        <f t="shared" si="26"/>
        <v>0</v>
      </c>
      <c r="M51" s="4">
        <f t="shared" si="26"/>
        <v>0</v>
      </c>
      <c r="N51" s="4">
        <f t="shared" si="26"/>
        <v>0</v>
      </c>
      <c r="O51" s="4">
        <f t="shared" si="26"/>
        <v>0</v>
      </c>
      <c r="P51" s="4">
        <f t="shared" si="26"/>
        <v>0</v>
      </c>
      <c r="Q51" s="126"/>
      <c r="R51" s="8"/>
      <c r="AA51" s="12"/>
      <c r="AB51" s="12"/>
      <c r="AC51" s="12"/>
      <c r="AD51" s="12"/>
      <c r="AE51" s="12"/>
      <c r="AF51" s="12"/>
      <c r="AH51" s="12"/>
      <c r="AI51" s="12"/>
      <c r="AJ51" s="12"/>
      <c r="AK51" s="12"/>
    </row>
    <row r="52" spans="1:45" s="3" customFormat="1" x14ac:dyDescent="0.3">
      <c r="A52" s="114"/>
      <c r="B52" s="158"/>
      <c r="C52" s="40"/>
      <c r="D52" s="185"/>
      <c r="E52" s="185"/>
      <c r="F52" s="11" t="s">
        <v>66</v>
      </c>
      <c r="G52" s="4">
        <f t="shared" si="16"/>
        <v>48596.581272851603</v>
      </c>
      <c r="H52" s="4">
        <f t="shared" si="17"/>
        <v>0</v>
      </c>
      <c r="I52" s="4">
        <f>I64+I376+I388+I424+I448</f>
        <v>48596.581272851603</v>
      </c>
      <c r="J52" s="4">
        <f t="shared" ref="J52:P52" si="27">J64+J376+J388+J424+J448</f>
        <v>0</v>
      </c>
      <c r="K52" s="4">
        <f t="shared" si="27"/>
        <v>0</v>
      </c>
      <c r="L52" s="4">
        <f t="shared" si="27"/>
        <v>0</v>
      </c>
      <c r="M52" s="4">
        <f t="shared" si="27"/>
        <v>0</v>
      </c>
      <c r="N52" s="4">
        <f t="shared" si="27"/>
        <v>0</v>
      </c>
      <c r="O52" s="4">
        <f t="shared" si="27"/>
        <v>0</v>
      </c>
      <c r="P52" s="4">
        <f t="shared" si="27"/>
        <v>0</v>
      </c>
      <c r="Q52" s="126"/>
      <c r="R52" s="8"/>
      <c r="AA52" s="12"/>
      <c r="AB52" s="12"/>
      <c r="AC52" s="12"/>
      <c r="AD52" s="12"/>
      <c r="AE52" s="12"/>
      <c r="AF52" s="12"/>
      <c r="AH52" s="12"/>
      <c r="AI52" s="12"/>
      <c r="AJ52" s="12"/>
      <c r="AK52" s="12"/>
    </row>
    <row r="53" spans="1:45" s="26" customFormat="1" ht="15.75" customHeight="1" x14ac:dyDescent="0.3">
      <c r="A53" s="114"/>
      <c r="B53" s="159" t="s">
        <v>30</v>
      </c>
      <c r="C53" s="155"/>
      <c r="D53" s="113"/>
      <c r="E53" s="112"/>
      <c r="F53" s="25" t="s">
        <v>9</v>
      </c>
      <c r="G53" s="21">
        <f>SUM(G54:G64)</f>
        <v>376479.60000000003</v>
      </c>
      <c r="H53" s="21">
        <f>SUM(H54:H64)</f>
        <v>19574.400000000005</v>
      </c>
      <c r="I53" s="21">
        <f>SUM(I54:I64)</f>
        <v>299067.5</v>
      </c>
      <c r="J53" s="21">
        <f>SUM(J54:J64)</f>
        <v>19574.400000000005</v>
      </c>
      <c r="K53" s="21">
        <f t="shared" ref="K53:P53" si="28">SUM(K54:K64)</f>
        <v>0</v>
      </c>
      <c r="L53" s="21">
        <f t="shared" si="28"/>
        <v>0</v>
      </c>
      <c r="M53" s="21">
        <f t="shared" si="28"/>
        <v>77412.100000000006</v>
      </c>
      <c r="N53" s="21">
        <f t="shared" si="28"/>
        <v>0</v>
      </c>
      <c r="O53" s="21">
        <f t="shared" si="28"/>
        <v>0</v>
      </c>
      <c r="P53" s="21">
        <f t="shared" si="28"/>
        <v>0</v>
      </c>
      <c r="Q53" s="126"/>
      <c r="R53" s="23"/>
      <c r="AA53" s="57"/>
      <c r="AB53" s="57"/>
      <c r="AC53" s="57"/>
      <c r="AD53" s="57"/>
      <c r="AE53" s="57"/>
      <c r="AF53" s="57"/>
      <c r="AH53" s="57"/>
      <c r="AI53" s="57"/>
      <c r="AJ53" s="57"/>
      <c r="AK53" s="57"/>
    </row>
    <row r="54" spans="1:45" s="27" customFormat="1" x14ac:dyDescent="0.3">
      <c r="A54" s="114"/>
      <c r="B54" s="160"/>
      <c r="C54" s="156"/>
      <c r="D54" s="114"/>
      <c r="E54" s="112"/>
      <c r="F54" s="25" t="s">
        <v>10</v>
      </c>
      <c r="G54" s="21">
        <f>I54+K54+M54+O54</f>
        <v>339.3</v>
      </c>
      <c r="H54" s="21">
        <f t="shared" ref="G54:H57" si="29">J54+L54+N54+P54</f>
        <v>339.3</v>
      </c>
      <c r="I54" s="21">
        <f t="shared" ref="I54:J57" si="30">I102+I210+I222+I234+I270+I282+I294+I306+I318+I330+I342+I354+I66+I78+I90+I114+I258</f>
        <v>339.3</v>
      </c>
      <c r="J54" s="21">
        <f t="shared" si="30"/>
        <v>339.3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126"/>
      <c r="R54" s="23"/>
      <c r="AA54" s="58"/>
      <c r="AB54" s="58"/>
      <c r="AC54" s="58"/>
      <c r="AD54" s="58"/>
      <c r="AE54" s="58"/>
      <c r="AF54" s="58"/>
      <c r="AH54" s="58"/>
      <c r="AI54" s="58"/>
      <c r="AJ54" s="58"/>
      <c r="AK54" s="58"/>
    </row>
    <row r="55" spans="1:45" s="27" customFormat="1" x14ac:dyDescent="0.3">
      <c r="A55" s="114"/>
      <c r="B55" s="160"/>
      <c r="C55" s="156"/>
      <c r="D55" s="114"/>
      <c r="E55" s="112"/>
      <c r="F55" s="25" t="s">
        <v>11</v>
      </c>
      <c r="G55" s="21">
        <f t="shared" si="29"/>
        <v>1325.8</v>
      </c>
      <c r="H55" s="21">
        <f t="shared" si="29"/>
        <v>1325.8</v>
      </c>
      <c r="I55" s="21">
        <f t="shared" si="30"/>
        <v>1325.8</v>
      </c>
      <c r="J55" s="21">
        <f t="shared" si="30"/>
        <v>1325.8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126"/>
      <c r="R55" s="23"/>
      <c r="AA55" s="58"/>
      <c r="AB55" s="58"/>
      <c r="AC55" s="58"/>
      <c r="AD55" s="58"/>
      <c r="AE55" s="58"/>
      <c r="AF55" s="58"/>
      <c r="AH55" s="58"/>
      <c r="AI55" s="58"/>
      <c r="AJ55" s="58"/>
      <c r="AK55" s="58"/>
    </row>
    <row r="56" spans="1:45" s="27" customFormat="1" x14ac:dyDescent="0.3">
      <c r="A56" s="114"/>
      <c r="B56" s="160"/>
      <c r="C56" s="156"/>
      <c r="D56" s="114"/>
      <c r="E56" s="112"/>
      <c r="F56" s="25" t="s">
        <v>12</v>
      </c>
      <c r="G56" s="21">
        <f t="shared" si="29"/>
        <v>5941.5</v>
      </c>
      <c r="H56" s="21">
        <f t="shared" si="29"/>
        <v>5941.5</v>
      </c>
      <c r="I56" s="21">
        <f t="shared" si="30"/>
        <v>5941.5</v>
      </c>
      <c r="J56" s="21">
        <f t="shared" si="30"/>
        <v>5941.5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126"/>
      <c r="R56" s="23"/>
      <c r="AA56" s="58"/>
      <c r="AB56" s="58"/>
      <c r="AC56" s="58"/>
      <c r="AD56" s="58"/>
      <c r="AE56" s="58"/>
      <c r="AF56" s="58"/>
      <c r="AH56" s="58"/>
      <c r="AI56" s="58"/>
      <c r="AJ56" s="58"/>
      <c r="AK56" s="58"/>
    </row>
    <row r="57" spans="1:45" s="27" customFormat="1" x14ac:dyDescent="0.3">
      <c r="A57" s="114"/>
      <c r="B57" s="160"/>
      <c r="C57" s="156"/>
      <c r="D57" s="114"/>
      <c r="E57" s="112"/>
      <c r="F57" s="25" t="s">
        <v>13</v>
      </c>
      <c r="G57" s="21">
        <f t="shared" si="29"/>
        <v>9154.7000000000007</v>
      </c>
      <c r="H57" s="21">
        <f t="shared" si="29"/>
        <v>9154.7000000000007</v>
      </c>
      <c r="I57" s="21">
        <f t="shared" si="30"/>
        <v>9154.7000000000007</v>
      </c>
      <c r="J57" s="21">
        <f t="shared" si="30"/>
        <v>9154.7000000000007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126"/>
      <c r="R57" s="23"/>
      <c r="AA57" s="58"/>
      <c r="AB57" s="58"/>
      <c r="AC57" s="58"/>
      <c r="AD57" s="58"/>
      <c r="AE57" s="58"/>
      <c r="AF57" s="58"/>
      <c r="AH57" s="58"/>
      <c r="AI57" s="58"/>
      <c r="AJ57" s="58"/>
      <c r="AK57" s="58"/>
    </row>
    <row r="58" spans="1:45" s="27" customFormat="1" x14ac:dyDescent="0.3">
      <c r="A58" s="114"/>
      <c r="B58" s="160"/>
      <c r="C58" s="156"/>
      <c r="D58" s="114"/>
      <c r="E58" s="112"/>
      <c r="F58" s="25" t="s">
        <v>14</v>
      </c>
      <c r="G58" s="21">
        <f>I58+K58+M58+O58</f>
        <v>1149.9000000000001</v>
      </c>
      <c r="H58" s="21">
        <f>J58+L58+N58+P58</f>
        <v>1149.9000000000001</v>
      </c>
      <c r="I58" s="41">
        <f>I106+I214+I226+I238+I274+I286+I298+I310+I334+I346+I358+I70+I82+I94+I118+I262+I142+I166+I178+I190+I202+I250+I322</f>
        <v>1149.9000000000001</v>
      </c>
      <c r="J58" s="41">
        <f>J106+J214+J226+J238+J274+J286+J298+J310+J334+J346+J358+J70+J82+J94+J118+J262+J142+J166+J178+J190+J202+J250+J322</f>
        <v>1149.9000000000001</v>
      </c>
      <c r="K58" s="21">
        <f t="shared" ref="K58:P58" si="31">K106+K214+K226+K238+K274+K286+K298+K310+K322+K334+K346+K358+K70+K82+K94+K118+K262</f>
        <v>0</v>
      </c>
      <c r="L58" s="21">
        <f t="shared" si="31"/>
        <v>0</v>
      </c>
      <c r="M58" s="21">
        <f t="shared" si="31"/>
        <v>0</v>
      </c>
      <c r="N58" s="21">
        <f t="shared" si="31"/>
        <v>0</v>
      </c>
      <c r="O58" s="21">
        <f t="shared" si="31"/>
        <v>0</v>
      </c>
      <c r="P58" s="21">
        <f t="shared" si="31"/>
        <v>0</v>
      </c>
      <c r="Q58" s="126"/>
      <c r="R58" s="23"/>
      <c r="AA58" s="58"/>
      <c r="AB58" s="58"/>
      <c r="AC58" s="58"/>
      <c r="AD58" s="58"/>
      <c r="AE58" s="58"/>
      <c r="AF58" s="58"/>
      <c r="AH58" s="58"/>
      <c r="AI58" s="58"/>
      <c r="AJ58" s="58"/>
      <c r="AK58" s="58"/>
      <c r="AN58" s="4">
        <f>SUM(AN59:AN364)</f>
        <v>0</v>
      </c>
      <c r="AO58" s="4">
        <f>SUM(AO59:AO364)</f>
        <v>43811</v>
      </c>
      <c r="AP58" s="4">
        <f t="shared" ref="AP58:AR58" si="32">SUM(AP59:AP364)</f>
        <v>20625.2</v>
      </c>
      <c r="AQ58" s="4">
        <f t="shared" si="32"/>
        <v>199334.7</v>
      </c>
      <c r="AR58" s="4">
        <f t="shared" si="32"/>
        <v>15722.2</v>
      </c>
      <c r="AS58" s="102">
        <f>I64-AR58</f>
        <v>0</v>
      </c>
    </row>
    <row r="59" spans="1:45" s="27" customFormat="1" x14ac:dyDescent="0.3">
      <c r="A59" s="114"/>
      <c r="B59" s="160"/>
      <c r="C59" s="156"/>
      <c r="D59" s="114"/>
      <c r="E59" s="112"/>
      <c r="F59" s="25" t="s">
        <v>15</v>
      </c>
      <c r="G59" s="21">
        <f t="shared" ref="G59:G64" si="33">I59+K59+M59+O59</f>
        <v>1663.2</v>
      </c>
      <c r="H59" s="21">
        <f t="shared" ref="H59:H64" si="34">J59+L59+N59+P59</f>
        <v>1663.2</v>
      </c>
      <c r="I59" s="41">
        <f>I107+I215+I227+I239+I275+I287+I299+I311+I335+I347+I359+I71+I83+I95+I119+I263+I143+I167+I179+I191+I203+I251+I323+I155</f>
        <v>1663.2</v>
      </c>
      <c r="J59" s="41">
        <f>J107+J215+J227+J239+J275+J287+J299+J311+J335+J347+J359+J71+J83+J95+J119+J263+J143+J167+J179+J191+J203+J251+J323+J155</f>
        <v>1663.2</v>
      </c>
      <c r="K59" s="41">
        <f t="shared" ref="K59:P59" si="35">K107+K215+K227+K239+K275+K287+K299+K311+K335+K347+K359+K71+K83+K95+K119+K263+K143+K167+K179+K191+K203+K251+K323+K155</f>
        <v>0</v>
      </c>
      <c r="L59" s="41">
        <f t="shared" si="35"/>
        <v>0</v>
      </c>
      <c r="M59" s="41">
        <f t="shared" si="35"/>
        <v>0</v>
      </c>
      <c r="N59" s="41">
        <f t="shared" si="35"/>
        <v>0</v>
      </c>
      <c r="O59" s="41">
        <f t="shared" si="35"/>
        <v>0</v>
      </c>
      <c r="P59" s="41">
        <f t="shared" si="35"/>
        <v>0</v>
      </c>
      <c r="Q59" s="126"/>
      <c r="R59" s="23"/>
      <c r="AA59" s="58"/>
      <c r="AB59" s="58"/>
      <c r="AC59" s="58"/>
      <c r="AD59" s="58"/>
      <c r="AE59" s="58"/>
      <c r="AF59" s="58"/>
      <c r="AH59" s="58"/>
      <c r="AI59" s="58"/>
      <c r="AJ59" s="58"/>
      <c r="AK59" s="58"/>
    </row>
    <row r="60" spans="1:45" s="27" customFormat="1" x14ac:dyDescent="0.3">
      <c r="A60" s="114"/>
      <c r="B60" s="160"/>
      <c r="C60" s="156"/>
      <c r="D60" s="114"/>
      <c r="E60" s="112"/>
      <c r="F60" s="25" t="s">
        <v>62</v>
      </c>
      <c r="G60" s="21">
        <f t="shared" si="33"/>
        <v>0</v>
      </c>
      <c r="H60" s="21">
        <f t="shared" si="34"/>
        <v>0</v>
      </c>
      <c r="I60" s="41">
        <f>I108+I216+I228+I240+I276+I288+I300+I312+I336+I348+I360+I72+I84+I96+I120+I264+I144+I168+I180+I192+I204+I252+I324+I156</f>
        <v>0</v>
      </c>
      <c r="J60" s="41">
        <f>J108+J216+J228+J240+J276+J288+J300+J312+J336+J348+J360+J72+J84+J96+J120+J264+J144+J168+J180+J192+J204+J252+J324+J156</f>
        <v>0</v>
      </c>
      <c r="K60" s="41">
        <f t="shared" ref="K60:P60" si="36">K108+K216+K228+K240+K276+K288+K300+K312+K336+K348+K360+K72+K84+K96+K120+K264+K144+K168+K180+K192+K204+K252+K324+K156</f>
        <v>0</v>
      </c>
      <c r="L60" s="41">
        <f t="shared" si="36"/>
        <v>0</v>
      </c>
      <c r="M60" s="41">
        <f t="shared" si="36"/>
        <v>0</v>
      </c>
      <c r="N60" s="41">
        <f t="shared" si="36"/>
        <v>0</v>
      </c>
      <c r="O60" s="41">
        <f t="shared" si="36"/>
        <v>0</v>
      </c>
      <c r="P60" s="41">
        <f t="shared" si="36"/>
        <v>0</v>
      </c>
      <c r="Q60" s="126"/>
      <c r="R60" s="23"/>
      <c r="AA60" s="58"/>
      <c r="AB60" s="58"/>
      <c r="AC60" s="58"/>
      <c r="AD60" s="58"/>
      <c r="AE60" s="58"/>
      <c r="AF60" s="58"/>
      <c r="AH60" s="58"/>
      <c r="AI60" s="58"/>
      <c r="AJ60" s="58"/>
      <c r="AK60" s="58"/>
    </row>
    <row r="61" spans="1:45" s="27" customFormat="1" x14ac:dyDescent="0.3">
      <c r="A61" s="114"/>
      <c r="B61" s="160"/>
      <c r="C61" s="156"/>
      <c r="D61" s="114"/>
      <c r="E61" s="112"/>
      <c r="F61" s="25" t="s">
        <v>63</v>
      </c>
      <c r="G61" s="21">
        <f t="shared" si="33"/>
        <v>121223.1</v>
      </c>
      <c r="H61" s="21">
        <f t="shared" si="34"/>
        <v>0</v>
      </c>
      <c r="I61" s="41">
        <f>I109+I217+I229+I241+I277+I289+I301+I313+I337+I349+I361+I73+I85+I97+I121+I265+I145+I169+I181+I193+I205+I253+I325+I157+I133</f>
        <v>43811</v>
      </c>
      <c r="J61" s="41">
        <f t="shared" ref="J61:P61" si="37">J109+J217+J229+J241+J277+J289+J301+J313+J337+J349+J361+J73+J85+J97+J121+J265+J145+J169+J181+J193+J205+J253+J325+J157+J133</f>
        <v>0</v>
      </c>
      <c r="K61" s="41">
        <f t="shared" si="37"/>
        <v>0</v>
      </c>
      <c r="L61" s="41">
        <f t="shared" si="37"/>
        <v>0</v>
      </c>
      <c r="M61" s="41">
        <f t="shared" si="37"/>
        <v>77412.100000000006</v>
      </c>
      <c r="N61" s="41">
        <f t="shared" si="37"/>
        <v>0</v>
      </c>
      <c r="O61" s="41">
        <f t="shared" si="37"/>
        <v>0</v>
      </c>
      <c r="P61" s="41">
        <f t="shared" si="37"/>
        <v>0</v>
      </c>
      <c r="Q61" s="126"/>
      <c r="R61" s="23"/>
      <c r="AA61" s="58"/>
      <c r="AB61" s="58"/>
      <c r="AC61" s="58"/>
      <c r="AD61" s="58"/>
      <c r="AE61" s="58"/>
      <c r="AF61" s="58"/>
      <c r="AH61" s="58"/>
      <c r="AI61" s="58"/>
      <c r="AJ61" s="58"/>
      <c r="AK61" s="58"/>
    </row>
    <row r="62" spans="1:45" s="27" customFormat="1" x14ac:dyDescent="0.3">
      <c r="A62" s="114"/>
      <c r="B62" s="160"/>
      <c r="C62" s="156"/>
      <c r="D62" s="114"/>
      <c r="E62" s="112"/>
      <c r="F62" s="25" t="s">
        <v>64</v>
      </c>
      <c r="G62" s="21">
        <f t="shared" si="33"/>
        <v>20625.2</v>
      </c>
      <c r="H62" s="21">
        <f t="shared" si="34"/>
        <v>0</v>
      </c>
      <c r="I62" s="41">
        <f t="shared" ref="I62:P64" si="38">I110+I218+I230+I242+I278+I290+I302+I314+I338+I350+I362+I74+I86+I98+I122+I266+I146+I170+I182+I194+I206+I254+I326+I158</f>
        <v>20625.2</v>
      </c>
      <c r="J62" s="41">
        <f t="shared" si="38"/>
        <v>0</v>
      </c>
      <c r="K62" s="41">
        <f t="shared" si="38"/>
        <v>0</v>
      </c>
      <c r="L62" s="41">
        <f t="shared" si="38"/>
        <v>0</v>
      </c>
      <c r="M62" s="41">
        <f t="shared" si="38"/>
        <v>0</v>
      </c>
      <c r="N62" s="41">
        <f t="shared" si="38"/>
        <v>0</v>
      </c>
      <c r="O62" s="41">
        <f t="shared" si="38"/>
        <v>0</v>
      </c>
      <c r="P62" s="41">
        <f t="shared" si="38"/>
        <v>0</v>
      </c>
      <c r="Q62" s="126"/>
      <c r="R62" s="23"/>
      <c r="AA62" s="58"/>
      <c r="AB62" s="58"/>
      <c r="AC62" s="58"/>
      <c r="AD62" s="58"/>
      <c r="AE62" s="58"/>
      <c r="AF62" s="58"/>
      <c r="AH62" s="58"/>
      <c r="AI62" s="58"/>
      <c r="AJ62" s="58"/>
      <c r="AK62" s="58"/>
    </row>
    <row r="63" spans="1:45" s="27" customFormat="1" x14ac:dyDescent="0.3">
      <c r="A63" s="114"/>
      <c r="B63" s="160"/>
      <c r="C63" s="156"/>
      <c r="D63" s="114"/>
      <c r="E63" s="112"/>
      <c r="F63" s="25" t="s">
        <v>65</v>
      </c>
      <c r="G63" s="21">
        <f t="shared" si="33"/>
        <v>199334.69999999998</v>
      </c>
      <c r="H63" s="21">
        <f t="shared" si="34"/>
        <v>0</v>
      </c>
      <c r="I63" s="41">
        <f t="shared" si="38"/>
        <v>199334.69999999998</v>
      </c>
      <c r="J63" s="41">
        <f t="shared" si="38"/>
        <v>0</v>
      </c>
      <c r="K63" s="41">
        <f t="shared" si="38"/>
        <v>0</v>
      </c>
      <c r="L63" s="41">
        <f t="shared" si="38"/>
        <v>0</v>
      </c>
      <c r="M63" s="41">
        <f t="shared" si="38"/>
        <v>0</v>
      </c>
      <c r="N63" s="41">
        <f t="shared" si="38"/>
        <v>0</v>
      </c>
      <c r="O63" s="41">
        <f t="shared" si="38"/>
        <v>0</v>
      </c>
      <c r="P63" s="41">
        <f t="shared" si="38"/>
        <v>0</v>
      </c>
      <c r="Q63" s="126"/>
      <c r="R63" s="23"/>
      <c r="AA63" s="58"/>
      <c r="AB63" s="58"/>
      <c r="AC63" s="58"/>
      <c r="AD63" s="58"/>
      <c r="AE63" s="58"/>
      <c r="AF63" s="58"/>
      <c r="AH63" s="58"/>
      <c r="AI63" s="58"/>
      <c r="AJ63" s="58"/>
      <c r="AK63" s="58"/>
    </row>
    <row r="64" spans="1:45" s="27" customFormat="1" x14ac:dyDescent="0.3">
      <c r="A64" s="114"/>
      <c r="B64" s="161"/>
      <c r="C64" s="157"/>
      <c r="D64" s="114"/>
      <c r="E64" s="112"/>
      <c r="F64" s="25" t="s">
        <v>66</v>
      </c>
      <c r="G64" s="21">
        <f t="shared" si="33"/>
        <v>15722.199999999999</v>
      </c>
      <c r="H64" s="21">
        <f t="shared" si="34"/>
        <v>0</v>
      </c>
      <c r="I64" s="41">
        <f t="shared" si="38"/>
        <v>15722.199999999999</v>
      </c>
      <c r="J64" s="41">
        <f t="shared" si="38"/>
        <v>0</v>
      </c>
      <c r="K64" s="41">
        <f t="shared" si="38"/>
        <v>0</v>
      </c>
      <c r="L64" s="41">
        <f t="shared" si="38"/>
        <v>0</v>
      </c>
      <c r="M64" s="41">
        <f t="shared" si="38"/>
        <v>0</v>
      </c>
      <c r="N64" s="41">
        <f t="shared" si="38"/>
        <v>0</v>
      </c>
      <c r="O64" s="41">
        <f t="shared" si="38"/>
        <v>0</v>
      </c>
      <c r="P64" s="41">
        <f t="shared" si="38"/>
        <v>0</v>
      </c>
      <c r="Q64" s="126"/>
      <c r="R64" s="23"/>
      <c r="AA64" s="58"/>
      <c r="AB64" s="58"/>
      <c r="AC64" s="58"/>
      <c r="AD64" s="58"/>
      <c r="AE64" s="58"/>
      <c r="AF64" s="58"/>
      <c r="AH64" s="58"/>
      <c r="AI64" s="58"/>
      <c r="AJ64" s="58"/>
      <c r="AK64" s="58"/>
    </row>
    <row r="65" spans="1:37" s="24" customFormat="1" ht="15.75" customHeight="1" x14ac:dyDescent="0.3">
      <c r="A65" s="114"/>
      <c r="B65" s="116" t="s">
        <v>42</v>
      </c>
      <c r="C65" s="162"/>
      <c r="D65" s="113">
        <v>2</v>
      </c>
      <c r="E65" s="112" t="s">
        <v>133</v>
      </c>
      <c r="F65" s="25" t="s">
        <v>9</v>
      </c>
      <c r="G65" s="21">
        <f>SUM(G66:G76)</f>
        <v>913.4</v>
      </c>
      <c r="H65" s="21">
        <f>SUM(H66:H76)</f>
        <v>913.4</v>
      </c>
      <c r="I65" s="21">
        <f>SUM(I66:I76)</f>
        <v>913.4</v>
      </c>
      <c r="J65" s="21">
        <f>SUM(J66:J76)</f>
        <v>913.4</v>
      </c>
      <c r="K65" s="21">
        <f t="shared" ref="K65:P65" si="39">SUM(K66:K76)</f>
        <v>0</v>
      </c>
      <c r="L65" s="21">
        <f t="shared" si="39"/>
        <v>0</v>
      </c>
      <c r="M65" s="21">
        <f t="shared" si="39"/>
        <v>0</v>
      </c>
      <c r="N65" s="21">
        <f t="shared" si="39"/>
        <v>0</v>
      </c>
      <c r="O65" s="21">
        <f t="shared" si="39"/>
        <v>0</v>
      </c>
      <c r="P65" s="21">
        <f t="shared" si="39"/>
        <v>0</v>
      </c>
      <c r="Q65" s="126" t="s">
        <v>60</v>
      </c>
      <c r="R65" s="29"/>
      <c r="AA65" s="59"/>
      <c r="AB65" s="59"/>
      <c r="AC65" s="59"/>
      <c r="AD65" s="59"/>
      <c r="AE65" s="59"/>
      <c r="AF65" s="59"/>
      <c r="AH65" s="59"/>
      <c r="AI65" s="59"/>
      <c r="AJ65" s="59"/>
      <c r="AK65" s="59"/>
    </row>
    <row r="66" spans="1:37" s="30" customFormat="1" x14ac:dyDescent="0.3">
      <c r="A66" s="114"/>
      <c r="B66" s="117"/>
      <c r="C66" s="164"/>
      <c r="D66" s="114"/>
      <c r="E66" s="112"/>
      <c r="F66" s="20" t="s">
        <v>10</v>
      </c>
      <c r="G66" s="22">
        <f t="shared" ref="G66:H70" si="40">I66+K66+M66+O66</f>
        <v>0</v>
      </c>
      <c r="H66" s="22">
        <f t="shared" si="40"/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126"/>
      <c r="R66" s="29"/>
      <c r="AA66" s="60"/>
      <c r="AB66" s="60"/>
      <c r="AC66" s="60"/>
      <c r="AD66" s="60"/>
      <c r="AE66" s="60"/>
      <c r="AF66" s="60"/>
      <c r="AH66" s="60"/>
      <c r="AI66" s="60"/>
      <c r="AJ66" s="60"/>
      <c r="AK66" s="60"/>
    </row>
    <row r="67" spans="1:37" s="30" customFormat="1" ht="26.4" customHeight="1" x14ac:dyDescent="0.3">
      <c r="A67" s="114"/>
      <c r="B67" s="117"/>
      <c r="C67" s="7" t="s">
        <v>29</v>
      </c>
      <c r="D67" s="114"/>
      <c r="E67" s="112"/>
      <c r="F67" s="20" t="s">
        <v>11</v>
      </c>
      <c r="G67" s="22">
        <f t="shared" si="40"/>
        <v>913.4</v>
      </c>
      <c r="H67" s="22">
        <f t="shared" si="40"/>
        <v>913.4</v>
      </c>
      <c r="I67" s="22">
        <v>913.4</v>
      </c>
      <c r="J67" s="22">
        <v>913.4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126"/>
      <c r="R67" s="29"/>
      <c r="AA67" s="60"/>
      <c r="AB67" s="60"/>
      <c r="AC67" s="60"/>
      <c r="AD67" s="60"/>
      <c r="AE67" s="60"/>
      <c r="AF67" s="60"/>
      <c r="AH67" s="60"/>
      <c r="AI67" s="60"/>
      <c r="AJ67" s="60"/>
      <c r="AK67" s="60"/>
    </row>
    <row r="68" spans="1:37" s="30" customFormat="1" x14ac:dyDescent="0.3">
      <c r="A68" s="114"/>
      <c r="B68" s="117"/>
      <c r="C68" s="113"/>
      <c r="D68" s="114"/>
      <c r="E68" s="112"/>
      <c r="F68" s="20" t="s">
        <v>12</v>
      </c>
      <c r="G68" s="22">
        <f t="shared" si="40"/>
        <v>0</v>
      </c>
      <c r="H68" s="22">
        <f t="shared" si="40"/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126"/>
      <c r="R68" s="29"/>
      <c r="AA68" s="60"/>
      <c r="AB68" s="60"/>
      <c r="AC68" s="60"/>
      <c r="AD68" s="60"/>
      <c r="AE68" s="60"/>
      <c r="AF68" s="60"/>
      <c r="AH68" s="60"/>
      <c r="AI68" s="60"/>
      <c r="AJ68" s="60"/>
      <c r="AK68" s="60"/>
    </row>
    <row r="69" spans="1:37" s="30" customFormat="1" x14ac:dyDescent="0.3">
      <c r="A69" s="114"/>
      <c r="B69" s="117"/>
      <c r="C69" s="114"/>
      <c r="D69" s="114"/>
      <c r="E69" s="112"/>
      <c r="F69" s="20" t="s">
        <v>13</v>
      </c>
      <c r="G69" s="22">
        <f t="shared" si="40"/>
        <v>0</v>
      </c>
      <c r="H69" s="22">
        <f t="shared" si="40"/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126"/>
      <c r="R69" s="29"/>
      <c r="AA69" s="60"/>
      <c r="AB69" s="60"/>
      <c r="AC69" s="60"/>
      <c r="AD69" s="60"/>
      <c r="AE69" s="60"/>
      <c r="AF69" s="60"/>
      <c r="AH69" s="60"/>
      <c r="AI69" s="60"/>
      <c r="AJ69" s="60"/>
      <c r="AK69" s="60"/>
    </row>
    <row r="70" spans="1:37" s="30" customFormat="1" ht="36.75" customHeight="1" x14ac:dyDescent="0.3">
      <c r="A70" s="114"/>
      <c r="B70" s="117"/>
      <c r="C70" s="114"/>
      <c r="D70" s="114">
        <v>2</v>
      </c>
      <c r="E70" s="112"/>
      <c r="F70" s="20" t="s">
        <v>14</v>
      </c>
      <c r="G70" s="22">
        <f t="shared" si="40"/>
        <v>0</v>
      </c>
      <c r="H70" s="22">
        <f t="shared" si="40"/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126"/>
      <c r="R70" s="29"/>
      <c r="AA70" s="60"/>
      <c r="AB70" s="60"/>
      <c r="AC70" s="60"/>
      <c r="AD70" s="60"/>
      <c r="AE70" s="60"/>
      <c r="AF70" s="60"/>
      <c r="AH70" s="60"/>
      <c r="AI70" s="60"/>
      <c r="AJ70" s="60"/>
      <c r="AK70" s="60"/>
    </row>
    <row r="71" spans="1:37" s="30" customFormat="1" x14ac:dyDescent="0.3">
      <c r="A71" s="114"/>
      <c r="B71" s="117"/>
      <c r="C71" s="114"/>
      <c r="D71" s="114"/>
      <c r="E71" s="112"/>
      <c r="F71" s="20" t="s">
        <v>15</v>
      </c>
      <c r="G71" s="22">
        <f t="shared" ref="G71:G76" si="41">I71+K71+M71+O71</f>
        <v>0</v>
      </c>
      <c r="H71" s="22">
        <f t="shared" ref="H71:H76" si="42">J71+L71+N71+P71</f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126"/>
      <c r="R71" s="29"/>
      <c r="AA71" s="60"/>
      <c r="AB71" s="60"/>
      <c r="AC71" s="60"/>
      <c r="AD71" s="60"/>
      <c r="AE71" s="60"/>
      <c r="AF71" s="60"/>
      <c r="AH71" s="60"/>
      <c r="AI71" s="60"/>
      <c r="AJ71" s="60"/>
      <c r="AK71" s="60"/>
    </row>
    <row r="72" spans="1:37" s="30" customFormat="1" x14ac:dyDescent="0.3">
      <c r="A72" s="114"/>
      <c r="B72" s="117"/>
      <c r="C72" s="114"/>
      <c r="D72" s="114"/>
      <c r="E72" s="112"/>
      <c r="F72" s="20" t="s">
        <v>62</v>
      </c>
      <c r="G72" s="22">
        <f t="shared" si="41"/>
        <v>0</v>
      </c>
      <c r="H72" s="22">
        <f t="shared" si="42"/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126"/>
      <c r="R72" s="29"/>
      <c r="AA72" s="60"/>
      <c r="AB72" s="60"/>
      <c r="AC72" s="60"/>
      <c r="AD72" s="60"/>
      <c r="AE72" s="60"/>
      <c r="AF72" s="60"/>
      <c r="AH72" s="60"/>
      <c r="AI72" s="60"/>
      <c r="AJ72" s="60"/>
      <c r="AK72" s="60"/>
    </row>
    <row r="73" spans="1:37" s="30" customFormat="1" x14ac:dyDescent="0.3">
      <c r="A73" s="114"/>
      <c r="B73" s="117"/>
      <c r="C73" s="114"/>
      <c r="D73" s="114"/>
      <c r="E73" s="112"/>
      <c r="F73" s="20" t="s">
        <v>63</v>
      </c>
      <c r="G73" s="22">
        <f t="shared" si="41"/>
        <v>0</v>
      </c>
      <c r="H73" s="22">
        <f>J73+L73+N73+P73</f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126"/>
      <c r="R73" s="29"/>
      <c r="AA73" s="60"/>
      <c r="AB73" s="60"/>
      <c r="AC73" s="60"/>
      <c r="AD73" s="60"/>
      <c r="AE73" s="60"/>
      <c r="AF73" s="60"/>
      <c r="AH73" s="60"/>
      <c r="AI73" s="60"/>
      <c r="AJ73" s="60"/>
      <c r="AK73" s="60"/>
    </row>
    <row r="74" spans="1:37" s="30" customFormat="1" x14ac:dyDescent="0.3">
      <c r="A74" s="114"/>
      <c r="B74" s="117"/>
      <c r="C74" s="114"/>
      <c r="D74" s="114"/>
      <c r="E74" s="112"/>
      <c r="F74" s="20" t="s">
        <v>64</v>
      </c>
      <c r="G74" s="22">
        <f t="shared" si="41"/>
        <v>0</v>
      </c>
      <c r="H74" s="22">
        <f t="shared" si="42"/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126"/>
      <c r="R74" s="29"/>
      <c r="AA74" s="60"/>
      <c r="AB74" s="60"/>
      <c r="AC74" s="60"/>
      <c r="AD74" s="60"/>
      <c r="AE74" s="60"/>
      <c r="AF74" s="60"/>
      <c r="AH74" s="60"/>
      <c r="AI74" s="60"/>
      <c r="AJ74" s="60"/>
      <c r="AK74" s="60"/>
    </row>
    <row r="75" spans="1:37" s="30" customFormat="1" x14ac:dyDescent="0.3">
      <c r="A75" s="114"/>
      <c r="B75" s="117"/>
      <c r="C75" s="114"/>
      <c r="D75" s="114"/>
      <c r="E75" s="112"/>
      <c r="F75" s="20" t="s">
        <v>65</v>
      </c>
      <c r="G75" s="22">
        <f t="shared" si="41"/>
        <v>0</v>
      </c>
      <c r="H75" s="22">
        <f t="shared" si="42"/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126"/>
      <c r="R75" s="29"/>
      <c r="AA75" s="60"/>
      <c r="AB75" s="60"/>
      <c r="AC75" s="60"/>
      <c r="AD75" s="60"/>
      <c r="AE75" s="60"/>
      <c r="AF75" s="60"/>
      <c r="AH75" s="60"/>
      <c r="AI75" s="60"/>
      <c r="AJ75" s="60"/>
      <c r="AK75" s="60"/>
    </row>
    <row r="76" spans="1:37" s="30" customFormat="1" x14ac:dyDescent="0.3">
      <c r="A76" s="114"/>
      <c r="B76" s="118"/>
      <c r="C76" s="115"/>
      <c r="D76" s="114"/>
      <c r="E76" s="112"/>
      <c r="F76" s="20" t="s">
        <v>66</v>
      </c>
      <c r="G76" s="22">
        <f t="shared" si="41"/>
        <v>0</v>
      </c>
      <c r="H76" s="22">
        <f t="shared" si="42"/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126"/>
      <c r="R76" s="29"/>
      <c r="AA76" s="60"/>
      <c r="AB76" s="60"/>
      <c r="AC76" s="60"/>
      <c r="AD76" s="60"/>
      <c r="AE76" s="60"/>
      <c r="AF76" s="60"/>
      <c r="AH76" s="60"/>
      <c r="AI76" s="60"/>
      <c r="AJ76" s="60"/>
      <c r="AK76" s="60"/>
    </row>
    <row r="77" spans="1:37" s="26" customFormat="1" ht="15.75" customHeight="1" x14ac:dyDescent="0.3">
      <c r="A77" s="114"/>
      <c r="B77" s="116" t="s">
        <v>49</v>
      </c>
      <c r="C77" s="162"/>
      <c r="D77" s="113">
        <v>2</v>
      </c>
      <c r="E77" s="112" t="s">
        <v>133</v>
      </c>
      <c r="F77" s="25" t="s">
        <v>9</v>
      </c>
      <c r="G77" s="21">
        <f>SUM(G78:G88)</f>
        <v>5008</v>
      </c>
      <c r="H77" s="21">
        <f>SUM(H78:H88)</f>
        <v>5008</v>
      </c>
      <c r="I77" s="21">
        <f>SUM(I78:I88)</f>
        <v>5008</v>
      </c>
      <c r="J77" s="21">
        <f>SUM(J78:J88)</f>
        <v>5008</v>
      </c>
      <c r="K77" s="21">
        <f t="shared" ref="K77:P77" si="43">SUM(K78:K88)</f>
        <v>0</v>
      </c>
      <c r="L77" s="21">
        <f t="shared" si="43"/>
        <v>0</v>
      </c>
      <c r="M77" s="21">
        <f t="shared" si="43"/>
        <v>0</v>
      </c>
      <c r="N77" s="21">
        <f t="shared" si="43"/>
        <v>0</v>
      </c>
      <c r="O77" s="21">
        <f t="shared" si="43"/>
        <v>0</v>
      </c>
      <c r="P77" s="21">
        <f t="shared" si="43"/>
        <v>0</v>
      </c>
      <c r="Q77" s="126" t="s">
        <v>60</v>
      </c>
      <c r="R77" s="23"/>
      <c r="AA77" s="57"/>
      <c r="AB77" s="57"/>
      <c r="AC77" s="57"/>
      <c r="AD77" s="57"/>
      <c r="AE77" s="57"/>
      <c r="AF77" s="57"/>
      <c r="AH77" s="57"/>
      <c r="AI77" s="57"/>
      <c r="AJ77" s="57"/>
      <c r="AK77" s="57"/>
    </row>
    <row r="78" spans="1:37" s="30" customFormat="1" x14ac:dyDescent="0.3">
      <c r="A78" s="114"/>
      <c r="B78" s="117"/>
      <c r="C78" s="163"/>
      <c r="D78" s="114"/>
      <c r="E78" s="112"/>
      <c r="F78" s="20" t="s">
        <v>10</v>
      </c>
      <c r="G78" s="22">
        <f t="shared" ref="G78:H82" si="44">I78+K78+M78+O78</f>
        <v>0</v>
      </c>
      <c r="H78" s="22">
        <f t="shared" si="44"/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126"/>
      <c r="R78" s="29"/>
      <c r="AA78" s="60"/>
      <c r="AB78" s="60"/>
      <c r="AC78" s="60"/>
      <c r="AD78" s="60"/>
      <c r="AE78" s="60"/>
      <c r="AF78" s="60"/>
      <c r="AH78" s="60"/>
      <c r="AI78" s="60"/>
      <c r="AJ78" s="60"/>
      <c r="AK78" s="60"/>
    </row>
    <row r="79" spans="1:37" s="30" customFormat="1" x14ac:dyDescent="0.3">
      <c r="A79" s="114"/>
      <c r="B79" s="117"/>
      <c r="C79" s="164"/>
      <c r="D79" s="114"/>
      <c r="E79" s="112"/>
      <c r="F79" s="20" t="s">
        <v>11</v>
      </c>
      <c r="G79" s="22">
        <f t="shared" si="44"/>
        <v>0</v>
      </c>
      <c r="H79" s="22">
        <f t="shared" si="44"/>
        <v>0</v>
      </c>
      <c r="I79" s="22"/>
      <c r="J79" s="22"/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126"/>
      <c r="R79" s="29"/>
      <c r="AA79" s="60"/>
      <c r="AB79" s="60"/>
      <c r="AC79" s="60"/>
      <c r="AD79" s="60"/>
      <c r="AE79" s="60"/>
      <c r="AF79" s="60"/>
      <c r="AH79" s="60"/>
      <c r="AI79" s="60"/>
      <c r="AJ79" s="60"/>
      <c r="AK79" s="60"/>
    </row>
    <row r="80" spans="1:37" s="30" customFormat="1" ht="26.4" customHeight="1" x14ac:dyDescent="0.3">
      <c r="A80" s="114"/>
      <c r="B80" s="117"/>
      <c r="C80" s="7" t="s">
        <v>29</v>
      </c>
      <c r="D80" s="114"/>
      <c r="E80" s="112"/>
      <c r="F80" s="20" t="s">
        <v>12</v>
      </c>
      <c r="G80" s="22">
        <f t="shared" si="44"/>
        <v>5008</v>
      </c>
      <c r="H80" s="22">
        <f t="shared" si="44"/>
        <v>5008</v>
      </c>
      <c r="I80" s="22">
        <f>J80</f>
        <v>5008</v>
      </c>
      <c r="J80" s="22">
        <f>5302.3-294.3</f>
        <v>5008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126"/>
      <c r="R80" s="29"/>
      <c r="AA80" s="60"/>
      <c r="AB80" s="60"/>
      <c r="AC80" s="60"/>
      <c r="AD80" s="60"/>
      <c r="AE80" s="60"/>
      <c r="AF80" s="60"/>
      <c r="AH80" s="60"/>
      <c r="AI80" s="60"/>
      <c r="AJ80" s="60"/>
      <c r="AK80" s="60"/>
    </row>
    <row r="81" spans="1:37" s="30" customFormat="1" x14ac:dyDescent="0.3">
      <c r="A81" s="114"/>
      <c r="B81" s="117"/>
      <c r="C81" s="33"/>
      <c r="D81" s="114"/>
      <c r="E81" s="112"/>
      <c r="F81" s="20" t="s">
        <v>13</v>
      </c>
      <c r="G81" s="22">
        <f t="shared" si="44"/>
        <v>0</v>
      </c>
      <c r="H81" s="22">
        <f t="shared" si="44"/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126"/>
      <c r="R81" s="29"/>
      <c r="AA81" s="60"/>
      <c r="AB81" s="60"/>
      <c r="AC81" s="60"/>
      <c r="AD81" s="60"/>
      <c r="AE81" s="60"/>
      <c r="AF81" s="60"/>
      <c r="AH81" s="60"/>
      <c r="AI81" s="60"/>
      <c r="AJ81" s="60"/>
      <c r="AK81" s="60"/>
    </row>
    <row r="82" spans="1:37" s="30" customFormat="1" x14ac:dyDescent="0.3">
      <c r="A82" s="114"/>
      <c r="B82" s="117"/>
      <c r="C82" s="33"/>
      <c r="D82" s="114">
        <v>2</v>
      </c>
      <c r="E82" s="112"/>
      <c r="F82" s="20" t="s">
        <v>14</v>
      </c>
      <c r="G82" s="22">
        <f t="shared" si="44"/>
        <v>0</v>
      </c>
      <c r="H82" s="22">
        <f t="shared" si="44"/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126"/>
      <c r="R82" s="29"/>
      <c r="AA82" s="60"/>
      <c r="AB82" s="60"/>
      <c r="AC82" s="60"/>
      <c r="AD82" s="60"/>
      <c r="AE82" s="60"/>
      <c r="AF82" s="60"/>
      <c r="AH82" s="60"/>
      <c r="AI82" s="60"/>
      <c r="AJ82" s="60"/>
      <c r="AK82" s="60"/>
    </row>
    <row r="83" spans="1:37" s="30" customFormat="1" x14ac:dyDescent="0.3">
      <c r="A83" s="114"/>
      <c r="B83" s="117"/>
      <c r="C83" s="33"/>
      <c r="D83" s="114"/>
      <c r="E83" s="112"/>
      <c r="F83" s="20" t="s">
        <v>15</v>
      </c>
      <c r="G83" s="22">
        <f t="shared" ref="G83:G88" si="45">I83+K83+M83+O83</f>
        <v>0</v>
      </c>
      <c r="H83" s="22">
        <f t="shared" ref="H83:H88" si="46">J83+L83+N83+P83</f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126"/>
      <c r="R83" s="29"/>
      <c r="AA83" s="60"/>
      <c r="AB83" s="60"/>
      <c r="AC83" s="60"/>
      <c r="AD83" s="60"/>
      <c r="AE83" s="60"/>
      <c r="AF83" s="60"/>
      <c r="AH83" s="60"/>
      <c r="AI83" s="60"/>
      <c r="AJ83" s="60"/>
      <c r="AK83" s="60"/>
    </row>
    <row r="84" spans="1:37" s="30" customFormat="1" x14ac:dyDescent="0.3">
      <c r="A84" s="114"/>
      <c r="B84" s="117"/>
      <c r="C84" s="33"/>
      <c r="D84" s="114"/>
      <c r="E84" s="112"/>
      <c r="F84" s="20" t="s">
        <v>62</v>
      </c>
      <c r="G84" s="22">
        <f>I84+K84+M84+O84</f>
        <v>0</v>
      </c>
      <c r="H84" s="22">
        <f t="shared" si="46"/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126"/>
      <c r="R84" s="29"/>
      <c r="AA84" s="60"/>
      <c r="AB84" s="60"/>
      <c r="AC84" s="60"/>
      <c r="AD84" s="60"/>
      <c r="AE84" s="60"/>
      <c r="AF84" s="60"/>
      <c r="AH84" s="60"/>
      <c r="AI84" s="60"/>
      <c r="AJ84" s="60"/>
      <c r="AK84" s="60"/>
    </row>
    <row r="85" spans="1:37" s="30" customFormat="1" x14ac:dyDescent="0.3">
      <c r="A85" s="114"/>
      <c r="B85" s="117"/>
      <c r="C85" s="33"/>
      <c r="D85" s="114"/>
      <c r="E85" s="112"/>
      <c r="F85" s="20" t="s">
        <v>63</v>
      </c>
      <c r="G85" s="22">
        <f t="shared" si="45"/>
        <v>0</v>
      </c>
      <c r="H85" s="22">
        <f t="shared" si="46"/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126"/>
      <c r="R85" s="29"/>
      <c r="AA85" s="60"/>
      <c r="AB85" s="60"/>
      <c r="AC85" s="60"/>
      <c r="AD85" s="60"/>
      <c r="AE85" s="60"/>
      <c r="AF85" s="60"/>
      <c r="AH85" s="60"/>
      <c r="AI85" s="60"/>
      <c r="AJ85" s="60"/>
      <c r="AK85" s="60"/>
    </row>
    <row r="86" spans="1:37" s="30" customFormat="1" x14ac:dyDescent="0.3">
      <c r="A86" s="114"/>
      <c r="B86" s="117"/>
      <c r="C86" s="33"/>
      <c r="D86" s="114"/>
      <c r="E86" s="112"/>
      <c r="F86" s="20" t="s">
        <v>64</v>
      </c>
      <c r="G86" s="22">
        <f t="shared" si="45"/>
        <v>0</v>
      </c>
      <c r="H86" s="22">
        <f t="shared" si="46"/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126"/>
      <c r="R86" s="29"/>
      <c r="AA86" s="60"/>
      <c r="AB86" s="60"/>
      <c r="AC86" s="60"/>
      <c r="AD86" s="60"/>
      <c r="AE86" s="60"/>
      <c r="AF86" s="60"/>
      <c r="AH86" s="60"/>
      <c r="AI86" s="60"/>
      <c r="AJ86" s="60"/>
      <c r="AK86" s="60"/>
    </row>
    <row r="87" spans="1:37" s="30" customFormat="1" x14ac:dyDescent="0.3">
      <c r="A87" s="114"/>
      <c r="B87" s="117"/>
      <c r="C87" s="33"/>
      <c r="D87" s="114"/>
      <c r="E87" s="112"/>
      <c r="F87" s="20" t="s">
        <v>65</v>
      </c>
      <c r="G87" s="22">
        <f t="shared" si="45"/>
        <v>0</v>
      </c>
      <c r="H87" s="22">
        <f t="shared" si="46"/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126"/>
      <c r="R87" s="29"/>
      <c r="AA87" s="60"/>
      <c r="AB87" s="60"/>
      <c r="AC87" s="60"/>
      <c r="AD87" s="60"/>
      <c r="AE87" s="60"/>
      <c r="AF87" s="60"/>
      <c r="AH87" s="60"/>
      <c r="AI87" s="60"/>
      <c r="AJ87" s="60"/>
      <c r="AK87" s="60"/>
    </row>
    <row r="88" spans="1:37" s="30" customFormat="1" x14ac:dyDescent="0.3">
      <c r="A88" s="114"/>
      <c r="B88" s="118"/>
      <c r="C88" s="35"/>
      <c r="D88" s="114"/>
      <c r="E88" s="112"/>
      <c r="F88" s="20" t="s">
        <v>66</v>
      </c>
      <c r="G88" s="22">
        <f t="shared" si="45"/>
        <v>0</v>
      </c>
      <c r="H88" s="22">
        <f t="shared" si="46"/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126"/>
      <c r="R88" s="29"/>
      <c r="AA88" s="60"/>
      <c r="AB88" s="60"/>
      <c r="AC88" s="60"/>
      <c r="AD88" s="60"/>
      <c r="AE88" s="60"/>
      <c r="AF88" s="60"/>
      <c r="AH88" s="60"/>
      <c r="AI88" s="60"/>
      <c r="AJ88" s="60"/>
      <c r="AK88" s="60"/>
    </row>
    <row r="89" spans="1:37" s="26" customFormat="1" ht="15.75" customHeight="1" x14ac:dyDescent="0.3">
      <c r="A89" s="114"/>
      <c r="B89" s="165" t="s">
        <v>72</v>
      </c>
      <c r="C89" s="33"/>
      <c r="D89" s="186">
        <v>2</v>
      </c>
      <c r="E89" s="112" t="s">
        <v>133</v>
      </c>
      <c r="F89" s="25" t="s">
        <v>9</v>
      </c>
      <c r="G89" s="21">
        <f>SUM(G90:G100)</f>
        <v>1149.9000000000001</v>
      </c>
      <c r="H89" s="21">
        <f>SUM(H90:H100)</f>
        <v>1149.9000000000001</v>
      </c>
      <c r="I89" s="21">
        <f>SUM(I90:I100)</f>
        <v>1149.9000000000001</v>
      </c>
      <c r="J89" s="21">
        <f>SUM(J90:J100)</f>
        <v>1149.9000000000001</v>
      </c>
      <c r="K89" s="21">
        <f t="shared" ref="K89:P89" si="47">SUM(K90:K100)</f>
        <v>0</v>
      </c>
      <c r="L89" s="21">
        <f t="shared" si="47"/>
        <v>0</v>
      </c>
      <c r="M89" s="21">
        <f t="shared" si="47"/>
        <v>0</v>
      </c>
      <c r="N89" s="21">
        <f t="shared" si="47"/>
        <v>0</v>
      </c>
      <c r="O89" s="21">
        <f t="shared" si="47"/>
        <v>0</v>
      </c>
      <c r="P89" s="21">
        <f t="shared" si="47"/>
        <v>0</v>
      </c>
      <c r="Q89" s="126" t="s">
        <v>60</v>
      </c>
      <c r="R89" s="23"/>
      <c r="U89" s="26" t="s">
        <v>78</v>
      </c>
      <c r="AA89" s="57"/>
      <c r="AB89" s="57"/>
      <c r="AC89" s="57"/>
      <c r="AD89" s="57"/>
      <c r="AE89" s="57"/>
      <c r="AF89" s="57"/>
      <c r="AH89" s="57"/>
      <c r="AI89" s="57"/>
      <c r="AJ89" s="57"/>
      <c r="AK89" s="57"/>
    </row>
    <row r="90" spans="1:37" s="30" customFormat="1" x14ac:dyDescent="0.3">
      <c r="A90" s="114"/>
      <c r="B90" s="166"/>
      <c r="C90" s="33"/>
      <c r="D90" s="187"/>
      <c r="E90" s="112"/>
      <c r="F90" s="20" t="s">
        <v>10</v>
      </c>
      <c r="G90" s="22">
        <f t="shared" ref="G90:H94" si="48">I90+K90+M90+O90</f>
        <v>0</v>
      </c>
      <c r="H90" s="22">
        <f t="shared" si="48"/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126"/>
      <c r="R90" s="29"/>
      <c r="AA90" s="60"/>
      <c r="AB90" s="60"/>
      <c r="AC90" s="60"/>
      <c r="AD90" s="60"/>
      <c r="AE90" s="60"/>
      <c r="AF90" s="60"/>
      <c r="AH90" s="60"/>
      <c r="AI90" s="60"/>
      <c r="AJ90" s="60"/>
      <c r="AK90" s="60"/>
    </row>
    <row r="91" spans="1:37" s="30" customFormat="1" x14ac:dyDescent="0.3">
      <c r="A91" s="114"/>
      <c r="B91" s="166"/>
      <c r="C91" s="33"/>
      <c r="D91" s="187"/>
      <c r="E91" s="112"/>
      <c r="F91" s="20" t="s">
        <v>11</v>
      </c>
      <c r="G91" s="22">
        <f t="shared" si="48"/>
        <v>0</v>
      </c>
      <c r="H91" s="22">
        <f t="shared" si="48"/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126"/>
      <c r="R91" s="29"/>
      <c r="AA91" s="60"/>
      <c r="AB91" s="60"/>
      <c r="AC91" s="60"/>
      <c r="AD91" s="60"/>
      <c r="AE91" s="60"/>
      <c r="AF91" s="60"/>
      <c r="AH91" s="60"/>
      <c r="AI91" s="60"/>
      <c r="AJ91" s="60"/>
      <c r="AK91" s="60"/>
    </row>
    <row r="92" spans="1:37" s="30" customFormat="1" x14ac:dyDescent="0.3">
      <c r="A92" s="114"/>
      <c r="B92" s="166"/>
      <c r="C92" s="33"/>
      <c r="D92" s="187"/>
      <c r="E92" s="112"/>
      <c r="F92" s="20" t="s">
        <v>12</v>
      </c>
      <c r="G92" s="22">
        <f t="shared" si="48"/>
        <v>0</v>
      </c>
      <c r="H92" s="22">
        <f t="shared" si="48"/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126"/>
      <c r="R92" s="29"/>
      <c r="AA92" s="60"/>
      <c r="AB92" s="60"/>
      <c r="AC92" s="60"/>
      <c r="AD92" s="60"/>
      <c r="AE92" s="60"/>
      <c r="AF92" s="60"/>
      <c r="AH92" s="60"/>
      <c r="AI92" s="60"/>
      <c r="AJ92" s="60"/>
      <c r="AK92" s="60"/>
    </row>
    <row r="93" spans="1:37" s="30" customFormat="1" ht="16.5" customHeight="1" x14ac:dyDescent="0.3">
      <c r="A93" s="114"/>
      <c r="B93" s="117"/>
      <c r="C93" s="106"/>
      <c r="D93" s="114"/>
      <c r="E93" s="112"/>
      <c r="F93" s="20" t="s">
        <v>13</v>
      </c>
      <c r="G93" s="22">
        <f>I93+K93+M93+O93</f>
        <v>0</v>
      </c>
      <c r="H93" s="22">
        <f t="shared" si="48"/>
        <v>0</v>
      </c>
      <c r="I93" s="22">
        <f>J93</f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126"/>
      <c r="R93" s="29"/>
      <c r="U93" s="24" t="s">
        <v>78</v>
      </c>
      <c r="AA93" s="60"/>
      <c r="AB93" s="60"/>
      <c r="AC93" s="60"/>
      <c r="AD93" s="60"/>
      <c r="AE93" s="60"/>
      <c r="AF93" s="60"/>
      <c r="AH93" s="60"/>
      <c r="AI93" s="60"/>
      <c r="AJ93" s="60"/>
      <c r="AK93" s="60"/>
    </row>
    <row r="94" spans="1:37" s="30" customFormat="1" ht="39.6" x14ac:dyDescent="0.3">
      <c r="A94" s="114"/>
      <c r="B94" s="117"/>
      <c r="C94" s="7" t="s">
        <v>29</v>
      </c>
      <c r="D94" s="114">
        <v>2</v>
      </c>
      <c r="E94" s="112"/>
      <c r="F94" s="20" t="s">
        <v>14</v>
      </c>
      <c r="G94" s="22">
        <f t="shared" si="48"/>
        <v>1149.9000000000001</v>
      </c>
      <c r="H94" s="22">
        <f t="shared" si="48"/>
        <v>1149.9000000000001</v>
      </c>
      <c r="I94" s="22">
        <f>J94</f>
        <v>1149.9000000000001</v>
      </c>
      <c r="J94" s="22">
        <v>1149.9000000000001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126"/>
      <c r="R94" s="29"/>
      <c r="S94" s="42">
        <f>I94</f>
        <v>1149.9000000000001</v>
      </c>
      <c r="U94" s="49">
        <f>J94</f>
        <v>1149.9000000000001</v>
      </c>
      <c r="AA94" s="60"/>
      <c r="AB94" s="60"/>
      <c r="AC94" s="60"/>
      <c r="AD94" s="60"/>
      <c r="AE94" s="60"/>
      <c r="AF94" s="60"/>
      <c r="AH94" s="60"/>
      <c r="AI94" s="60"/>
      <c r="AJ94" s="60"/>
      <c r="AK94" s="60"/>
    </row>
    <row r="95" spans="1:37" s="30" customFormat="1" x14ac:dyDescent="0.3">
      <c r="A95" s="114"/>
      <c r="B95" s="117"/>
      <c r="C95" s="33"/>
      <c r="D95" s="114"/>
      <c r="E95" s="112"/>
      <c r="F95" s="20" t="s">
        <v>15</v>
      </c>
      <c r="G95" s="22">
        <f t="shared" ref="G95:G100" si="49">I95+K95+M95+O95</f>
        <v>0</v>
      </c>
      <c r="H95" s="22">
        <f t="shared" ref="H95:H100" si="50">J95+L95+N95+P95</f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126"/>
      <c r="R95" s="29"/>
      <c r="AA95" s="60"/>
      <c r="AB95" s="60"/>
      <c r="AC95" s="60"/>
      <c r="AD95" s="60"/>
      <c r="AE95" s="60"/>
      <c r="AF95" s="60"/>
      <c r="AH95" s="60"/>
      <c r="AI95" s="60"/>
      <c r="AJ95" s="60"/>
      <c r="AK95" s="60"/>
    </row>
    <row r="96" spans="1:37" s="30" customFormat="1" x14ac:dyDescent="0.3">
      <c r="A96" s="114"/>
      <c r="B96" s="117"/>
      <c r="C96" s="33"/>
      <c r="D96" s="114"/>
      <c r="E96" s="112"/>
      <c r="F96" s="20" t="s">
        <v>62</v>
      </c>
      <c r="G96" s="22">
        <f t="shared" si="49"/>
        <v>0</v>
      </c>
      <c r="H96" s="22">
        <f t="shared" si="50"/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126"/>
      <c r="R96" s="29"/>
      <c r="AA96" s="60"/>
      <c r="AB96" s="60"/>
      <c r="AC96" s="60"/>
      <c r="AD96" s="60"/>
      <c r="AE96" s="60"/>
      <c r="AF96" s="60"/>
      <c r="AH96" s="60"/>
      <c r="AI96" s="60"/>
      <c r="AJ96" s="60"/>
      <c r="AK96" s="60"/>
    </row>
    <row r="97" spans="1:37" s="30" customFormat="1" x14ac:dyDescent="0.3">
      <c r="A97" s="114"/>
      <c r="B97" s="117"/>
      <c r="C97" s="33"/>
      <c r="D97" s="114"/>
      <c r="E97" s="112"/>
      <c r="F97" s="20" t="s">
        <v>63</v>
      </c>
      <c r="G97" s="22">
        <f t="shared" si="49"/>
        <v>0</v>
      </c>
      <c r="H97" s="22">
        <f t="shared" si="50"/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126"/>
      <c r="R97" s="29"/>
      <c r="AA97" s="60"/>
      <c r="AB97" s="60"/>
      <c r="AC97" s="60"/>
      <c r="AD97" s="60"/>
      <c r="AE97" s="60"/>
      <c r="AF97" s="60"/>
      <c r="AH97" s="60"/>
      <c r="AI97" s="60"/>
      <c r="AJ97" s="60"/>
      <c r="AK97" s="60"/>
    </row>
    <row r="98" spans="1:37" s="30" customFormat="1" x14ac:dyDescent="0.3">
      <c r="A98" s="114"/>
      <c r="B98" s="117"/>
      <c r="C98" s="33"/>
      <c r="D98" s="114"/>
      <c r="E98" s="112"/>
      <c r="F98" s="20" t="s">
        <v>64</v>
      </c>
      <c r="G98" s="22">
        <f t="shared" si="49"/>
        <v>0</v>
      </c>
      <c r="H98" s="22">
        <f t="shared" si="50"/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126"/>
      <c r="R98" s="29"/>
      <c r="AA98" s="60"/>
      <c r="AB98" s="60"/>
      <c r="AC98" s="60"/>
      <c r="AD98" s="60"/>
      <c r="AE98" s="60"/>
      <c r="AF98" s="60"/>
      <c r="AH98" s="60"/>
      <c r="AI98" s="60"/>
      <c r="AJ98" s="60"/>
      <c r="AK98" s="60"/>
    </row>
    <row r="99" spans="1:37" s="30" customFormat="1" x14ac:dyDescent="0.3">
      <c r="A99" s="114"/>
      <c r="B99" s="117"/>
      <c r="C99" s="33"/>
      <c r="D99" s="114"/>
      <c r="E99" s="112"/>
      <c r="F99" s="20" t="s">
        <v>65</v>
      </c>
      <c r="G99" s="22">
        <f t="shared" si="49"/>
        <v>0</v>
      </c>
      <c r="H99" s="22">
        <f t="shared" si="50"/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126"/>
      <c r="R99" s="29"/>
      <c r="AA99" s="60"/>
      <c r="AB99" s="60"/>
      <c r="AC99" s="60"/>
      <c r="AD99" s="60"/>
      <c r="AE99" s="60"/>
      <c r="AF99" s="60"/>
      <c r="AH99" s="60"/>
      <c r="AI99" s="60"/>
      <c r="AJ99" s="60"/>
      <c r="AK99" s="60"/>
    </row>
    <row r="100" spans="1:37" s="30" customFormat="1" x14ac:dyDescent="0.3">
      <c r="A100" s="114"/>
      <c r="B100" s="118"/>
      <c r="C100" s="35"/>
      <c r="D100" s="114"/>
      <c r="E100" s="112"/>
      <c r="F100" s="20" t="s">
        <v>66</v>
      </c>
      <c r="G100" s="22">
        <f t="shared" si="49"/>
        <v>0</v>
      </c>
      <c r="H100" s="22">
        <f t="shared" si="50"/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126"/>
      <c r="R100" s="29"/>
      <c r="AA100" s="60"/>
      <c r="AB100" s="60"/>
      <c r="AC100" s="60"/>
      <c r="AD100" s="60"/>
      <c r="AE100" s="60"/>
      <c r="AF100" s="60"/>
      <c r="AH100" s="60"/>
      <c r="AI100" s="60"/>
      <c r="AJ100" s="60"/>
      <c r="AK100" s="60"/>
    </row>
    <row r="101" spans="1:37" s="3" customFormat="1" ht="15.75" customHeight="1" x14ac:dyDescent="0.3">
      <c r="A101" s="114"/>
      <c r="B101" s="125" t="s">
        <v>43</v>
      </c>
      <c r="C101" s="34"/>
      <c r="D101" s="113">
        <v>2</v>
      </c>
      <c r="E101" s="112" t="s">
        <v>133</v>
      </c>
      <c r="F101" s="11" t="s">
        <v>9</v>
      </c>
      <c r="G101" s="4">
        <f t="shared" ref="G101:P101" si="51">SUM(G102:G112)</f>
        <v>285.3</v>
      </c>
      <c r="H101" s="4">
        <f t="shared" si="51"/>
        <v>285.3</v>
      </c>
      <c r="I101" s="4">
        <f t="shared" si="51"/>
        <v>285.3</v>
      </c>
      <c r="J101" s="4">
        <f t="shared" si="51"/>
        <v>285.3</v>
      </c>
      <c r="K101" s="4">
        <f t="shared" si="51"/>
        <v>0</v>
      </c>
      <c r="L101" s="4">
        <f t="shared" si="51"/>
        <v>0</v>
      </c>
      <c r="M101" s="4">
        <f t="shared" si="51"/>
        <v>0</v>
      </c>
      <c r="N101" s="4">
        <f t="shared" si="51"/>
        <v>0</v>
      </c>
      <c r="O101" s="4">
        <f t="shared" si="51"/>
        <v>0</v>
      </c>
      <c r="P101" s="4">
        <f t="shared" si="51"/>
        <v>0</v>
      </c>
      <c r="Q101" s="126" t="s">
        <v>60</v>
      </c>
      <c r="R101" s="8"/>
      <c r="AA101" s="12"/>
      <c r="AB101" s="12"/>
      <c r="AC101" s="12"/>
      <c r="AD101" s="12"/>
      <c r="AE101" s="12"/>
      <c r="AF101" s="12"/>
      <c r="AH101" s="12"/>
      <c r="AI101" s="12"/>
      <c r="AJ101" s="12"/>
      <c r="AK101" s="12"/>
    </row>
    <row r="102" spans="1:37" ht="39.6" x14ac:dyDescent="0.3">
      <c r="A102" s="114"/>
      <c r="B102" s="125"/>
      <c r="C102" s="7" t="s">
        <v>54</v>
      </c>
      <c r="D102" s="114"/>
      <c r="E102" s="112"/>
      <c r="F102" s="7" t="s">
        <v>10</v>
      </c>
      <c r="G102" s="4">
        <f t="shared" ref="G102:H106" si="52">I102+K102+M102+O102</f>
        <v>285.3</v>
      </c>
      <c r="H102" s="4">
        <f t="shared" si="52"/>
        <v>285.3</v>
      </c>
      <c r="I102" s="6">
        <v>285.3</v>
      </c>
      <c r="J102" s="6">
        <v>285.3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126"/>
      <c r="R102" s="8"/>
    </row>
    <row r="103" spans="1:37" x14ac:dyDescent="0.3">
      <c r="A103" s="114"/>
      <c r="B103" s="125"/>
      <c r="C103" s="33"/>
      <c r="D103" s="114"/>
      <c r="E103" s="112"/>
      <c r="F103" s="7" t="s">
        <v>11</v>
      </c>
      <c r="G103" s="4">
        <f t="shared" si="52"/>
        <v>0</v>
      </c>
      <c r="H103" s="4">
        <f t="shared" si="52"/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126"/>
      <c r="R103" s="8"/>
    </row>
    <row r="104" spans="1:37" x14ac:dyDescent="0.3">
      <c r="A104" s="114"/>
      <c r="B104" s="125"/>
      <c r="C104" s="33"/>
      <c r="D104" s="114"/>
      <c r="E104" s="112"/>
      <c r="F104" s="7" t="s">
        <v>12</v>
      </c>
      <c r="G104" s="4">
        <f>I104+K104+M104+O104</f>
        <v>0</v>
      </c>
      <c r="H104" s="4">
        <f t="shared" si="52"/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126"/>
      <c r="R104" s="8"/>
    </row>
    <row r="105" spans="1:37" ht="30" customHeight="1" x14ac:dyDescent="0.3">
      <c r="A105" s="114"/>
      <c r="B105" s="125"/>
      <c r="C105" s="33"/>
      <c r="D105" s="114"/>
      <c r="E105" s="112"/>
      <c r="F105" s="7" t="s">
        <v>13</v>
      </c>
      <c r="G105" s="4">
        <f>I105+K105+M105+O105</f>
        <v>0</v>
      </c>
      <c r="H105" s="4">
        <f t="shared" si="52"/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126"/>
      <c r="R105" s="8"/>
    </row>
    <row r="106" spans="1:37" x14ac:dyDescent="0.3">
      <c r="A106" s="114"/>
      <c r="B106" s="125"/>
      <c r="C106" s="33"/>
      <c r="D106" s="114">
        <v>2</v>
      </c>
      <c r="E106" s="112"/>
      <c r="F106" s="7" t="s">
        <v>14</v>
      </c>
      <c r="G106" s="4">
        <f>I106+K106+M106+O106</f>
        <v>0</v>
      </c>
      <c r="H106" s="4">
        <f t="shared" si="52"/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126"/>
      <c r="R106" s="8"/>
    </row>
    <row r="107" spans="1:37" x14ac:dyDescent="0.3">
      <c r="A107" s="114"/>
      <c r="B107" s="125"/>
      <c r="C107" s="33"/>
      <c r="D107" s="114"/>
      <c r="E107" s="112"/>
      <c r="F107" s="7" t="s">
        <v>15</v>
      </c>
      <c r="G107" s="4">
        <f t="shared" ref="G107:G112" si="53">I107+K107+M107+O107</f>
        <v>0</v>
      </c>
      <c r="H107" s="4">
        <f t="shared" ref="H107:H112" si="54">J107+L107+N107+P107</f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126"/>
      <c r="R107" s="8"/>
    </row>
    <row r="108" spans="1:37" x14ac:dyDescent="0.3">
      <c r="A108" s="114"/>
      <c r="B108" s="125"/>
      <c r="C108" s="33"/>
      <c r="D108" s="114"/>
      <c r="E108" s="112"/>
      <c r="F108" s="7" t="s">
        <v>62</v>
      </c>
      <c r="G108" s="4">
        <f t="shared" si="53"/>
        <v>0</v>
      </c>
      <c r="H108" s="4">
        <f t="shared" si="54"/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126"/>
      <c r="R108" s="8"/>
    </row>
    <row r="109" spans="1:37" x14ac:dyDescent="0.3">
      <c r="A109" s="114"/>
      <c r="B109" s="125"/>
      <c r="C109" s="33"/>
      <c r="D109" s="114"/>
      <c r="E109" s="112"/>
      <c r="F109" s="7" t="s">
        <v>63</v>
      </c>
      <c r="G109" s="4">
        <f t="shared" si="53"/>
        <v>0</v>
      </c>
      <c r="H109" s="4">
        <f t="shared" si="54"/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126"/>
      <c r="R109" s="8"/>
    </row>
    <row r="110" spans="1:37" x14ac:dyDescent="0.3">
      <c r="A110" s="114"/>
      <c r="B110" s="125"/>
      <c r="C110" s="33"/>
      <c r="D110" s="114"/>
      <c r="E110" s="112"/>
      <c r="F110" s="7" t="s">
        <v>64</v>
      </c>
      <c r="G110" s="4">
        <f t="shared" si="53"/>
        <v>0</v>
      </c>
      <c r="H110" s="4">
        <f t="shared" si="54"/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126"/>
      <c r="R110" s="8"/>
    </row>
    <row r="111" spans="1:37" x14ac:dyDescent="0.3">
      <c r="A111" s="114"/>
      <c r="B111" s="125"/>
      <c r="C111" s="33"/>
      <c r="D111" s="114"/>
      <c r="E111" s="112"/>
      <c r="F111" s="7" t="s">
        <v>65</v>
      </c>
      <c r="G111" s="4">
        <f t="shared" si="53"/>
        <v>0</v>
      </c>
      <c r="H111" s="4">
        <f t="shared" si="54"/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126"/>
      <c r="R111" s="8"/>
    </row>
    <row r="112" spans="1:37" x14ac:dyDescent="0.3">
      <c r="A112" s="114"/>
      <c r="B112" s="125"/>
      <c r="C112" s="35"/>
      <c r="D112" s="114"/>
      <c r="E112" s="112"/>
      <c r="F112" s="7" t="s">
        <v>66</v>
      </c>
      <c r="G112" s="4">
        <f t="shared" si="53"/>
        <v>0</v>
      </c>
      <c r="H112" s="4">
        <f t="shared" si="54"/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126"/>
      <c r="R112" s="8"/>
    </row>
    <row r="113" spans="1:38" s="1" customFormat="1" ht="15.75" customHeight="1" x14ac:dyDescent="0.3">
      <c r="A113" s="114"/>
      <c r="B113" s="125" t="s">
        <v>50</v>
      </c>
      <c r="C113" s="34"/>
      <c r="D113" s="113">
        <v>2</v>
      </c>
      <c r="E113" s="112" t="s">
        <v>133</v>
      </c>
      <c r="F113" s="11" t="s">
        <v>9</v>
      </c>
      <c r="G113" s="4">
        <f t="shared" ref="G113:P113" si="55">SUM(G114:G124)</f>
        <v>9154.7000000000007</v>
      </c>
      <c r="H113" s="4">
        <f t="shared" si="55"/>
        <v>9154.7000000000007</v>
      </c>
      <c r="I113" s="4">
        <f t="shared" si="55"/>
        <v>9154.7000000000007</v>
      </c>
      <c r="J113" s="4">
        <f t="shared" si="55"/>
        <v>9154.7000000000007</v>
      </c>
      <c r="K113" s="6">
        <f t="shared" si="55"/>
        <v>0</v>
      </c>
      <c r="L113" s="6">
        <f t="shared" si="55"/>
        <v>0</v>
      </c>
      <c r="M113" s="6">
        <f t="shared" si="55"/>
        <v>0</v>
      </c>
      <c r="N113" s="6">
        <f t="shared" si="55"/>
        <v>0</v>
      </c>
      <c r="O113" s="6">
        <f t="shared" si="55"/>
        <v>0</v>
      </c>
      <c r="P113" s="6">
        <f t="shared" si="55"/>
        <v>0</v>
      </c>
      <c r="Q113" s="126" t="s">
        <v>60</v>
      </c>
      <c r="R113" s="8"/>
      <c r="AA113" s="14"/>
      <c r="AB113" s="14"/>
      <c r="AC113" s="14"/>
      <c r="AD113" s="14"/>
      <c r="AE113" s="14"/>
      <c r="AF113" s="14"/>
      <c r="AH113" s="14"/>
      <c r="AI113" s="14"/>
      <c r="AJ113" s="14"/>
      <c r="AK113" s="14"/>
    </row>
    <row r="114" spans="1:38" x14ac:dyDescent="0.3">
      <c r="A114" s="114"/>
      <c r="B114" s="125"/>
      <c r="C114" s="33"/>
      <c r="D114" s="114"/>
      <c r="E114" s="112"/>
      <c r="F114" s="7" t="s">
        <v>10</v>
      </c>
      <c r="G114" s="4">
        <f t="shared" ref="G114:H118" si="56">I114+K114+M114+O114</f>
        <v>0</v>
      </c>
      <c r="H114" s="4">
        <f t="shared" si="56"/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126"/>
      <c r="R114" s="8"/>
    </row>
    <row r="115" spans="1:38" x14ac:dyDescent="0.3">
      <c r="A115" s="114"/>
      <c r="B115" s="125"/>
      <c r="C115" s="33"/>
      <c r="D115" s="114"/>
      <c r="E115" s="112"/>
      <c r="F115" s="7" t="s">
        <v>11</v>
      </c>
      <c r="G115" s="4">
        <f t="shared" si="56"/>
        <v>0</v>
      </c>
      <c r="H115" s="4">
        <f t="shared" si="56"/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126"/>
      <c r="R115" s="8"/>
    </row>
    <row r="116" spans="1:38" x14ac:dyDescent="0.3">
      <c r="A116" s="114"/>
      <c r="B116" s="125"/>
      <c r="C116" s="33"/>
      <c r="D116" s="114"/>
      <c r="E116" s="112"/>
      <c r="F116" s="7" t="s">
        <v>12</v>
      </c>
      <c r="G116" s="4">
        <f t="shared" si="56"/>
        <v>0</v>
      </c>
      <c r="H116" s="4">
        <f t="shared" si="56"/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126"/>
      <c r="R116" s="8"/>
    </row>
    <row r="117" spans="1:38" ht="39.6" x14ac:dyDescent="0.3">
      <c r="A117" s="114"/>
      <c r="B117" s="125"/>
      <c r="C117" s="7" t="s">
        <v>58</v>
      </c>
      <c r="D117" s="114"/>
      <c r="E117" s="112"/>
      <c r="F117" s="7" t="s">
        <v>13</v>
      </c>
      <c r="G117" s="4">
        <f t="shared" si="56"/>
        <v>9154.7000000000007</v>
      </c>
      <c r="H117" s="4">
        <f t="shared" si="56"/>
        <v>9154.7000000000007</v>
      </c>
      <c r="I117" s="6">
        <f>J117</f>
        <v>9154.7000000000007</v>
      </c>
      <c r="J117" s="6">
        <v>9154.7000000000007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126"/>
      <c r="R117" s="8"/>
    </row>
    <row r="118" spans="1:38" x14ac:dyDescent="0.3">
      <c r="A118" s="114"/>
      <c r="B118" s="125"/>
      <c r="C118" s="33"/>
      <c r="D118" s="114">
        <v>2</v>
      </c>
      <c r="E118" s="112"/>
      <c r="F118" s="7" t="s">
        <v>14</v>
      </c>
      <c r="G118" s="4">
        <f t="shared" si="56"/>
        <v>0</v>
      </c>
      <c r="H118" s="4">
        <f t="shared" si="56"/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126"/>
      <c r="R118" s="8"/>
    </row>
    <row r="119" spans="1:38" x14ac:dyDescent="0.3">
      <c r="A119" s="114"/>
      <c r="B119" s="125"/>
      <c r="C119" s="33"/>
      <c r="D119" s="114"/>
      <c r="E119" s="112"/>
      <c r="F119" s="7" t="s">
        <v>15</v>
      </c>
      <c r="G119" s="4">
        <f t="shared" ref="G119:G124" si="57">I119+K119+M119+O119</f>
        <v>0</v>
      </c>
      <c r="H119" s="4">
        <f t="shared" ref="H119:H124" si="58">J119+L119+N119+P119</f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126"/>
      <c r="R119" s="8"/>
    </row>
    <row r="120" spans="1:38" x14ac:dyDescent="0.3">
      <c r="A120" s="114"/>
      <c r="B120" s="125"/>
      <c r="C120" s="33"/>
      <c r="D120" s="114"/>
      <c r="E120" s="112"/>
      <c r="F120" s="7" t="s">
        <v>62</v>
      </c>
      <c r="G120" s="4">
        <f t="shared" si="57"/>
        <v>0</v>
      </c>
      <c r="H120" s="4">
        <f t="shared" si="58"/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126"/>
      <c r="R120" s="8"/>
    </row>
    <row r="121" spans="1:38" x14ac:dyDescent="0.3">
      <c r="A121" s="114"/>
      <c r="B121" s="125"/>
      <c r="C121" s="33"/>
      <c r="D121" s="114"/>
      <c r="E121" s="112"/>
      <c r="F121" s="7" t="s">
        <v>63</v>
      </c>
      <c r="G121" s="4">
        <f t="shared" si="57"/>
        <v>0</v>
      </c>
      <c r="H121" s="4">
        <f t="shared" si="58"/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126"/>
      <c r="R121" s="8"/>
    </row>
    <row r="122" spans="1:38" x14ac:dyDescent="0.3">
      <c r="A122" s="114"/>
      <c r="B122" s="125"/>
      <c r="C122" s="33"/>
      <c r="D122" s="114"/>
      <c r="E122" s="112"/>
      <c r="F122" s="7" t="s">
        <v>64</v>
      </c>
      <c r="G122" s="4">
        <f t="shared" si="57"/>
        <v>0</v>
      </c>
      <c r="H122" s="4">
        <f t="shared" si="58"/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126"/>
      <c r="R122" s="8"/>
    </row>
    <row r="123" spans="1:38" x14ac:dyDescent="0.3">
      <c r="A123" s="114"/>
      <c r="B123" s="125"/>
      <c r="C123" s="33"/>
      <c r="D123" s="114"/>
      <c r="E123" s="112"/>
      <c r="F123" s="7" t="s">
        <v>65</v>
      </c>
      <c r="G123" s="4">
        <f t="shared" si="57"/>
        <v>0</v>
      </c>
      <c r="H123" s="4">
        <f t="shared" si="58"/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126"/>
      <c r="R123" s="8"/>
    </row>
    <row r="124" spans="1:38" x14ac:dyDescent="0.3">
      <c r="A124" s="114"/>
      <c r="B124" s="125"/>
      <c r="C124" s="35"/>
      <c r="D124" s="114"/>
      <c r="E124" s="112"/>
      <c r="F124" s="7" t="s">
        <v>66</v>
      </c>
      <c r="G124" s="4">
        <f t="shared" si="57"/>
        <v>0</v>
      </c>
      <c r="H124" s="4">
        <f t="shared" si="58"/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126"/>
      <c r="R124" s="8"/>
      <c r="AA124" s="48" t="s">
        <v>112</v>
      </c>
      <c r="AB124" s="48" t="s">
        <v>113</v>
      </c>
      <c r="AC124" s="48" t="s">
        <v>114</v>
      </c>
      <c r="AD124" s="48" t="s">
        <v>115</v>
      </c>
      <c r="AE124" s="48" t="s">
        <v>116</v>
      </c>
      <c r="AF124" s="48" t="s">
        <v>117</v>
      </c>
      <c r="AG124" s="48" t="s">
        <v>118</v>
      </c>
      <c r="AH124" s="48" t="s">
        <v>119</v>
      </c>
      <c r="AI124" s="48" t="s">
        <v>120</v>
      </c>
      <c r="AJ124" s="48" t="s">
        <v>121</v>
      </c>
      <c r="AK124" s="48" t="s">
        <v>122</v>
      </c>
      <c r="AL124" s="48" t="s">
        <v>123</v>
      </c>
    </row>
    <row r="125" spans="1:38" s="1" customFormat="1" ht="15.75" customHeight="1" x14ac:dyDescent="0.3">
      <c r="A125" s="114"/>
      <c r="B125" s="125" t="s">
        <v>146</v>
      </c>
      <c r="C125" s="34"/>
      <c r="D125" s="113">
        <v>2</v>
      </c>
      <c r="E125" s="112" t="s">
        <v>133</v>
      </c>
      <c r="F125" s="86" t="s">
        <v>9</v>
      </c>
      <c r="G125" s="4">
        <f t="shared" ref="G125:P125" si="59">SUM(G126:G136)</f>
        <v>10109.299999999999</v>
      </c>
      <c r="H125" s="4">
        <f t="shared" si="59"/>
        <v>0</v>
      </c>
      <c r="I125" s="4">
        <f t="shared" si="59"/>
        <v>10109.299999999999</v>
      </c>
      <c r="J125" s="4">
        <f t="shared" si="59"/>
        <v>0</v>
      </c>
      <c r="K125" s="6">
        <f t="shared" si="59"/>
        <v>0</v>
      </c>
      <c r="L125" s="6">
        <f t="shared" si="59"/>
        <v>0</v>
      </c>
      <c r="M125" s="6">
        <f t="shared" si="59"/>
        <v>0</v>
      </c>
      <c r="N125" s="6">
        <f t="shared" si="59"/>
        <v>0</v>
      </c>
      <c r="O125" s="6">
        <f t="shared" si="59"/>
        <v>0</v>
      </c>
      <c r="P125" s="6">
        <f t="shared" si="59"/>
        <v>0</v>
      </c>
      <c r="Q125" s="126" t="s">
        <v>60</v>
      </c>
      <c r="R125" s="8"/>
      <c r="AA125" s="14"/>
      <c r="AB125" s="14"/>
      <c r="AC125" s="14"/>
      <c r="AD125" s="14"/>
      <c r="AE125" s="14"/>
      <c r="AF125" s="14"/>
      <c r="AH125" s="14"/>
      <c r="AI125" s="14"/>
      <c r="AJ125" s="14"/>
      <c r="AK125" s="14"/>
    </row>
    <row r="126" spans="1:38" x14ac:dyDescent="0.3">
      <c r="A126" s="114"/>
      <c r="B126" s="125"/>
      <c r="C126" s="33"/>
      <c r="D126" s="114"/>
      <c r="E126" s="112"/>
      <c r="F126" s="84" t="s">
        <v>10</v>
      </c>
      <c r="G126" s="4">
        <f t="shared" ref="G126:G136" si="60">I126+K126+M126+O126</f>
        <v>0</v>
      </c>
      <c r="H126" s="4">
        <f t="shared" ref="H126:H136" si="61">J126+L126+N126+P126</f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126"/>
      <c r="R126" s="8"/>
    </row>
    <row r="127" spans="1:38" x14ac:dyDescent="0.3">
      <c r="A127" s="114"/>
      <c r="B127" s="125"/>
      <c r="C127" s="33"/>
      <c r="D127" s="114"/>
      <c r="E127" s="112"/>
      <c r="F127" s="84" t="s">
        <v>11</v>
      </c>
      <c r="G127" s="4">
        <f t="shared" si="60"/>
        <v>0</v>
      </c>
      <c r="H127" s="4">
        <f t="shared" si="61"/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126"/>
      <c r="R127" s="8"/>
    </row>
    <row r="128" spans="1:38" x14ac:dyDescent="0.3">
      <c r="A128" s="114"/>
      <c r="B128" s="125"/>
      <c r="C128" s="33"/>
      <c r="D128" s="114"/>
      <c r="E128" s="112"/>
      <c r="F128" s="84" t="s">
        <v>12</v>
      </c>
      <c r="G128" s="4">
        <f t="shared" si="60"/>
        <v>0</v>
      </c>
      <c r="H128" s="4">
        <f t="shared" si="61"/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126"/>
      <c r="R128" s="8"/>
    </row>
    <row r="129" spans="1:41" x14ac:dyDescent="0.3">
      <c r="A129" s="114"/>
      <c r="B129" s="125"/>
      <c r="C129" s="33"/>
      <c r="D129" s="114"/>
      <c r="E129" s="112"/>
      <c r="F129" s="84" t="s">
        <v>13</v>
      </c>
      <c r="G129" s="4">
        <f t="shared" si="60"/>
        <v>0</v>
      </c>
      <c r="H129" s="4">
        <f t="shared" si="61"/>
        <v>0</v>
      </c>
      <c r="I129" s="6">
        <f>J129</f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126"/>
      <c r="R129" s="8"/>
    </row>
    <row r="130" spans="1:41" x14ac:dyDescent="0.3">
      <c r="A130" s="114"/>
      <c r="B130" s="125"/>
      <c r="C130" s="33"/>
      <c r="D130" s="114">
        <v>2</v>
      </c>
      <c r="E130" s="112"/>
      <c r="F130" s="84" t="s">
        <v>14</v>
      </c>
      <c r="G130" s="4">
        <f t="shared" si="60"/>
        <v>0</v>
      </c>
      <c r="H130" s="4">
        <f t="shared" si="61"/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126"/>
      <c r="R130" s="8"/>
    </row>
    <row r="131" spans="1:41" x14ac:dyDescent="0.3">
      <c r="A131" s="114"/>
      <c r="B131" s="125"/>
      <c r="C131" s="33"/>
      <c r="D131" s="114"/>
      <c r="E131" s="112"/>
      <c r="F131" s="84" t="s">
        <v>15</v>
      </c>
      <c r="G131" s="4">
        <f t="shared" si="60"/>
        <v>0</v>
      </c>
      <c r="H131" s="4">
        <f t="shared" si="61"/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126"/>
      <c r="R131" s="8"/>
    </row>
    <row r="132" spans="1:41" x14ac:dyDescent="0.3">
      <c r="A132" s="114"/>
      <c r="B132" s="125"/>
      <c r="C132" s="33"/>
      <c r="D132" s="114"/>
      <c r="E132" s="112"/>
      <c r="F132" s="84" t="s">
        <v>62</v>
      </c>
      <c r="G132" s="4">
        <f t="shared" si="60"/>
        <v>0</v>
      </c>
      <c r="H132" s="4">
        <f t="shared" si="61"/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126"/>
      <c r="R132" s="8"/>
      <c r="AO132" t="s">
        <v>78</v>
      </c>
    </row>
    <row r="133" spans="1:41" x14ac:dyDescent="0.3">
      <c r="A133" s="114"/>
      <c r="B133" s="125"/>
      <c r="C133" s="33"/>
      <c r="D133" s="114"/>
      <c r="E133" s="112"/>
      <c r="F133" s="84" t="s">
        <v>63</v>
      </c>
      <c r="G133" s="4">
        <f t="shared" si="60"/>
        <v>10109.299999999999</v>
      </c>
      <c r="H133" s="4">
        <f t="shared" si="61"/>
        <v>0</v>
      </c>
      <c r="I133" s="6">
        <v>10109.299999999999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126"/>
      <c r="R133" s="8"/>
      <c r="AO133" s="43">
        <f>I133</f>
        <v>10109.299999999999</v>
      </c>
    </row>
    <row r="134" spans="1:41" x14ac:dyDescent="0.3">
      <c r="A134" s="114"/>
      <c r="B134" s="125"/>
      <c r="C134" s="33"/>
      <c r="D134" s="114"/>
      <c r="E134" s="112"/>
      <c r="F134" s="84" t="s">
        <v>64</v>
      </c>
      <c r="G134" s="4">
        <f t="shared" si="60"/>
        <v>0</v>
      </c>
      <c r="H134" s="4">
        <f t="shared" si="61"/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126"/>
      <c r="R134" s="8"/>
    </row>
    <row r="135" spans="1:41" x14ac:dyDescent="0.3">
      <c r="A135" s="114"/>
      <c r="B135" s="125"/>
      <c r="C135" s="33"/>
      <c r="D135" s="114"/>
      <c r="E135" s="112"/>
      <c r="F135" s="84" t="s">
        <v>65</v>
      </c>
      <c r="G135" s="4">
        <f t="shared" si="60"/>
        <v>0</v>
      </c>
      <c r="H135" s="4">
        <f t="shared" si="61"/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126"/>
      <c r="R135" s="8"/>
    </row>
    <row r="136" spans="1:41" x14ac:dyDescent="0.3">
      <c r="A136" s="114"/>
      <c r="B136" s="125"/>
      <c r="C136" s="35"/>
      <c r="D136" s="114"/>
      <c r="E136" s="112"/>
      <c r="F136" s="84" t="s">
        <v>66</v>
      </c>
      <c r="G136" s="4">
        <f t="shared" si="60"/>
        <v>0</v>
      </c>
      <c r="H136" s="4">
        <f t="shared" si="61"/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126"/>
      <c r="R136" s="8"/>
      <c r="AA136" s="48" t="s">
        <v>112</v>
      </c>
      <c r="AB136" s="48" t="s">
        <v>113</v>
      </c>
      <c r="AC136" s="48" t="s">
        <v>114</v>
      </c>
      <c r="AD136" s="48" t="s">
        <v>115</v>
      </c>
      <c r="AE136" s="48" t="s">
        <v>116</v>
      </c>
      <c r="AF136" s="48" t="s">
        <v>117</v>
      </c>
      <c r="AG136" s="48" t="s">
        <v>118</v>
      </c>
      <c r="AH136" s="48" t="s">
        <v>119</v>
      </c>
      <c r="AI136" s="48" t="s">
        <v>120</v>
      </c>
      <c r="AJ136" s="48" t="s">
        <v>121</v>
      </c>
      <c r="AK136" s="48" t="s">
        <v>122</v>
      </c>
      <c r="AL136" s="48" t="s">
        <v>123</v>
      </c>
    </row>
    <row r="137" spans="1:41" s="1" customFormat="1" ht="15.75" customHeight="1" x14ac:dyDescent="0.3">
      <c r="A137" s="114"/>
      <c r="B137" s="140" t="s">
        <v>141</v>
      </c>
      <c r="C137" s="113"/>
      <c r="D137" s="113">
        <v>2</v>
      </c>
      <c r="E137" s="112" t="s">
        <v>134</v>
      </c>
      <c r="F137" s="11" t="s">
        <v>9</v>
      </c>
      <c r="G137" s="4">
        <f t="shared" ref="G137:P137" si="62">SUM(G138:G148)</f>
        <v>13244.4</v>
      </c>
      <c r="H137" s="4">
        <f t="shared" si="62"/>
        <v>0</v>
      </c>
      <c r="I137" s="4">
        <f t="shared" si="62"/>
        <v>13244.4</v>
      </c>
      <c r="J137" s="4">
        <f t="shared" si="62"/>
        <v>0</v>
      </c>
      <c r="K137" s="6">
        <f t="shared" si="62"/>
        <v>0</v>
      </c>
      <c r="L137" s="6">
        <f t="shared" si="62"/>
        <v>0</v>
      </c>
      <c r="M137" s="6">
        <f t="shared" si="62"/>
        <v>0</v>
      </c>
      <c r="N137" s="6">
        <f t="shared" si="62"/>
        <v>0</v>
      </c>
      <c r="O137" s="6">
        <f t="shared" si="62"/>
        <v>0</v>
      </c>
      <c r="P137" s="6">
        <f t="shared" si="62"/>
        <v>0</v>
      </c>
      <c r="Q137" s="126" t="s">
        <v>60</v>
      </c>
      <c r="R137" s="8"/>
      <c r="V137" s="1" t="s">
        <v>80</v>
      </c>
      <c r="AA137" s="67"/>
      <c r="AB137" s="67"/>
      <c r="AC137" s="67"/>
      <c r="AD137" s="67"/>
      <c r="AE137" s="67"/>
      <c r="AF137" s="67"/>
      <c r="AG137" s="13"/>
      <c r="AH137" s="67"/>
      <c r="AI137" s="67"/>
      <c r="AJ137" s="67"/>
      <c r="AK137" s="67"/>
      <c r="AL137" s="13"/>
    </row>
    <row r="138" spans="1:41" x14ac:dyDescent="0.3">
      <c r="A138" s="114"/>
      <c r="B138" s="140"/>
      <c r="C138" s="114"/>
      <c r="D138" s="114"/>
      <c r="E138" s="112"/>
      <c r="F138" s="7" t="s">
        <v>10</v>
      </c>
      <c r="G138" s="4">
        <f t="shared" ref="G138:G148" si="63">I138+K138+M138+O138</f>
        <v>0</v>
      </c>
      <c r="H138" s="4">
        <f t="shared" ref="H138:H148" si="64">J138+L138+N138+P138</f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126"/>
      <c r="R138" s="8"/>
      <c r="AA138" s="48"/>
      <c r="AB138" s="48"/>
      <c r="AC138" s="48"/>
      <c r="AD138" s="48"/>
      <c r="AE138" s="48"/>
      <c r="AF138" s="48"/>
      <c r="AG138" s="5"/>
      <c r="AH138" s="48"/>
      <c r="AI138" s="48"/>
      <c r="AJ138" s="48"/>
      <c r="AK138" s="48"/>
      <c r="AL138" s="5"/>
    </row>
    <row r="139" spans="1:41" x14ac:dyDescent="0.3">
      <c r="A139" s="114"/>
      <c r="B139" s="140"/>
      <c r="C139" s="114"/>
      <c r="D139" s="114"/>
      <c r="E139" s="112"/>
      <c r="F139" s="7" t="s">
        <v>11</v>
      </c>
      <c r="G139" s="4">
        <f t="shared" si="63"/>
        <v>0</v>
      </c>
      <c r="H139" s="4">
        <f t="shared" si="64"/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126"/>
      <c r="R139" s="8"/>
      <c r="AA139" s="48"/>
      <c r="AB139" s="48"/>
      <c r="AC139" s="48"/>
      <c r="AD139" s="48"/>
      <c r="AE139" s="48"/>
      <c r="AF139" s="48"/>
      <c r="AG139" s="5"/>
      <c r="AH139" s="48"/>
      <c r="AI139" s="48"/>
      <c r="AJ139" s="48"/>
      <c r="AK139" s="48"/>
      <c r="AL139" s="5"/>
    </row>
    <row r="140" spans="1:41" x14ac:dyDescent="0.3">
      <c r="A140" s="114"/>
      <c r="B140" s="140"/>
      <c r="C140" s="114"/>
      <c r="D140" s="114"/>
      <c r="E140" s="112"/>
      <c r="F140" s="7" t="s">
        <v>12</v>
      </c>
      <c r="G140" s="4">
        <f t="shared" si="63"/>
        <v>0</v>
      </c>
      <c r="H140" s="4">
        <f t="shared" si="64"/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126"/>
      <c r="R140" s="8"/>
      <c r="AA140" s="48"/>
      <c r="AB140" s="48"/>
      <c r="AC140" s="48"/>
      <c r="AD140" s="48"/>
      <c r="AE140" s="48"/>
      <c r="AF140" s="48"/>
      <c r="AG140" s="5"/>
      <c r="AH140" s="48"/>
      <c r="AI140" s="48"/>
      <c r="AJ140" s="48"/>
      <c r="AK140" s="48"/>
      <c r="AL140" s="5"/>
    </row>
    <row r="141" spans="1:41" x14ac:dyDescent="0.3">
      <c r="A141" s="114"/>
      <c r="B141" s="140"/>
      <c r="C141" s="114"/>
      <c r="D141" s="114"/>
      <c r="E141" s="112"/>
      <c r="F141" s="7" t="s">
        <v>13</v>
      </c>
      <c r="G141" s="4">
        <f t="shared" si="63"/>
        <v>0</v>
      </c>
      <c r="H141" s="4">
        <f t="shared" si="64"/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126"/>
      <c r="R141" s="8"/>
      <c r="AA141" s="48"/>
      <c r="AB141" s="48"/>
      <c r="AC141" s="48"/>
      <c r="AD141" s="48"/>
      <c r="AE141" s="48"/>
      <c r="AF141" s="48"/>
      <c r="AG141" s="5"/>
      <c r="AH141" s="48"/>
      <c r="AI141" s="48"/>
      <c r="AJ141" s="48"/>
      <c r="AK141" s="48"/>
      <c r="AL141" s="5"/>
    </row>
    <row r="142" spans="1:41" x14ac:dyDescent="0.3">
      <c r="A142" s="114"/>
      <c r="B142" s="140"/>
      <c r="C142" s="114"/>
      <c r="D142" s="114"/>
      <c r="E142" s="112"/>
      <c r="F142" s="7" t="s">
        <v>14</v>
      </c>
      <c r="G142" s="4">
        <f t="shared" si="63"/>
        <v>0</v>
      </c>
      <c r="H142" s="4">
        <f t="shared" si="64"/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126"/>
      <c r="R142" s="8"/>
      <c r="AA142" s="48"/>
      <c r="AB142" s="48"/>
      <c r="AC142" s="48"/>
      <c r="AD142" s="48"/>
      <c r="AE142" s="48"/>
      <c r="AF142" s="48"/>
      <c r="AG142" s="5"/>
      <c r="AH142" s="48"/>
      <c r="AI142" s="48"/>
      <c r="AJ142" s="48"/>
      <c r="AK142" s="48"/>
      <c r="AL142" s="5"/>
    </row>
    <row r="143" spans="1:41" x14ac:dyDescent="0.3">
      <c r="A143" s="114"/>
      <c r="B143" s="140"/>
      <c r="C143" s="114"/>
      <c r="D143" s="114"/>
      <c r="E143" s="112"/>
      <c r="F143" s="7" t="s">
        <v>15</v>
      </c>
      <c r="G143" s="4">
        <f t="shared" si="63"/>
        <v>0</v>
      </c>
      <c r="H143" s="4">
        <f t="shared" si="64"/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126"/>
      <c r="R143" s="8"/>
      <c r="T143" s="43">
        <f>I143</f>
        <v>0</v>
      </c>
      <c r="V143" s="43">
        <f>I143</f>
        <v>0</v>
      </c>
      <c r="X143" t="s">
        <v>78</v>
      </c>
      <c r="AA143" s="48"/>
      <c r="AB143" s="48"/>
      <c r="AC143" s="48"/>
      <c r="AD143" s="48"/>
      <c r="AE143" s="48"/>
      <c r="AF143" s="48"/>
      <c r="AG143" s="5"/>
      <c r="AH143" s="48"/>
      <c r="AI143" s="48"/>
      <c r="AJ143" s="48"/>
      <c r="AK143" s="48"/>
      <c r="AL143" s="5"/>
    </row>
    <row r="144" spans="1:41" x14ac:dyDescent="0.3">
      <c r="A144" s="114"/>
      <c r="B144" s="140"/>
      <c r="C144" s="114"/>
      <c r="D144" s="114"/>
      <c r="E144" s="112"/>
      <c r="F144" s="7" t="s">
        <v>62</v>
      </c>
      <c r="G144" s="4">
        <f t="shared" si="63"/>
        <v>0</v>
      </c>
      <c r="H144" s="4">
        <f t="shared" si="64"/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126"/>
      <c r="R144" s="8"/>
      <c r="X144" s="43">
        <f>I144</f>
        <v>0</v>
      </c>
      <c r="AA144" s="48"/>
      <c r="AB144" s="48"/>
      <c r="AC144" s="48">
        <v>1</v>
      </c>
      <c r="AD144" s="48">
        <v>1</v>
      </c>
      <c r="AE144" s="48"/>
      <c r="AF144" s="48"/>
      <c r="AG144" s="5"/>
      <c r="AH144" s="48"/>
      <c r="AI144" s="48"/>
      <c r="AJ144" s="48"/>
      <c r="AK144" s="48"/>
      <c r="AL144" s="5"/>
    </row>
    <row r="145" spans="1:45" x14ac:dyDescent="0.3">
      <c r="A145" s="114"/>
      <c r="B145" s="140"/>
      <c r="C145" s="114"/>
      <c r="D145" s="114"/>
      <c r="E145" s="112"/>
      <c r="F145" s="7" t="s">
        <v>63</v>
      </c>
      <c r="G145" s="4">
        <f t="shared" si="63"/>
        <v>0</v>
      </c>
      <c r="H145" s="4">
        <f t="shared" si="64"/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126"/>
      <c r="R145" s="8"/>
      <c r="AA145" s="48"/>
      <c r="AB145" s="48"/>
      <c r="AC145" s="48"/>
      <c r="AD145" s="48"/>
      <c r="AE145" s="48"/>
      <c r="AF145" s="48"/>
      <c r="AG145" s="5"/>
      <c r="AH145" s="48"/>
      <c r="AI145" s="48"/>
      <c r="AJ145" s="48"/>
      <c r="AK145" s="48"/>
      <c r="AL145" s="5"/>
    </row>
    <row r="146" spans="1:45" x14ac:dyDescent="0.3">
      <c r="A146" s="114"/>
      <c r="B146" s="140"/>
      <c r="C146" s="114"/>
      <c r="D146" s="114"/>
      <c r="E146" s="112"/>
      <c r="F146" s="7" t="s">
        <v>64</v>
      </c>
      <c r="G146" s="4">
        <f t="shared" si="63"/>
        <v>0</v>
      </c>
      <c r="H146" s="4">
        <f t="shared" si="64"/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126"/>
      <c r="R146" s="8"/>
      <c r="AA146" s="48"/>
      <c r="AB146" s="48"/>
      <c r="AC146" s="48"/>
      <c r="AD146" s="48"/>
      <c r="AE146" s="48"/>
      <c r="AF146" s="48"/>
      <c r="AG146" s="5"/>
      <c r="AH146" s="48"/>
      <c r="AI146" s="48"/>
      <c r="AJ146" s="48"/>
      <c r="AK146" s="48"/>
      <c r="AL146" s="5"/>
    </row>
    <row r="147" spans="1:45" ht="52.95" customHeight="1" x14ac:dyDescent="0.3">
      <c r="A147" s="114"/>
      <c r="B147" s="140"/>
      <c r="C147" s="114"/>
      <c r="D147" s="114"/>
      <c r="E147" s="112"/>
      <c r="F147" s="7" t="s">
        <v>65</v>
      </c>
      <c r="G147" s="4">
        <f t="shared" si="63"/>
        <v>0</v>
      </c>
      <c r="H147" s="4">
        <f t="shared" si="64"/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126"/>
      <c r="R147" s="8"/>
      <c r="AA147" s="48"/>
      <c r="AB147" s="48"/>
      <c r="AC147" s="48"/>
      <c r="AD147" s="48"/>
      <c r="AE147" s="48"/>
      <c r="AF147" s="48"/>
      <c r="AG147" s="5"/>
      <c r="AH147" s="48"/>
      <c r="AI147" s="48"/>
      <c r="AJ147" s="48"/>
      <c r="AK147" s="48"/>
      <c r="AL147" s="5"/>
    </row>
    <row r="148" spans="1:45" s="91" customFormat="1" ht="19.95" customHeight="1" x14ac:dyDescent="0.3">
      <c r="A148" s="114"/>
      <c r="B148" s="140"/>
      <c r="C148" s="115"/>
      <c r="D148" s="115"/>
      <c r="E148" s="112"/>
      <c r="F148" s="87" t="s">
        <v>66</v>
      </c>
      <c r="G148" s="88">
        <f t="shared" si="63"/>
        <v>13244.4</v>
      </c>
      <c r="H148" s="88">
        <f t="shared" si="64"/>
        <v>0</v>
      </c>
      <c r="I148" s="89">
        <v>13244.4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0</v>
      </c>
      <c r="Q148" s="126"/>
      <c r="R148" s="90"/>
      <c r="AA148" s="93"/>
      <c r="AB148" s="93"/>
      <c r="AC148" s="93"/>
      <c r="AD148" s="93"/>
      <c r="AE148" s="93"/>
      <c r="AF148" s="93"/>
      <c r="AG148" s="94"/>
      <c r="AH148" s="93"/>
      <c r="AI148" s="93"/>
      <c r="AJ148" s="93"/>
      <c r="AK148" s="93"/>
      <c r="AL148" s="94"/>
      <c r="AR148" s="92">
        <f>I148</f>
        <v>13244.4</v>
      </c>
    </row>
    <row r="149" spans="1:45" s="50" customFormat="1" ht="15.75" customHeight="1" x14ac:dyDescent="0.3">
      <c r="A149" s="114"/>
      <c r="B149" s="125" t="s">
        <v>88</v>
      </c>
      <c r="C149" s="113"/>
      <c r="D149" s="113">
        <v>2</v>
      </c>
      <c r="E149" s="112" t="s">
        <v>133</v>
      </c>
      <c r="F149" s="11" t="s">
        <v>9</v>
      </c>
      <c r="G149" s="4">
        <f t="shared" ref="G149:P149" si="65">SUM(G150:G160)</f>
        <v>1558.5</v>
      </c>
      <c r="H149" s="4">
        <f t="shared" si="65"/>
        <v>0</v>
      </c>
      <c r="I149" s="4">
        <f>SUM(I150:I160)</f>
        <v>1558.5</v>
      </c>
      <c r="J149" s="4">
        <f t="shared" si="65"/>
        <v>0</v>
      </c>
      <c r="K149" s="6">
        <f t="shared" si="65"/>
        <v>0</v>
      </c>
      <c r="L149" s="6">
        <f t="shared" si="65"/>
        <v>0</v>
      </c>
      <c r="M149" s="6">
        <f t="shared" si="65"/>
        <v>0</v>
      </c>
      <c r="N149" s="6">
        <f t="shared" si="65"/>
        <v>0</v>
      </c>
      <c r="O149" s="6">
        <f t="shared" si="65"/>
        <v>0</v>
      </c>
      <c r="P149" s="6">
        <f t="shared" si="65"/>
        <v>0</v>
      </c>
      <c r="Q149" s="126" t="s">
        <v>60</v>
      </c>
      <c r="R149" s="8"/>
      <c r="V149" s="50" t="s">
        <v>80</v>
      </c>
      <c r="AA149" s="65"/>
      <c r="AB149" s="65"/>
      <c r="AC149" s="65"/>
      <c r="AD149" s="65"/>
      <c r="AE149" s="65"/>
      <c r="AF149" s="65"/>
      <c r="AG149" s="68"/>
      <c r="AH149" s="65"/>
      <c r="AI149" s="65"/>
      <c r="AJ149" s="65"/>
      <c r="AK149" s="65"/>
      <c r="AL149" s="68"/>
    </row>
    <row r="150" spans="1:45" s="16" customFormat="1" x14ac:dyDescent="0.3">
      <c r="A150" s="114"/>
      <c r="B150" s="125"/>
      <c r="C150" s="114"/>
      <c r="D150" s="114"/>
      <c r="E150" s="112"/>
      <c r="F150" s="7" t="s">
        <v>10</v>
      </c>
      <c r="G150" s="4">
        <f t="shared" ref="G150:H160" si="66">I150+K150+M150+O150</f>
        <v>0</v>
      </c>
      <c r="H150" s="4">
        <f t="shared" si="66"/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126"/>
      <c r="R150" s="8"/>
      <c r="AA150" s="69"/>
      <c r="AB150" s="69"/>
      <c r="AC150" s="69"/>
      <c r="AD150" s="69"/>
      <c r="AE150" s="69"/>
      <c r="AF150" s="69"/>
      <c r="AG150" s="70"/>
      <c r="AH150" s="69"/>
      <c r="AI150" s="69"/>
      <c r="AJ150" s="69"/>
      <c r="AK150" s="69"/>
      <c r="AL150" s="70"/>
    </row>
    <row r="151" spans="1:45" s="16" customFormat="1" x14ac:dyDescent="0.3">
      <c r="A151" s="114"/>
      <c r="B151" s="125"/>
      <c r="C151" s="114"/>
      <c r="D151" s="114"/>
      <c r="E151" s="112"/>
      <c r="F151" s="7" t="s">
        <v>11</v>
      </c>
      <c r="G151" s="4">
        <f t="shared" si="66"/>
        <v>0</v>
      </c>
      <c r="H151" s="4">
        <f t="shared" si="66"/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126"/>
      <c r="R151" s="8"/>
      <c r="AA151" s="69"/>
      <c r="AB151" s="69"/>
      <c r="AC151" s="69"/>
      <c r="AD151" s="69"/>
      <c r="AE151" s="69"/>
      <c r="AF151" s="69"/>
      <c r="AG151" s="70"/>
      <c r="AH151" s="69"/>
      <c r="AI151" s="69"/>
      <c r="AJ151" s="69"/>
      <c r="AK151" s="69"/>
      <c r="AL151" s="70"/>
    </row>
    <row r="152" spans="1:45" s="16" customFormat="1" x14ac:dyDescent="0.3">
      <c r="A152" s="114"/>
      <c r="B152" s="125"/>
      <c r="C152" s="114"/>
      <c r="D152" s="114"/>
      <c r="E152" s="112"/>
      <c r="F152" s="7" t="s">
        <v>12</v>
      </c>
      <c r="G152" s="4">
        <f t="shared" si="66"/>
        <v>0</v>
      </c>
      <c r="H152" s="4">
        <f t="shared" si="66"/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126"/>
      <c r="R152" s="8"/>
      <c r="AA152" s="69"/>
      <c r="AB152" s="69"/>
      <c r="AC152" s="69"/>
      <c r="AD152" s="69"/>
      <c r="AE152" s="69"/>
      <c r="AF152" s="69"/>
      <c r="AG152" s="70"/>
      <c r="AH152" s="69"/>
      <c r="AI152" s="69"/>
      <c r="AJ152" s="69"/>
      <c r="AK152" s="69"/>
      <c r="AL152" s="70"/>
    </row>
    <row r="153" spans="1:45" s="16" customFormat="1" x14ac:dyDescent="0.3">
      <c r="A153" s="114"/>
      <c r="B153" s="125"/>
      <c r="C153" s="114"/>
      <c r="D153" s="114"/>
      <c r="E153" s="112"/>
      <c r="F153" s="7" t="s">
        <v>13</v>
      </c>
      <c r="G153" s="21">
        <f t="shared" si="66"/>
        <v>0</v>
      </c>
      <c r="H153" s="21">
        <f t="shared" si="66"/>
        <v>0</v>
      </c>
      <c r="I153" s="22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126"/>
      <c r="R153" s="8"/>
      <c r="AA153" s="69"/>
      <c r="AB153" s="69"/>
      <c r="AC153" s="69"/>
      <c r="AD153" s="69"/>
      <c r="AE153" s="69"/>
      <c r="AF153" s="69"/>
      <c r="AG153" s="70"/>
      <c r="AH153" s="69"/>
      <c r="AI153" s="69"/>
      <c r="AJ153" s="69"/>
      <c r="AK153" s="69"/>
      <c r="AL153" s="70"/>
    </row>
    <row r="154" spans="1:45" s="16" customFormat="1" ht="66" customHeight="1" x14ac:dyDescent="0.3">
      <c r="A154" s="114"/>
      <c r="B154" s="125"/>
      <c r="C154" s="114"/>
      <c r="D154" s="114"/>
      <c r="E154" s="112"/>
      <c r="F154" s="7" t="s">
        <v>14</v>
      </c>
      <c r="G154" s="21">
        <f t="shared" si="66"/>
        <v>0</v>
      </c>
      <c r="H154" s="21">
        <f t="shared" si="66"/>
        <v>0</v>
      </c>
      <c r="I154" s="22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126"/>
      <c r="R154" s="8"/>
      <c r="V154" s="16" t="s">
        <v>87</v>
      </c>
      <c r="AA154" s="69"/>
      <c r="AB154" s="69"/>
      <c r="AC154" s="69"/>
      <c r="AD154" s="69"/>
      <c r="AE154" s="69"/>
      <c r="AF154" s="69"/>
      <c r="AG154" s="70"/>
      <c r="AH154" s="69"/>
      <c r="AI154" s="69"/>
      <c r="AJ154" s="69"/>
      <c r="AK154" s="69"/>
      <c r="AL154" s="70"/>
    </row>
    <row r="155" spans="1:45" s="16" customFormat="1" x14ac:dyDescent="0.3">
      <c r="A155" s="114"/>
      <c r="B155" s="125"/>
      <c r="C155" s="114"/>
      <c r="D155" s="114"/>
      <c r="E155" s="112"/>
      <c r="F155" s="7" t="s">
        <v>15</v>
      </c>
      <c r="G155" s="21">
        <f t="shared" si="66"/>
        <v>0</v>
      </c>
      <c r="H155" s="21">
        <f t="shared" si="66"/>
        <v>0</v>
      </c>
      <c r="I155" s="22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126"/>
      <c r="R155" s="8"/>
      <c r="T155" s="51">
        <f>I155</f>
        <v>0</v>
      </c>
      <c r="V155" s="51">
        <f>I155</f>
        <v>0</v>
      </c>
      <c r="X155" s="16" t="s">
        <v>78</v>
      </c>
      <c r="AA155" s="69"/>
      <c r="AB155" s="69"/>
      <c r="AC155" s="69"/>
      <c r="AD155" s="69"/>
      <c r="AE155" s="69"/>
      <c r="AF155" s="69"/>
      <c r="AG155" s="70"/>
      <c r="AH155" s="69"/>
      <c r="AI155" s="69"/>
      <c r="AJ155" s="69"/>
      <c r="AK155" s="69"/>
      <c r="AL155" s="70"/>
    </row>
    <row r="156" spans="1:45" s="16" customFormat="1" x14ac:dyDescent="0.3">
      <c r="A156" s="114"/>
      <c r="B156" s="125"/>
      <c r="C156" s="114"/>
      <c r="D156" s="114"/>
      <c r="E156" s="112"/>
      <c r="F156" s="7" t="s">
        <v>62</v>
      </c>
      <c r="G156" s="21">
        <f>I156+K156+M156+O156</f>
        <v>0</v>
      </c>
      <c r="H156" s="21">
        <f t="shared" si="66"/>
        <v>0</v>
      </c>
      <c r="I156" s="22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126"/>
      <c r="R156" s="8"/>
      <c r="X156" s="51">
        <f>I156</f>
        <v>0</v>
      </c>
      <c r="AA156" s="69"/>
      <c r="AB156" s="69"/>
      <c r="AC156" s="69">
        <v>1</v>
      </c>
      <c r="AD156" s="69"/>
      <c r="AE156" s="69"/>
      <c r="AF156" s="69"/>
      <c r="AG156" s="70"/>
      <c r="AH156" s="69"/>
      <c r="AI156" s="69"/>
      <c r="AJ156" s="69"/>
      <c r="AK156" s="69"/>
      <c r="AL156" s="70"/>
    </row>
    <row r="157" spans="1:45" s="16" customFormat="1" x14ac:dyDescent="0.3">
      <c r="A157" s="114"/>
      <c r="B157" s="125"/>
      <c r="C157" s="114"/>
      <c r="D157" s="114"/>
      <c r="E157" s="112"/>
      <c r="F157" s="7" t="s">
        <v>63</v>
      </c>
      <c r="G157" s="21">
        <f t="shared" si="66"/>
        <v>0</v>
      </c>
      <c r="H157" s="21">
        <f t="shared" si="66"/>
        <v>0</v>
      </c>
      <c r="I157" s="22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126"/>
      <c r="R157" s="8"/>
      <c r="AA157" s="69"/>
      <c r="AB157" s="69"/>
      <c r="AC157" s="69"/>
      <c r="AD157" s="69"/>
      <c r="AE157" s="69"/>
      <c r="AF157" s="69">
        <v>1</v>
      </c>
      <c r="AG157" s="70"/>
      <c r="AH157" s="69"/>
      <c r="AI157" s="69"/>
      <c r="AJ157" s="69"/>
      <c r="AK157" s="69"/>
      <c r="AL157" s="70"/>
    </row>
    <row r="158" spans="1:45" s="16" customFormat="1" x14ac:dyDescent="0.3">
      <c r="A158" s="114"/>
      <c r="B158" s="125"/>
      <c r="C158" s="114"/>
      <c r="D158" s="114"/>
      <c r="E158" s="112"/>
      <c r="F158" s="7" t="s">
        <v>64</v>
      </c>
      <c r="G158" s="21">
        <f t="shared" si="66"/>
        <v>0</v>
      </c>
      <c r="H158" s="21">
        <f t="shared" si="66"/>
        <v>0</v>
      </c>
      <c r="I158" s="22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126"/>
      <c r="R158" s="8"/>
      <c r="AA158" s="69"/>
      <c r="AB158" s="69"/>
      <c r="AC158" s="69"/>
      <c r="AD158" s="69"/>
      <c r="AE158" s="69"/>
      <c r="AF158" s="69"/>
      <c r="AG158" s="70"/>
      <c r="AH158" s="69"/>
      <c r="AI158" s="69"/>
      <c r="AJ158" s="69"/>
      <c r="AK158" s="69"/>
      <c r="AL158" s="70"/>
    </row>
    <row r="159" spans="1:45" s="16" customFormat="1" x14ac:dyDescent="0.3">
      <c r="A159" s="114"/>
      <c r="B159" s="125"/>
      <c r="C159" s="114"/>
      <c r="D159" s="114"/>
      <c r="E159" s="112"/>
      <c r="F159" s="7" t="s">
        <v>65</v>
      </c>
      <c r="G159" s="21">
        <f t="shared" si="66"/>
        <v>0</v>
      </c>
      <c r="H159" s="21">
        <f t="shared" si="66"/>
        <v>0</v>
      </c>
      <c r="I159" s="22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126"/>
      <c r="R159" s="8"/>
      <c r="AA159" s="69"/>
      <c r="AB159" s="69"/>
      <c r="AC159" s="69"/>
      <c r="AD159" s="69"/>
      <c r="AE159" s="69"/>
      <c r="AF159" s="69"/>
      <c r="AG159" s="70"/>
      <c r="AH159" s="69"/>
      <c r="AI159" s="69"/>
      <c r="AJ159" s="69"/>
      <c r="AK159" s="69"/>
      <c r="AL159" s="70"/>
    </row>
    <row r="160" spans="1:45" s="91" customFormat="1" ht="19.95" customHeight="1" x14ac:dyDescent="0.3">
      <c r="A160" s="114"/>
      <c r="B160" s="125"/>
      <c r="C160" s="115"/>
      <c r="D160" s="115"/>
      <c r="E160" s="112"/>
      <c r="F160" s="87" t="s">
        <v>66</v>
      </c>
      <c r="G160" s="88">
        <f t="shared" si="66"/>
        <v>1558.5</v>
      </c>
      <c r="H160" s="88">
        <f t="shared" si="66"/>
        <v>0</v>
      </c>
      <c r="I160" s="89">
        <v>1558.5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89">
        <v>0</v>
      </c>
      <c r="P160" s="89">
        <v>0</v>
      </c>
      <c r="Q160" s="126"/>
      <c r="R160" s="90"/>
      <c r="AA160" s="93"/>
      <c r="AB160" s="93"/>
      <c r="AC160" s="93"/>
      <c r="AD160" s="93"/>
      <c r="AE160" s="93"/>
      <c r="AF160" s="93"/>
      <c r="AG160" s="94"/>
      <c r="AH160" s="93"/>
      <c r="AI160" s="93"/>
      <c r="AJ160" s="93"/>
      <c r="AK160" s="93"/>
      <c r="AL160" s="94"/>
      <c r="AR160" s="92">
        <f>I160</f>
        <v>1558.5</v>
      </c>
      <c r="AS160" s="91" t="s">
        <v>149</v>
      </c>
    </row>
    <row r="161" spans="1:44" s="1" customFormat="1" ht="15.75" customHeight="1" x14ac:dyDescent="0.3">
      <c r="A161" s="114"/>
      <c r="B161" s="139" t="s">
        <v>75</v>
      </c>
      <c r="C161" s="113"/>
      <c r="D161" s="113">
        <v>3</v>
      </c>
      <c r="E161" s="112" t="s">
        <v>135</v>
      </c>
      <c r="F161" s="11" t="s">
        <v>9</v>
      </c>
      <c r="G161" s="21">
        <f t="shared" ref="G161:P161" si="67">SUM(G162:G172)</f>
        <v>49433</v>
      </c>
      <c r="H161" s="21">
        <f t="shared" si="67"/>
        <v>0</v>
      </c>
      <c r="I161" s="21">
        <f t="shared" si="67"/>
        <v>49433</v>
      </c>
      <c r="J161" s="4">
        <f t="shared" si="67"/>
        <v>0</v>
      </c>
      <c r="K161" s="6">
        <f t="shared" si="67"/>
        <v>0</v>
      </c>
      <c r="L161" s="6">
        <f t="shared" si="67"/>
        <v>0</v>
      </c>
      <c r="M161" s="6">
        <f t="shared" si="67"/>
        <v>0</v>
      </c>
      <c r="N161" s="6">
        <f t="shared" si="67"/>
        <v>0</v>
      </c>
      <c r="O161" s="6">
        <f t="shared" si="67"/>
        <v>0</v>
      </c>
      <c r="P161" s="6">
        <f t="shared" si="67"/>
        <v>0</v>
      </c>
      <c r="Q161" s="126" t="s">
        <v>60</v>
      </c>
      <c r="R161" s="8"/>
      <c r="X161" s="1" t="s">
        <v>76</v>
      </c>
      <c r="AA161" s="67"/>
      <c r="AB161" s="67"/>
      <c r="AC161" s="67"/>
      <c r="AD161" s="67"/>
      <c r="AE161" s="67"/>
      <c r="AF161" s="67"/>
      <c r="AG161" s="13"/>
      <c r="AH161" s="67"/>
      <c r="AI161" s="67"/>
      <c r="AJ161" s="67"/>
      <c r="AK161" s="67"/>
      <c r="AL161" s="13"/>
    </row>
    <row r="162" spans="1:44" x14ac:dyDescent="0.3">
      <c r="A162" s="114"/>
      <c r="B162" s="139"/>
      <c r="C162" s="114"/>
      <c r="D162" s="114"/>
      <c r="E162" s="112"/>
      <c r="F162" s="7" t="s">
        <v>10</v>
      </c>
      <c r="G162" s="21">
        <f t="shared" ref="G162:G172" si="68">I162+K162+M162+O162</f>
        <v>0</v>
      </c>
      <c r="H162" s="21">
        <f t="shared" ref="H162:H172" si="69">J162+L162+N162+P162</f>
        <v>0</v>
      </c>
      <c r="I162" s="22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126"/>
      <c r="R162" s="8"/>
      <c r="AA162" s="48"/>
      <c r="AB162" s="48"/>
      <c r="AC162" s="48"/>
      <c r="AD162" s="48"/>
      <c r="AE162" s="48"/>
      <c r="AF162" s="48"/>
      <c r="AG162" s="5"/>
      <c r="AH162" s="48"/>
      <c r="AI162" s="48"/>
      <c r="AJ162" s="48"/>
      <c r="AK162" s="48"/>
      <c r="AL162" s="5"/>
    </row>
    <row r="163" spans="1:44" x14ac:dyDescent="0.3">
      <c r="A163" s="114"/>
      <c r="B163" s="139"/>
      <c r="C163" s="114"/>
      <c r="D163" s="114"/>
      <c r="E163" s="112"/>
      <c r="F163" s="7" t="s">
        <v>11</v>
      </c>
      <c r="G163" s="21">
        <f t="shared" si="68"/>
        <v>0</v>
      </c>
      <c r="H163" s="21">
        <f t="shared" si="69"/>
        <v>0</v>
      </c>
      <c r="I163" s="22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126"/>
      <c r="R163" s="8"/>
      <c r="AA163" s="48"/>
      <c r="AB163" s="48"/>
      <c r="AC163" s="48"/>
      <c r="AD163" s="48"/>
      <c r="AE163" s="48"/>
      <c r="AF163" s="48"/>
      <c r="AG163" s="5"/>
      <c r="AH163" s="48"/>
      <c r="AI163" s="48"/>
      <c r="AJ163" s="48"/>
      <c r="AK163" s="48"/>
      <c r="AL163" s="5"/>
    </row>
    <row r="164" spans="1:44" ht="11.25" customHeight="1" x14ac:dyDescent="0.3">
      <c r="A164" s="114"/>
      <c r="B164" s="139"/>
      <c r="C164" s="114"/>
      <c r="D164" s="114"/>
      <c r="E164" s="112"/>
      <c r="F164" s="7" t="s">
        <v>12</v>
      </c>
      <c r="G164" s="21">
        <f t="shared" si="68"/>
        <v>0</v>
      </c>
      <c r="H164" s="21">
        <f t="shared" si="69"/>
        <v>0</v>
      </c>
      <c r="I164" s="22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126"/>
      <c r="R164" s="8"/>
      <c r="AA164" s="48"/>
      <c r="AB164" s="48"/>
      <c r="AC164" s="48"/>
      <c r="AD164" s="48"/>
      <c r="AE164" s="48"/>
      <c r="AF164" s="48"/>
      <c r="AG164" s="5"/>
      <c r="AH164" s="48"/>
      <c r="AI164" s="48"/>
      <c r="AJ164" s="48"/>
      <c r="AK164" s="48"/>
      <c r="AL164" s="5"/>
    </row>
    <row r="165" spans="1:44" ht="15.6" hidden="1" customHeight="1" x14ac:dyDescent="0.3">
      <c r="A165" s="114"/>
      <c r="B165" s="139"/>
      <c r="C165" s="114"/>
      <c r="D165" s="114"/>
      <c r="E165" s="112"/>
      <c r="F165" s="7" t="s">
        <v>13</v>
      </c>
      <c r="G165" s="21">
        <f t="shared" si="68"/>
        <v>0</v>
      </c>
      <c r="H165" s="21">
        <f t="shared" si="69"/>
        <v>0</v>
      </c>
      <c r="I165" s="22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126"/>
      <c r="R165" s="8"/>
      <c r="AA165" s="48"/>
      <c r="AB165" s="48"/>
      <c r="AC165" s="48"/>
      <c r="AD165" s="48"/>
      <c r="AE165" s="48"/>
      <c r="AF165" s="48"/>
      <c r="AG165" s="5"/>
      <c r="AH165" s="48"/>
      <c r="AI165" s="48"/>
      <c r="AJ165" s="48"/>
      <c r="AK165" s="48"/>
      <c r="AL165" s="5"/>
    </row>
    <row r="166" spans="1:44" x14ac:dyDescent="0.3">
      <c r="A166" s="114"/>
      <c r="B166" s="139"/>
      <c r="C166" s="114"/>
      <c r="D166" s="114"/>
      <c r="E166" s="112"/>
      <c r="F166" s="7" t="s">
        <v>14</v>
      </c>
      <c r="G166" s="21">
        <f t="shared" si="68"/>
        <v>0</v>
      </c>
      <c r="H166" s="21">
        <f t="shared" si="69"/>
        <v>0</v>
      </c>
      <c r="I166" s="22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126"/>
      <c r="R166" s="8"/>
      <c r="AA166" s="48"/>
      <c r="AB166" s="48"/>
      <c r="AC166" s="48"/>
      <c r="AD166" s="48"/>
      <c r="AE166" s="48"/>
      <c r="AF166" s="48"/>
      <c r="AG166" s="5"/>
      <c r="AH166" s="48"/>
      <c r="AI166" s="48"/>
      <c r="AJ166" s="48"/>
      <c r="AK166" s="48"/>
      <c r="AL166" s="5"/>
    </row>
    <row r="167" spans="1:44" x14ac:dyDescent="0.3">
      <c r="A167" s="114"/>
      <c r="B167" s="139"/>
      <c r="C167" s="114"/>
      <c r="D167" s="114"/>
      <c r="E167" s="112"/>
      <c r="F167" s="7" t="s">
        <v>15</v>
      </c>
      <c r="G167" s="21">
        <f t="shared" si="68"/>
        <v>0</v>
      </c>
      <c r="H167" s="21">
        <f t="shared" si="69"/>
        <v>0</v>
      </c>
      <c r="I167" s="22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126"/>
      <c r="R167" s="8"/>
      <c r="AA167" s="48"/>
      <c r="AB167" s="48"/>
      <c r="AC167" s="48"/>
      <c r="AD167" s="48"/>
      <c r="AE167" s="48"/>
      <c r="AF167" s="48"/>
      <c r="AG167" s="5"/>
      <c r="AH167" s="48"/>
      <c r="AI167" s="48"/>
      <c r="AJ167" s="48"/>
      <c r="AK167" s="48"/>
      <c r="AL167" s="5"/>
    </row>
    <row r="168" spans="1:44" x14ac:dyDescent="0.3">
      <c r="A168" s="114"/>
      <c r="B168" s="139"/>
      <c r="C168" s="114"/>
      <c r="D168" s="114"/>
      <c r="E168" s="112"/>
      <c r="F168" s="7" t="s">
        <v>62</v>
      </c>
      <c r="G168" s="21">
        <f t="shared" si="68"/>
        <v>0</v>
      </c>
      <c r="H168" s="21">
        <f t="shared" si="69"/>
        <v>0</v>
      </c>
      <c r="I168" s="22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126"/>
      <c r="R168" s="8"/>
      <c r="X168" s="43">
        <f>I168</f>
        <v>0</v>
      </c>
      <c r="Y168" t="s">
        <v>78</v>
      </c>
      <c r="AA168" s="48"/>
      <c r="AB168" s="48"/>
      <c r="AC168" s="48"/>
      <c r="AD168" s="48"/>
      <c r="AE168" s="48"/>
      <c r="AF168" s="48"/>
      <c r="AG168" s="5"/>
      <c r="AH168" s="48"/>
      <c r="AI168" s="48"/>
      <c r="AJ168" s="48"/>
      <c r="AK168" s="48"/>
      <c r="AL168" s="5"/>
    </row>
    <row r="169" spans="1:44" s="91" customFormat="1" x14ac:dyDescent="0.3">
      <c r="A169" s="114"/>
      <c r="B169" s="139"/>
      <c r="C169" s="114"/>
      <c r="D169" s="114"/>
      <c r="E169" s="112"/>
      <c r="F169" s="87" t="s">
        <v>63</v>
      </c>
      <c r="G169" s="88">
        <f t="shared" si="68"/>
        <v>0</v>
      </c>
      <c r="H169" s="88">
        <f t="shared" si="69"/>
        <v>0</v>
      </c>
      <c r="I169" s="89">
        <v>0</v>
      </c>
      <c r="J169" s="89">
        <v>0</v>
      </c>
      <c r="K169" s="89">
        <v>0</v>
      </c>
      <c r="L169" s="89">
        <v>0</v>
      </c>
      <c r="M169" s="89">
        <v>0</v>
      </c>
      <c r="N169" s="89">
        <v>0</v>
      </c>
      <c r="O169" s="89">
        <v>0</v>
      </c>
      <c r="P169" s="89">
        <v>0</v>
      </c>
      <c r="Q169" s="126"/>
      <c r="R169" s="90"/>
      <c r="Y169" s="92">
        <f>I169</f>
        <v>0</v>
      </c>
      <c r="AA169" s="93"/>
      <c r="AB169" s="93"/>
      <c r="AC169" s="93"/>
      <c r="AD169" s="93"/>
      <c r="AE169" s="93">
        <v>1</v>
      </c>
      <c r="AF169" s="93"/>
      <c r="AG169" s="94"/>
      <c r="AH169" s="93"/>
      <c r="AI169" s="93"/>
      <c r="AJ169" s="93"/>
      <c r="AK169" s="93"/>
      <c r="AL169" s="94"/>
    </row>
    <row r="170" spans="1:44" s="91" customFormat="1" x14ac:dyDescent="0.3">
      <c r="A170" s="114"/>
      <c r="B170" s="139"/>
      <c r="C170" s="114"/>
      <c r="D170" s="114"/>
      <c r="E170" s="112"/>
      <c r="F170" s="87" t="s">
        <v>64</v>
      </c>
      <c r="G170" s="88">
        <f t="shared" si="68"/>
        <v>2253.1</v>
      </c>
      <c r="H170" s="88">
        <f t="shared" si="69"/>
        <v>0</v>
      </c>
      <c r="I170" s="89">
        <v>2253.1</v>
      </c>
      <c r="J170" s="89">
        <v>0</v>
      </c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89">
        <v>0</v>
      </c>
      <c r="Q170" s="126"/>
      <c r="R170" s="90"/>
      <c r="AA170" s="93"/>
      <c r="AB170" s="93"/>
      <c r="AC170" s="93"/>
      <c r="AD170" s="93"/>
      <c r="AE170" s="93"/>
      <c r="AF170" s="93"/>
      <c r="AG170" s="94"/>
      <c r="AH170" s="93">
        <v>1</v>
      </c>
      <c r="AI170" s="93"/>
      <c r="AJ170" s="93"/>
      <c r="AK170" s="93"/>
      <c r="AL170" s="94"/>
      <c r="AP170" s="92">
        <f>I170</f>
        <v>2253.1</v>
      </c>
      <c r="AQ170" s="91" t="s">
        <v>148</v>
      </c>
    </row>
    <row r="171" spans="1:44" s="91" customFormat="1" x14ac:dyDescent="0.3">
      <c r="A171" s="114"/>
      <c r="B171" s="139"/>
      <c r="C171" s="114"/>
      <c r="D171" s="114"/>
      <c r="E171" s="112"/>
      <c r="F171" s="87" t="s">
        <v>65</v>
      </c>
      <c r="G171" s="88">
        <f t="shared" si="68"/>
        <v>47179.9</v>
      </c>
      <c r="H171" s="88">
        <f t="shared" si="69"/>
        <v>0</v>
      </c>
      <c r="I171" s="89">
        <v>47179.9</v>
      </c>
      <c r="J171" s="89">
        <v>0</v>
      </c>
      <c r="K171" s="89">
        <v>0</v>
      </c>
      <c r="L171" s="89">
        <v>0</v>
      </c>
      <c r="M171" s="89">
        <v>0</v>
      </c>
      <c r="N171" s="89">
        <v>0</v>
      </c>
      <c r="O171" s="89">
        <v>0</v>
      </c>
      <c r="P171" s="89">
        <v>0</v>
      </c>
      <c r="Q171" s="126"/>
      <c r="R171" s="90"/>
      <c r="AA171" s="93"/>
      <c r="AB171" s="93"/>
      <c r="AC171" s="93"/>
      <c r="AD171" s="93"/>
      <c r="AE171" s="93"/>
      <c r="AF171" s="93"/>
      <c r="AG171" s="94"/>
      <c r="AH171" s="93"/>
      <c r="AI171" s="93"/>
      <c r="AJ171" s="93"/>
      <c r="AK171" s="93"/>
      <c r="AL171" s="94"/>
      <c r="AQ171" s="92">
        <f>I171</f>
        <v>47179.9</v>
      </c>
      <c r="AR171" s="91" t="s">
        <v>150</v>
      </c>
    </row>
    <row r="172" spans="1:44" x14ac:dyDescent="0.3">
      <c r="A172" s="114"/>
      <c r="B172" s="139"/>
      <c r="C172" s="115"/>
      <c r="D172" s="115"/>
      <c r="E172" s="112"/>
      <c r="F172" s="7" t="s">
        <v>66</v>
      </c>
      <c r="G172" s="21">
        <f t="shared" si="68"/>
        <v>0</v>
      </c>
      <c r="H172" s="21">
        <f t="shared" si="69"/>
        <v>0</v>
      </c>
      <c r="I172" s="22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126"/>
      <c r="R172" s="8"/>
      <c r="AA172" s="48"/>
      <c r="AB172" s="48"/>
      <c r="AC172" s="48"/>
      <c r="AD172" s="48"/>
      <c r="AE172" s="48"/>
      <c r="AF172" s="48"/>
      <c r="AG172" s="5"/>
      <c r="AH172" s="48"/>
      <c r="AI172" s="48"/>
      <c r="AJ172" s="48"/>
      <c r="AK172" s="48"/>
      <c r="AL172" s="5"/>
    </row>
    <row r="173" spans="1:44" s="1" customFormat="1" ht="15.75" hidden="1" customHeight="1" x14ac:dyDescent="0.3">
      <c r="A173" s="114"/>
      <c r="B173" s="125" t="s">
        <v>73</v>
      </c>
      <c r="C173" s="113"/>
      <c r="D173" s="113">
        <v>2</v>
      </c>
      <c r="E173" s="112" t="s">
        <v>133</v>
      </c>
      <c r="F173" s="11" t="s">
        <v>9</v>
      </c>
      <c r="G173" s="21">
        <f t="shared" ref="G173:P173" si="70">SUM(G174:G184)</f>
        <v>0</v>
      </c>
      <c r="H173" s="21">
        <f t="shared" si="70"/>
        <v>0</v>
      </c>
      <c r="I173" s="21">
        <f>SUM(I174:I184)</f>
        <v>0</v>
      </c>
      <c r="J173" s="4">
        <f t="shared" si="70"/>
        <v>0</v>
      </c>
      <c r="K173" s="6">
        <f t="shared" si="70"/>
        <v>0</v>
      </c>
      <c r="L173" s="6">
        <f t="shared" si="70"/>
        <v>0</v>
      </c>
      <c r="M173" s="6">
        <f t="shared" si="70"/>
        <v>0</v>
      </c>
      <c r="N173" s="6">
        <f t="shared" si="70"/>
        <v>0</v>
      </c>
      <c r="O173" s="6">
        <f t="shared" si="70"/>
        <v>0</v>
      </c>
      <c r="P173" s="6">
        <f t="shared" si="70"/>
        <v>0</v>
      </c>
      <c r="Q173" s="126" t="s">
        <v>60</v>
      </c>
      <c r="R173" s="8"/>
      <c r="AA173" s="67"/>
      <c r="AB173" s="67"/>
      <c r="AC173" s="67"/>
      <c r="AD173" s="67"/>
      <c r="AE173" s="67"/>
      <c r="AF173" s="67"/>
      <c r="AG173" s="13"/>
      <c r="AH173" s="67"/>
      <c r="AI173" s="67"/>
      <c r="AJ173" s="67"/>
      <c r="AK173" s="67"/>
      <c r="AL173" s="13"/>
    </row>
    <row r="174" spans="1:44" hidden="1" x14ac:dyDescent="0.3">
      <c r="A174" s="114"/>
      <c r="B174" s="125"/>
      <c r="C174" s="114"/>
      <c r="D174" s="114"/>
      <c r="E174" s="112"/>
      <c r="F174" s="7" t="s">
        <v>10</v>
      </c>
      <c r="G174" s="21">
        <f t="shared" ref="G174:G184" si="71">I174+K174+M174+O174</f>
        <v>0</v>
      </c>
      <c r="H174" s="21">
        <f t="shared" ref="H174:H184" si="72">J174+L174+N174+P174</f>
        <v>0</v>
      </c>
      <c r="I174" s="22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126"/>
      <c r="R174" s="8"/>
      <c r="AA174" s="48"/>
      <c r="AB174" s="48"/>
      <c r="AC174" s="48"/>
      <c r="AD174" s="48"/>
      <c r="AE174" s="48"/>
      <c r="AF174" s="48"/>
      <c r="AG174" s="5"/>
      <c r="AH174" s="48"/>
      <c r="AI174" s="48"/>
      <c r="AJ174" s="48"/>
      <c r="AK174" s="48"/>
      <c r="AL174" s="5"/>
    </row>
    <row r="175" spans="1:44" hidden="1" x14ac:dyDescent="0.3">
      <c r="A175" s="114"/>
      <c r="B175" s="125"/>
      <c r="C175" s="114"/>
      <c r="D175" s="114"/>
      <c r="E175" s="112"/>
      <c r="F175" s="7" t="s">
        <v>11</v>
      </c>
      <c r="G175" s="21">
        <f t="shared" si="71"/>
        <v>0</v>
      </c>
      <c r="H175" s="21">
        <f t="shared" si="72"/>
        <v>0</v>
      </c>
      <c r="I175" s="22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126"/>
      <c r="R175" s="8"/>
      <c r="AA175" s="48"/>
      <c r="AB175" s="48"/>
      <c r="AC175" s="48"/>
      <c r="AD175" s="48"/>
      <c r="AE175" s="48"/>
      <c r="AF175" s="48"/>
      <c r="AG175" s="5"/>
      <c r="AH175" s="48"/>
      <c r="AI175" s="48"/>
      <c r="AJ175" s="48"/>
      <c r="AK175" s="48"/>
      <c r="AL175" s="5"/>
    </row>
    <row r="176" spans="1:44" hidden="1" x14ac:dyDescent="0.3">
      <c r="A176" s="114"/>
      <c r="B176" s="125"/>
      <c r="C176" s="114"/>
      <c r="D176" s="114"/>
      <c r="E176" s="112"/>
      <c r="F176" s="7" t="s">
        <v>12</v>
      </c>
      <c r="G176" s="21">
        <f t="shared" si="71"/>
        <v>0</v>
      </c>
      <c r="H176" s="21">
        <f t="shared" si="72"/>
        <v>0</v>
      </c>
      <c r="I176" s="22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126"/>
      <c r="R176" s="8"/>
      <c r="AA176" s="48"/>
      <c r="AB176" s="48"/>
      <c r="AC176" s="48"/>
      <c r="AD176" s="48"/>
      <c r="AE176" s="48"/>
      <c r="AF176" s="48"/>
      <c r="AG176" s="5"/>
      <c r="AH176" s="48"/>
      <c r="AI176" s="48"/>
      <c r="AJ176" s="48"/>
      <c r="AK176" s="48"/>
      <c r="AL176" s="5"/>
    </row>
    <row r="177" spans="1:38" hidden="1" x14ac:dyDescent="0.3">
      <c r="A177" s="114"/>
      <c r="B177" s="125"/>
      <c r="C177" s="114"/>
      <c r="D177" s="114"/>
      <c r="E177" s="112"/>
      <c r="F177" s="7" t="s">
        <v>13</v>
      </c>
      <c r="G177" s="21">
        <f t="shared" si="71"/>
        <v>0</v>
      </c>
      <c r="H177" s="21">
        <f t="shared" si="72"/>
        <v>0</v>
      </c>
      <c r="I177" s="22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126"/>
      <c r="R177" s="8"/>
      <c r="AA177" s="48"/>
      <c r="AB177" s="48"/>
      <c r="AC177" s="48"/>
      <c r="AD177" s="48"/>
      <c r="AE177" s="48"/>
      <c r="AF177" s="48"/>
      <c r="AG177" s="5"/>
      <c r="AH177" s="48"/>
      <c r="AI177" s="48"/>
      <c r="AJ177" s="48"/>
      <c r="AK177" s="48"/>
      <c r="AL177" s="5"/>
    </row>
    <row r="178" spans="1:38" hidden="1" x14ac:dyDescent="0.3">
      <c r="A178" s="114"/>
      <c r="B178" s="125"/>
      <c r="C178" s="114"/>
      <c r="D178" s="114">
        <v>2</v>
      </c>
      <c r="E178" s="112"/>
      <c r="F178" s="7" t="s">
        <v>14</v>
      </c>
      <c r="G178" s="21">
        <f t="shared" si="71"/>
        <v>0</v>
      </c>
      <c r="H178" s="21">
        <f t="shared" si="72"/>
        <v>0</v>
      </c>
      <c r="I178" s="22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126"/>
      <c r="R178" s="8"/>
      <c r="AA178" s="48"/>
      <c r="AB178" s="48"/>
      <c r="AC178" s="48"/>
      <c r="AD178" s="48"/>
      <c r="AE178" s="48"/>
      <c r="AF178" s="48"/>
      <c r="AG178" s="5"/>
      <c r="AH178" s="48"/>
      <c r="AI178" s="48"/>
      <c r="AJ178" s="48"/>
      <c r="AK178" s="48"/>
      <c r="AL178" s="5"/>
    </row>
    <row r="179" spans="1:38" hidden="1" x14ac:dyDescent="0.3">
      <c r="A179" s="114"/>
      <c r="B179" s="125"/>
      <c r="C179" s="114"/>
      <c r="D179" s="114"/>
      <c r="E179" s="112"/>
      <c r="F179" s="7" t="s">
        <v>15</v>
      </c>
      <c r="G179" s="21">
        <f t="shared" si="71"/>
        <v>0</v>
      </c>
      <c r="H179" s="21">
        <f t="shared" si="72"/>
        <v>0</v>
      </c>
      <c r="I179" s="22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126"/>
      <c r="R179" s="8"/>
      <c r="AA179" s="48"/>
      <c r="AB179" s="48"/>
      <c r="AC179" s="48"/>
      <c r="AD179" s="48"/>
      <c r="AE179" s="48"/>
      <c r="AF179" s="48"/>
      <c r="AG179" s="5"/>
      <c r="AH179" s="48"/>
      <c r="AI179" s="48"/>
      <c r="AJ179" s="48"/>
      <c r="AK179" s="48"/>
      <c r="AL179" s="5"/>
    </row>
    <row r="180" spans="1:38" hidden="1" x14ac:dyDescent="0.3">
      <c r="A180" s="114"/>
      <c r="B180" s="125"/>
      <c r="C180" s="114"/>
      <c r="D180" s="114"/>
      <c r="E180" s="112"/>
      <c r="F180" s="7" t="s">
        <v>62</v>
      </c>
      <c r="G180" s="21">
        <f t="shared" si="71"/>
        <v>0</v>
      </c>
      <c r="H180" s="21">
        <f t="shared" si="72"/>
        <v>0</v>
      </c>
      <c r="I180" s="22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126"/>
      <c r="R180" s="8"/>
      <c r="AA180" s="48"/>
      <c r="AB180" s="48"/>
      <c r="AC180" s="48"/>
      <c r="AD180" s="48"/>
      <c r="AE180" s="48"/>
      <c r="AF180" s="48"/>
      <c r="AG180" s="5"/>
      <c r="AH180" s="48"/>
      <c r="AI180" s="48"/>
      <c r="AJ180" s="48"/>
      <c r="AK180" s="48"/>
      <c r="AL180" s="5"/>
    </row>
    <row r="181" spans="1:38" hidden="1" x14ac:dyDescent="0.3">
      <c r="A181" s="114"/>
      <c r="B181" s="125"/>
      <c r="C181" s="114"/>
      <c r="D181" s="114"/>
      <c r="E181" s="112"/>
      <c r="F181" s="7" t="s">
        <v>63</v>
      </c>
      <c r="G181" s="21">
        <f t="shared" si="71"/>
        <v>0</v>
      </c>
      <c r="H181" s="21">
        <f t="shared" si="72"/>
        <v>0</v>
      </c>
      <c r="I181" s="22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126"/>
      <c r="R181" s="8"/>
      <c r="AA181" s="48"/>
      <c r="AB181" s="48"/>
      <c r="AC181" s="48"/>
      <c r="AD181" s="48"/>
      <c r="AE181" s="48"/>
      <c r="AF181" s="48"/>
      <c r="AG181" s="5"/>
      <c r="AH181" s="48"/>
      <c r="AI181" s="48"/>
      <c r="AJ181" s="48"/>
      <c r="AK181" s="48"/>
      <c r="AL181" s="5"/>
    </row>
    <row r="182" spans="1:38" hidden="1" x14ac:dyDescent="0.3">
      <c r="A182" s="114"/>
      <c r="B182" s="125"/>
      <c r="C182" s="114"/>
      <c r="D182" s="114"/>
      <c r="E182" s="112"/>
      <c r="F182" s="7" t="s">
        <v>64</v>
      </c>
      <c r="G182" s="21">
        <f t="shared" si="71"/>
        <v>0</v>
      </c>
      <c r="H182" s="21">
        <f t="shared" si="72"/>
        <v>0</v>
      </c>
      <c r="I182" s="22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126"/>
      <c r="R182" s="8"/>
      <c r="AA182" s="48"/>
      <c r="AB182" s="48"/>
      <c r="AC182" s="48"/>
      <c r="AD182" s="48"/>
      <c r="AE182" s="48"/>
      <c r="AF182" s="48"/>
      <c r="AG182" s="5"/>
      <c r="AH182" s="48"/>
      <c r="AI182" s="48"/>
      <c r="AJ182" s="48"/>
      <c r="AK182" s="48"/>
      <c r="AL182" s="5"/>
    </row>
    <row r="183" spans="1:38" hidden="1" x14ac:dyDescent="0.3">
      <c r="A183" s="114"/>
      <c r="B183" s="125"/>
      <c r="C183" s="114"/>
      <c r="D183" s="114"/>
      <c r="E183" s="112"/>
      <c r="F183" s="7" t="s">
        <v>65</v>
      </c>
      <c r="G183" s="21">
        <f t="shared" si="71"/>
        <v>0</v>
      </c>
      <c r="H183" s="21">
        <f t="shared" si="72"/>
        <v>0</v>
      </c>
      <c r="I183" s="22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126"/>
      <c r="R183" s="8"/>
      <c r="AA183" s="48"/>
      <c r="AB183" s="48"/>
      <c r="AC183" s="48"/>
      <c r="AD183" s="48"/>
      <c r="AE183" s="48"/>
      <c r="AF183" s="48"/>
      <c r="AG183" s="5"/>
      <c r="AH183" s="48"/>
      <c r="AI183" s="48"/>
      <c r="AJ183" s="48"/>
      <c r="AK183" s="48"/>
      <c r="AL183" s="5"/>
    </row>
    <row r="184" spans="1:38" hidden="1" x14ac:dyDescent="0.3">
      <c r="A184" s="114"/>
      <c r="B184" s="125"/>
      <c r="C184" s="115"/>
      <c r="D184" s="114"/>
      <c r="E184" s="112"/>
      <c r="F184" s="7" t="s">
        <v>66</v>
      </c>
      <c r="G184" s="21">
        <f t="shared" si="71"/>
        <v>0</v>
      </c>
      <c r="H184" s="21">
        <f t="shared" si="72"/>
        <v>0</v>
      </c>
      <c r="I184" s="22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126"/>
      <c r="R184" s="8"/>
      <c r="AA184" s="48"/>
      <c r="AB184" s="48"/>
      <c r="AC184" s="48"/>
      <c r="AD184" s="48"/>
      <c r="AE184" s="48"/>
      <c r="AF184" s="48"/>
      <c r="AG184" s="5"/>
      <c r="AH184" s="48"/>
      <c r="AI184" s="48"/>
      <c r="AJ184" s="48"/>
      <c r="AK184" s="48"/>
      <c r="AL184" s="5"/>
    </row>
    <row r="185" spans="1:38" s="1" customFormat="1" ht="15.75" customHeight="1" x14ac:dyDescent="0.3">
      <c r="A185" s="114"/>
      <c r="B185" s="167" t="s">
        <v>153</v>
      </c>
      <c r="C185" s="113"/>
      <c r="D185" s="113">
        <v>3</v>
      </c>
      <c r="E185" s="112" t="s">
        <v>135</v>
      </c>
      <c r="F185" s="11" t="s">
        <v>9</v>
      </c>
      <c r="G185" s="21">
        <f>SUM(G186:G196)</f>
        <v>5783.4000000000005</v>
      </c>
      <c r="H185" s="21">
        <f>SUM(H186:H196)</f>
        <v>0</v>
      </c>
      <c r="I185" s="21">
        <f>SUM(I186:I196)</f>
        <v>5783.4000000000005</v>
      </c>
      <c r="J185" s="4">
        <f t="shared" ref="J185:P185" si="73">SUM(J186:J196)</f>
        <v>0</v>
      </c>
      <c r="K185" s="6">
        <f t="shared" si="73"/>
        <v>0</v>
      </c>
      <c r="L185" s="6">
        <f t="shared" si="73"/>
        <v>0</v>
      </c>
      <c r="M185" s="6">
        <f t="shared" si="73"/>
        <v>0</v>
      </c>
      <c r="N185" s="6">
        <f t="shared" si="73"/>
        <v>0</v>
      </c>
      <c r="O185" s="6">
        <f t="shared" si="73"/>
        <v>0</v>
      </c>
      <c r="P185" s="6">
        <f t="shared" si="73"/>
        <v>0</v>
      </c>
      <c r="Q185" s="126" t="s">
        <v>60</v>
      </c>
      <c r="R185" s="8"/>
      <c r="X185" s="1" t="s">
        <v>76</v>
      </c>
      <c r="AA185" s="67"/>
      <c r="AB185" s="67"/>
      <c r="AC185" s="67"/>
      <c r="AD185" s="67"/>
      <c r="AE185" s="67"/>
      <c r="AF185" s="67"/>
      <c r="AG185" s="13"/>
      <c r="AH185" s="67"/>
      <c r="AI185" s="67"/>
      <c r="AJ185" s="67"/>
      <c r="AK185" s="67"/>
      <c r="AL185" s="13"/>
    </row>
    <row r="186" spans="1:38" x14ac:dyDescent="0.3">
      <c r="A186" s="114"/>
      <c r="B186" s="167"/>
      <c r="C186" s="114"/>
      <c r="D186" s="114"/>
      <c r="E186" s="112"/>
      <c r="F186" s="7" t="s">
        <v>10</v>
      </c>
      <c r="G186" s="21">
        <f t="shared" ref="G186:G196" si="74">I186+K186+M186+O186</f>
        <v>0</v>
      </c>
      <c r="H186" s="21">
        <f t="shared" ref="H186:H196" si="75">J186+L186+N186+P186</f>
        <v>0</v>
      </c>
      <c r="I186" s="22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126"/>
      <c r="R186" s="8"/>
      <c r="AA186" s="48"/>
      <c r="AB186" s="48"/>
      <c r="AC186" s="48"/>
      <c r="AD186" s="48"/>
      <c r="AE186" s="48"/>
      <c r="AF186" s="48"/>
      <c r="AG186" s="5"/>
      <c r="AH186" s="48"/>
      <c r="AI186" s="48"/>
      <c r="AJ186" s="48"/>
      <c r="AK186" s="48"/>
      <c r="AL186" s="5"/>
    </row>
    <row r="187" spans="1:38" x14ac:dyDescent="0.3">
      <c r="A187" s="114"/>
      <c r="B187" s="167"/>
      <c r="C187" s="114"/>
      <c r="D187" s="114"/>
      <c r="E187" s="112"/>
      <c r="F187" s="7" t="s">
        <v>11</v>
      </c>
      <c r="G187" s="21">
        <f t="shared" si="74"/>
        <v>0</v>
      </c>
      <c r="H187" s="21">
        <f t="shared" si="75"/>
        <v>0</v>
      </c>
      <c r="I187" s="22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126"/>
      <c r="R187" s="8"/>
      <c r="AA187" s="48"/>
      <c r="AB187" s="48"/>
      <c r="AC187" s="48"/>
      <c r="AD187" s="48"/>
      <c r="AE187" s="48"/>
      <c r="AF187" s="48"/>
      <c r="AG187" s="5"/>
      <c r="AH187" s="48"/>
      <c r="AI187" s="48"/>
      <c r="AJ187" s="48"/>
      <c r="AK187" s="48"/>
      <c r="AL187" s="5"/>
    </row>
    <row r="188" spans="1:38" x14ac:dyDescent="0.3">
      <c r="A188" s="114"/>
      <c r="B188" s="167"/>
      <c r="C188" s="114"/>
      <c r="D188" s="114"/>
      <c r="E188" s="112"/>
      <c r="F188" s="7" t="s">
        <v>12</v>
      </c>
      <c r="G188" s="21">
        <f t="shared" si="74"/>
        <v>0</v>
      </c>
      <c r="H188" s="21">
        <f t="shared" si="75"/>
        <v>0</v>
      </c>
      <c r="I188" s="22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126"/>
      <c r="R188" s="8"/>
      <c r="AA188" s="48"/>
      <c r="AB188" s="48"/>
      <c r="AC188" s="48"/>
      <c r="AD188" s="48"/>
      <c r="AE188" s="48"/>
      <c r="AF188" s="48"/>
      <c r="AG188" s="5"/>
      <c r="AH188" s="48"/>
      <c r="AI188" s="48"/>
      <c r="AJ188" s="48"/>
      <c r="AK188" s="48"/>
      <c r="AL188" s="5"/>
    </row>
    <row r="189" spans="1:38" x14ac:dyDescent="0.3">
      <c r="A189" s="114"/>
      <c r="B189" s="167"/>
      <c r="C189" s="114"/>
      <c r="D189" s="114"/>
      <c r="E189" s="112"/>
      <c r="F189" s="7" t="s">
        <v>13</v>
      </c>
      <c r="G189" s="21">
        <f t="shared" si="74"/>
        <v>0</v>
      </c>
      <c r="H189" s="21">
        <f t="shared" si="75"/>
        <v>0</v>
      </c>
      <c r="I189" s="22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126"/>
      <c r="R189" s="8"/>
      <c r="AA189" s="48"/>
      <c r="AB189" s="48"/>
      <c r="AC189" s="48"/>
      <c r="AD189" s="48"/>
      <c r="AE189" s="48"/>
      <c r="AF189" s="48"/>
      <c r="AG189" s="5"/>
      <c r="AH189" s="48"/>
      <c r="AI189" s="48"/>
      <c r="AJ189" s="48"/>
      <c r="AK189" s="48"/>
      <c r="AL189" s="5"/>
    </row>
    <row r="190" spans="1:38" x14ac:dyDescent="0.3">
      <c r="A190" s="114"/>
      <c r="B190" s="167"/>
      <c r="C190" s="114"/>
      <c r="D190" s="114"/>
      <c r="E190" s="112"/>
      <c r="F190" s="7" t="s">
        <v>14</v>
      </c>
      <c r="G190" s="21">
        <f t="shared" si="74"/>
        <v>0</v>
      </c>
      <c r="H190" s="21">
        <f t="shared" si="75"/>
        <v>0</v>
      </c>
      <c r="I190" s="22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126"/>
      <c r="R190" s="8"/>
      <c r="AA190" s="48"/>
      <c r="AB190" s="48"/>
      <c r="AC190" s="48"/>
      <c r="AD190" s="48"/>
      <c r="AE190" s="48"/>
      <c r="AF190" s="48"/>
      <c r="AG190" s="5"/>
      <c r="AH190" s="48"/>
      <c r="AI190" s="48"/>
      <c r="AJ190" s="48"/>
      <c r="AK190" s="48"/>
      <c r="AL190" s="5"/>
    </row>
    <row r="191" spans="1:38" x14ac:dyDescent="0.3">
      <c r="A191" s="114"/>
      <c r="B191" s="167"/>
      <c r="C191" s="114"/>
      <c r="D191" s="114">
        <v>3</v>
      </c>
      <c r="E191" s="112"/>
      <c r="F191" s="7" t="s">
        <v>15</v>
      </c>
      <c r="G191" s="21">
        <f t="shared" si="74"/>
        <v>0</v>
      </c>
      <c r="H191" s="21">
        <f t="shared" si="75"/>
        <v>0</v>
      </c>
      <c r="I191" s="22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126"/>
      <c r="R191" s="8"/>
      <c r="AA191" s="48"/>
      <c r="AB191" s="48"/>
      <c r="AC191" s="48"/>
      <c r="AD191" s="48"/>
      <c r="AE191" s="48"/>
      <c r="AF191" s="48"/>
      <c r="AG191" s="5"/>
      <c r="AH191" s="48"/>
      <c r="AI191" s="48"/>
      <c r="AJ191" s="48"/>
      <c r="AK191" s="48"/>
      <c r="AL191" s="5"/>
    </row>
    <row r="192" spans="1:38" x14ac:dyDescent="0.3">
      <c r="A192" s="114"/>
      <c r="B192" s="167"/>
      <c r="C192" s="114"/>
      <c r="D192" s="114"/>
      <c r="E192" s="112"/>
      <c r="F192" s="7" t="s">
        <v>62</v>
      </c>
      <c r="G192" s="21">
        <f t="shared" si="74"/>
        <v>0</v>
      </c>
      <c r="H192" s="21">
        <f t="shared" si="75"/>
        <v>0</v>
      </c>
      <c r="I192" s="22"/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126"/>
      <c r="R192" s="8"/>
      <c r="X192" s="43">
        <f>I192</f>
        <v>0</v>
      </c>
      <c r="Y192" t="s">
        <v>78</v>
      </c>
      <c r="AA192" s="48"/>
      <c r="AB192" s="48"/>
      <c r="AC192" s="48"/>
      <c r="AD192" s="48"/>
      <c r="AE192" s="48"/>
      <c r="AF192" s="48"/>
      <c r="AG192" s="5"/>
      <c r="AH192" s="48"/>
      <c r="AI192" s="48"/>
      <c r="AJ192" s="48"/>
      <c r="AK192" s="48"/>
      <c r="AL192" s="5"/>
    </row>
    <row r="193" spans="1:44" s="91" customFormat="1" x14ac:dyDescent="0.3">
      <c r="A193" s="114"/>
      <c r="B193" s="167"/>
      <c r="C193" s="114"/>
      <c r="D193" s="114"/>
      <c r="E193" s="112"/>
      <c r="F193" s="87" t="s">
        <v>63</v>
      </c>
      <c r="G193" s="88">
        <f t="shared" si="74"/>
        <v>0</v>
      </c>
      <c r="H193" s="88">
        <f t="shared" si="75"/>
        <v>0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0</v>
      </c>
      <c r="O193" s="89">
        <v>0</v>
      </c>
      <c r="P193" s="89">
        <v>0</v>
      </c>
      <c r="Q193" s="126"/>
      <c r="R193" s="90"/>
      <c r="Y193" s="92">
        <f>I193</f>
        <v>0</v>
      </c>
      <c r="AA193" s="93"/>
      <c r="AB193" s="93"/>
      <c r="AC193" s="93"/>
      <c r="AD193" s="93"/>
      <c r="AE193" s="93">
        <v>1</v>
      </c>
      <c r="AF193" s="93"/>
      <c r="AG193" s="94"/>
      <c r="AH193" s="93"/>
      <c r="AI193" s="93"/>
      <c r="AJ193" s="93"/>
      <c r="AK193" s="93"/>
      <c r="AL193" s="94"/>
    </row>
    <row r="194" spans="1:44" s="91" customFormat="1" x14ac:dyDescent="0.3">
      <c r="A194" s="114"/>
      <c r="B194" s="167"/>
      <c r="C194" s="114"/>
      <c r="D194" s="114"/>
      <c r="E194" s="112"/>
      <c r="F194" s="87" t="s">
        <v>64</v>
      </c>
      <c r="G194" s="88">
        <f t="shared" si="74"/>
        <v>263.60000000000002</v>
      </c>
      <c r="H194" s="88">
        <f t="shared" si="75"/>
        <v>0</v>
      </c>
      <c r="I194" s="89">
        <v>263.60000000000002</v>
      </c>
      <c r="J194" s="89">
        <v>0</v>
      </c>
      <c r="K194" s="89">
        <v>0</v>
      </c>
      <c r="L194" s="89">
        <v>0</v>
      </c>
      <c r="M194" s="89">
        <v>0</v>
      </c>
      <c r="N194" s="89">
        <v>0</v>
      </c>
      <c r="O194" s="89">
        <v>0</v>
      </c>
      <c r="P194" s="89">
        <v>0</v>
      </c>
      <c r="Q194" s="126"/>
      <c r="R194" s="90"/>
      <c r="AA194" s="93"/>
      <c r="AB194" s="93"/>
      <c r="AC194" s="93"/>
      <c r="AD194" s="93"/>
      <c r="AE194" s="93"/>
      <c r="AF194" s="93"/>
      <c r="AG194" s="94"/>
      <c r="AH194" s="93">
        <v>1</v>
      </c>
      <c r="AI194" s="93"/>
      <c r="AJ194" s="93"/>
      <c r="AK194" s="93"/>
      <c r="AL194" s="94"/>
      <c r="AP194" s="92">
        <f>I194</f>
        <v>263.60000000000002</v>
      </c>
      <c r="AQ194" s="91" t="s">
        <v>148</v>
      </c>
    </row>
    <row r="195" spans="1:44" s="91" customFormat="1" x14ac:dyDescent="0.3">
      <c r="A195" s="114"/>
      <c r="B195" s="167"/>
      <c r="C195" s="114"/>
      <c r="D195" s="114"/>
      <c r="E195" s="112"/>
      <c r="F195" s="87" t="s">
        <v>65</v>
      </c>
      <c r="G195" s="88">
        <f t="shared" si="74"/>
        <v>5519.8</v>
      </c>
      <c r="H195" s="88">
        <f t="shared" si="75"/>
        <v>0</v>
      </c>
      <c r="I195" s="89">
        <v>5519.8</v>
      </c>
      <c r="J195" s="89">
        <v>0</v>
      </c>
      <c r="K195" s="89">
        <v>0</v>
      </c>
      <c r="L195" s="89">
        <v>0</v>
      </c>
      <c r="M195" s="89">
        <v>0</v>
      </c>
      <c r="N195" s="89">
        <v>0</v>
      </c>
      <c r="O195" s="89">
        <v>0</v>
      </c>
      <c r="P195" s="89">
        <v>0</v>
      </c>
      <c r="Q195" s="126"/>
      <c r="R195" s="90"/>
      <c r="AA195" s="93"/>
      <c r="AB195" s="93"/>
      <c r="AC195" s="93"/>
      <c r="AD195" s="93"/>
      <c r="AE195" s="93"/>
      <c r="AF195" s="93"/>
      <c r="AG195" s="94"/>
      <c r="AH195" s="93"/>
      <c r="AI195" s="93"/>
      <c r="AJ195" s="93"/>
      <c r="AK195" s="93"/>
      <c r="AL195" s="94"/>
      <c r="AQ195" s="92">
        <f>I195</f>
        <v>5519.8</v>
      </c>
      <c r="AR195" s="91" t="s">
        <v>150</v>
      </c>
    </row>
    <row r="196" spans="1:44" x14ac:dyDescent="0.3">
      <c r="A196" s="114"/>
      <c r="B196" s="167"/>
      <c r="C196" s="115"/>
      <c r="D196" s="114"/>
      <c r="E196" s="112"/>
      <c r="F196" s="7" t="s">
        <v>66</v>
      </c>
      <c r="G196" s="21">
        <f t="shared" si="74"/>
        <v>0</v>
      </c>
      <c r="H196" s="21">
        <f t="shared" si="75"/>
        <v>0</v>
      </c>
      <c r="I196" s="22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126"/>
      <c r="R196" s="8"/>
      <c r="AA196" s="48"/>
      <c r="AB196" s="48"/>
      <c r="AC196" s="48"/>
      <c r="AD196" s="48"/>
      <c r="AE196" s="48"/>
      <c r="AF196" s="48"/>
      <c r="AG196" s="5"/>
      <c r="AH196" s="48"/>
      <c r="AI196" s="48"/>
      <c r="AJ196" s="48"/>
      <c r="AK196" s="48"/>
      <c r="AL196" s="5"/>
    </row>
    <row r="197" spans="1:44" s="1" customFormat="1" ht="15.75" customHeight="1" x14ac:dyDescent="0.3">
      <c r="A197" s="114"/>
      <c r="B197" s="139" t="s">
        <v>74</v>
      </c>
      <c r="C197" s="113"/>
      <c r="D197" s="113">
        <v>3</v>
      </c>
      <c r="E197" s="112" t="s">
        <v>135</v>
      </c>
      <c r="F197" s="11" t="s">
        <v>9</v>
      </c>
      <c r="G197" s="21">
        <f>SUM(G198:G208)</f>
        <v>11897.7</v>
      </c>
      <c r="H197" s="21">
        <f>SUM(H198:H208)</f>
        <v>0</v>
      </c>
      <c r="I197" s="21">
        <f>SUM(I198:I208)</f>
        <v>11897.7</v>
      </c>
      <c r="J197" s="4">
        <f t="shared" ref="J197:P197" si="76">SUM(J198:J208)</f>
        <v>0</v>
      </c>
      <c r="K197" s="6">
        <f t="shared" si="76"/>
        <v>0</v>
      </c>
      <c r="L197" s="6">
        <f t="shared" si="76"/>
        <v>0</v>
      </c>
      <c r="M197" s="6">
        <f t="shared" si="76"/>
        <v>0</v>
      </c>
      <c r="N197" s="6">
        <f t="shared" si="76"/>
        <v>0</v>
      </c>
      <c r="O197" s="6">
        <f t="shared" si="76"/>
        <v>0</v>
      </c>
      <c r="P197" s="6">
        <f t="shared" si="76"/>
        <v>0</v>
      </c>
      <c r="Q197" s="126" t="s">
        <v>60</v>
      </c>
      <c r="R197" s="8"/>
      <c r="Y197" s="1" t="s">
        <v>78</v>
      </c>
      <c r="AA197" s="67"/>
      <c r="AB197" s="67"/>
      <c r="AC197" s="67"/>
      <c r="AD197" s="67"/>
      <c r="AE197" s="67"/>
      <c r="AF197" s="67"/>
      <c r="AG197" s="13"/>
      <c r="AH197" s="67"/>
      <c r="AI197" s="67"/>
      <c r="AJ197" s="67"/>
      <c r="AK197" s="67"/>
      <c r="AL197" s="13"/>
    </row>
    <row r="198" spans="1:44" x14ac:dyDescent="0.3">
      <c r="A198" s="114"/>
      <c r="B198" s="139"/>
      <c r="C198" s="114"/>
      <c r="D198" s="114"/>
      <c r="E198" s="112"/>
      <c r="F198" s="7" t="s">
        <v>10</v>
      </c>
      <c r="G198" s="21">
        <f t="shared" ref="G198:G208" si="77">I198+K198+M198+O198</f>
        <v>0</v>
      </c>
      <c r="H198" s="21">
        <f t="shared" ref="H198:H208" si="78">J198+L198+N198+P198</f>
        <v>0</v>
      </c>
      <c r="I198" s="22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126"/>
      <c r="R198" s="8"/>
      <c r="AA198" s="48"/>
      <c r="AB198" s="48"/>
      <c r="AC198" s="48"/>
      <c r="AD198" s="48"/>
      <c r="AE198" s="48"/>
      <c r="AF198" s="48"/>
      <c r="AG198" s="5"/>
      <c r="AH198" s="48"/>
      <c r="AI198" s="48"/>
      <c r="AJ198" s="48"/>
      <c r="AK198" s="48"/>
      <c r="AL198" s="5"/>
    </row>
    <row r="199" spans="1:44" x14ac:dyDescent="0.3">
      <c r="A199" s="114"/>
      <c r="B199" s="139"/>
      <c r="C199" s="114"/>
      <c r="D199" s="114"/>
      <c r="E199" s="112"/>
      <c r="F199" s="7" t="s">
        <v>11</v>
      </c>
      <c r="G199" s="21">
        <f t="shared" si="77"/>
        <v>0</v>
      </c>
      <c r="H199" s="21">
        <f t="shared" si="78"/>
        <v>0</v>
      </c>
      <c r="I199" s="22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126"/>
      <c r="R199" s="8"/>
      <c r="AA199" s="48"/>
      <c r="AB199" s="48"/>
      <c r="AC199" s="48"/>
      <c r="AD199" s="48"/>
      <c r="AE199" s="48"/>
      <c r="AF199" s="48"/>
      <c r="AG199" s="5"/>
      <c r="AH199" s="48"/>
      <c r="AI199" s="48"/>
      <c r="AJ199" s="48"/>
      <c r="AK199" s="48"/>
      <c r="AL199" s="5"/>
    </row>
    <row r="200" spans="1:44" x14ac:dyDescent="0.3">
      <c r="A200" s="114"/>
      <c r="B200" s="139"/>
      <c r="C200" s="114"/>
      <c r="D200" s="114"/>
      <c r="E200" s="112"/>
      <c r="F200" s="7" t="s">
        <v>12</v>
      </c>
      <c r="G200" s="21">
        <f t="shared" si="77"/>
        <v>0</v>
      </c>
      <c r="H200" s="21">
        <f t="shared" si="78"/>
        <v>0</v>
      </c>
      <c r="I200" s="22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126"/>
      <c r="R200" s="8"/>
      <c r="AA200" s="48"/>
      <c r="AB200" s="48"/>
      <c r="AC200" s="48"/>
      <c r="AD200" s="48"/>
      <c r="AE200" s="48"/>
      <c r="AF200" s="48"/>
      <c r="AG200" s="5"/>
      <c r="AH200" s="48"/>
      <c r="AI200" s="48"/>
      <c r="AJ200" s="48"/>
      <c r="AK200" s="48"/>
      <c r="AL200" s="5"/>
    </row>
    <row r="201" spans="1:44" x14ac:dyDescent="0.3">
      <c r="A201" s="114"/>
      <c r="B201" s="139"/>
      <c r="C201" s="114"/>
      <c r="D201" s="114"/>
      <c r="E201" s="112"/>
      <c r="F201" s="7" t="s">
        <v>13</v>
      </c>
      <c r="G201" s="21">
        <f t="shared" si="77"/>
        <v>0</v>
      </c>
      <c r="H201" s="21">
        <f t="shared" si="78"/>
        <v>0</v>
      </c>
      <c r="I201" s="22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126"/>
      <c r="R201" s="8"/>
      <c r="AA201" s="48"/>
      <c r="AB201" s="48"/>
      <c r="AC201" s="48"/>
      <c r="AD201" s="48"/>
      <c r="AE201" s="48"/>
      <c r="AF201" s="48"/>
      <c r="AG201" s="5"/>
      <c r="AH201" s="48"/>
      <c r="AI201" s="48"/>
      <c r="AJ201" s="48"/>
      <c r="AK201" s="48"/>
      <c r="AL201" s="5"/>
    </row>
    <row r="202" spans="1:44" x14ac:dyDescent="0.3">
      <c r="A202" s="114"/>
      <c r="B202" s="139"/>
      <c r="C202" s="114"/>
      <c r="D202" s="114"/>
      <c r="E202" s="112"/>
      <c r="F202" s="7" t="s">
        <v>14</v>
      </c>
      <c r="G202" s="21">
        <f t="shared" si="77"/>
        <v>0</v>
      </c>
      <c r="H202" s="21">
        <f t="shared" si="78"/>
        <v>0</v>
      </c>
      <c r="I202" s="22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126"/>
      <c r="R202" s="8"/>
      <c r="AA202" s="48"/>
      <c r="AB202" s="48"/>
      <c r="AC202" s="48"/>
      <c r="AD202" s="48"/>
      <c r="AE202" s="48"/>
      <c r="AF202" s="48"/>
      <c r="AG202" s="5"/>
      <c r="AH202" s="48"/>
      <c r="AI202" s="48"/>
      <c r="AJ202" s="48"/>
      <c r="AK202" s="48"/>
      <c r="AL202" s="5"/>
    </row>
    <row r="203" spans="1:44" x14ac:dyDescent="0.3">
      <c r="A203" s="114"/>
      <c r="B203" s="139"/>
      <c r="C203" s="114"/>
      <c r="D203" s="114"/>
      <c r="E203" s="112"/>
      <c r="F203" s="7" t="s">
        <v>15</v>
      </c>
      <c r="G203" s="21">
        <f t="shared" si="77"/>
        <v>0</v>
      </c>
      <c r="H203" s="21">
        <f t="shared" si="78"/>
        <v>0</v>
      </c>
      <c r="I203" s="22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126"/>
      <c r="R203" s="8"/>
      <c r="AA203" s="48"/>
      <c r="AB203" s="48"/>
      <c r="AC203" s="48"/>
      <c r="AD203" s="48"/>
      <c r="AE203" s="48"/>
      <c r="AF203" s="48"/>
      <c r="AG203" s="5"/>
      <c r="AH203" s="48"/>
      <c r="AI203" s="48"/>
      <c r="AJ203" s="48"/>
      <c r="AK203" s="48"/>
      <c r="AL203" s="5"/>
    </row>
    <row r="204" spans="1:44" x14ac:dyDescent="0.3">
      <c r="A204" s="114"/>
      <c r="B204" s="139"/>
      <c r="C204" s="114"/>
      <c r="D204" s="114"/>
      <c r="E204" s="112"/>
      <c r="F204" s="7" t="s">
        <v>62</v>
      </c>
      <c r="G204" s="21">
        <f t="shared" si="77"/>
        <v>0</v>
      </c>
      <c r="H204" s="21">
        <f t="shared" si="78"/>
        <v>0</v>
      </c>
      <c r="I204" s="22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126"/>
      <c r="R204" s="8"/>
      <c r="AA204" s="48"/>
      <c r="AB204" s="48"/>
      <c r="AC204" s="48"/>
      <c r="AD204" s="48"/>
      <c r="AE204" s="48"/>
      <c r="AF204" s="48"/>
      <c r="AG204" s="5"/>
      <c r="AH204" s="48"/>
      <c r="AI204" s="48"/>
      <c r="AJ204" s="48"/>
      <c r="AK204" s="48"/>
      <c r="AL204" s="5"/>
    </row>
    <row r="205" spans="1:44" s="91" customFormat="1" x14ac:dyDescent="0.3">
      <c r="A205" s="114"/>
      <c r="B205" s="139"/>
      <c r="C205" s="114"/>
      <c r="D205" s="114"/>
      <c r="E205" s="112"/>
      <c r="F205" s="87" t="s">
        <v>63</v>
      </c>
      <c r="G205" s="88">
        <f t="shared" si="77"/>
        <v>0</v>
      </c>
      <c r="H205" s="88">
        <f t="shared" si="78"/>
        <v>0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v>0</v>
      </c>
      <c r="O205" s="89">
        <v>0</v>
      </c>
      <c r="P205" s="89">
        <v>0</v>
      </c>
      <c r="Q205" s="126"/>
      <c r="R205" s="90"/>
      <c r="Y205" s="92">
        <f>I205</f>
        <v>0</v>
      </c>
      <c r="AA205" s="93"/>
      <c r="AB205" s="93"/>
      <c r="AC205" s="93"/>
      <c r="AD205" s="93"/>
      <c r="AE205" s="93"/>
      <c r="AF205" s="93"/>
      <c r="AG205" s="94"/>
      <c r="AH205" s="93"/>
      <c r="AI205" s="93"/>
      <c r="AJ205" s="93"/>
      <c r="AK205" s="93"/>
      <c r="AL205" s="94"/>
    </row>
    <row r="206" spans="1:44" s="91" customFormat="1" x14ac:dyDescent="0.3">
      <c r="A206" s="114"/>
      <c r="B206" s="139"/>
      <c r="C206" s="114"/>
      <c r="D206" s="114"/>
      <c r="E206" s="112"/>
      <c r="F206" s="87" t="s">
        <v>64</v>
      </c>
      <c r="G206" s="88">
        <f t="shared" si="77"/>
        <v>648.1</v>
      </c>
      <c r="H206" s="88">
        <f t="shared" si="78"/>
        <v>0</v>
      </c>
      <c r="I206" s="96">
        <v>648.1</v>
      </c>
      <c r="J206" s="89">
        <v>0</v>
      </c>
      <c r="K206" s="89">
        <v>0</v>
      </c>
      <c r="L206" s="89">
        <v>0</v>
      </c>
      <c r="M206" s="89">
        <v>0</v>
      </c>
      <c r="N206" s="89">
        <v>0</v>
      </c>
      <c r="O206" s="89">
        <v>0</v>
      </c>
      <c r="P206" s="89">
        <v>0</v>
      </c>
      <c r="Q206" s="126"/>
      <c r="R206" s="90"/>
      <c r="AA206" s="93"/>
      <c r="AB206" s="93"/>
      <c r="AC206" s="93"/>
      <c r="AD206" s="93"/>
      <c r="AE206" s="93"/>
      <c r="AF206" s="93"/>
      <c r="AG206" s="94"/>
      <c r="AH206" s="93"/>
      <c r="AI206" s="93"/>
      <c r="AJ206" s="93"/>
      <c r="AK206" s="93"/>
      <c r="AL206" s="94"/>
      <c r="AP206" s="92">
        <f>I206</f>
        <v>648.1</v>
      </c>
      <c r="AQ206" s="91" t="s">
        <v>148</v>
      </c>
    </row>
    <row r="207" spans="1:44" s="91" customFormat="1" x14ac:dyDescent="0.3">
      <c r="A207" s="114"/>
      <c r="B207" s="139"/>
      <c r="C207" s="114"/>
      <c r="D207" s="114"/>
      <c r="E207" s="112"/>
      <c r="F207" s="87" t="s">
        <v>65</v>
      </c>
      <c r="G207" s="88">
        <f t="shared" si="77"/>
        <v>11249.6</v>
      </c>
      <c r="H207" s="88">
        <f t="shared" si="78"/>
        <v>0</v>
      </c>
      <c r="I207" s="96">
        <v>11249.6</v>
      </c>
      <c r="J207" s="89">
        <v>0</v>
      </c>
      <c r="K207" s="89">
        <v>0</v>
      </c>
      <c r="L207" s="89">
        <v>0</v>
      </c>
      <c r="M207" s="89">
        <v>0</v>
      </c>
      <c r="N207" s="89">
        <v>0</v>
      </c>
      <c r="O207" s="89">
        <v>0</v>
      </c>
      <c r="P207" s="89">
        <v>0</v>
      </c>
      <c r="Q207" s="126"/>
      <c r="R207" s="90"/>
      <c r="AA207" s="93"/>
      <c r="AB207" s="93"/>
      <c r="AC207" s="93"/>
      <c r="AD207" s="93"/>
      <c r="AE207" s="93"/>
      <c r="AF207" s="93"/>
      <c r="AG207" s="94"/>
      <c r="AH207" s="93"/>
      <c r="AI207" s="93"/>
      <c r="AJ207" s="93">
        <v>1</v>
      </c>
      <c r="AK207" s="93"/>
      <c r="AL207" s="94"/>
      <c r="AQ207" s="92">
        <f>I207</f>
        <v>11249.6</v>
      </c>
      <c r="AR207" s="91" t="s">
        <v>150</v>
      </c>
    </row>
    <row r="208" spans="1:44" x14ac:dyDescent="0.3">
      <c r="A208" s="114"/>
      <c r="B208" s="139"/>
      <c r="C208" s="115"/>
      <c r="D208" s="115"/>
      <c r="E208" s="112"/>
      <c r="F208" s="7" t="s">
        <v>66</v>
      </c>
      <c r="G208" s="21">
        <f t="shared" si="77"/>
        <v>0</v>
      </c>
      <c r="H208" s="21">
        <f t="shared" si="78"/>
        <v>0</v>
      </c>
      <c r="I208" s="22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126"/>
      <c r="R208" s="8"/>
      <c r="AA208" s="48"/>
      <c r="AB208" s="48"/>
      <c r="AC208" s="48"/>
      <c r="AD208" s="48"/>
      <c r="AE208" s="48"/>
      <c r="AF208" s="48"/>
      <c r="AG208" s="5"/>
      <c r="AH208" s="48"/>
      <c r="AI208" s="48"/>
      <c r="AJ208" s="48"/>
      <c r="AK208" s="48"/>
      <c r="AL208" s="5"/>
    </row>
    <row r="209" spans="1:44" s="1" customFormat="1" ht="15.75" customHeight="1" x14ac:dyDescent="0.3">
      <c r="A209" s="114"/>
      <c r="B209" s="139" t="s">
        <v>154</v>
      </c>
      <c r="C209" s="113"/>
      <c r="D209" s="113">
        <v>3</v>
      </c>
      <c r="E209" s="112" t="s">
        <v>135</v>
      </c>
      <c r="F209" s="11" t="s">
        <v>9</v>
      </c>
      <c r="G209" s="21">
        <f t="shared" ref="G209:P209" si="79">SUM(G210:G220)</f>
        <v>45582.5</v>
      </c>
      <c r="H209" s="21">
        <f t="shared" si="79"/>
        <v>0</v>
      </c>
      <c r="I209" s="21">
        <f t="shared" si="79"/>
        <v>45582.5</v>
      </c>
      <c r="J209" s="4">
        <f t="shared" si="79"/>
        <v>0</v>
      </c>
      <c r="K209" s="6">
        <f t="shared" si="79"/>
        <v>0</v>
      </c>
      <c r="L209" s="6">
        <f t="shared" si="79"/>
        <v>0</v>
      </c>
      <c r="M209" s="6">
        <f t="shared" si="79"/>
        <v>0</v>
      </c>
      <c r="N209" s="6">
        <f t="shared" si="79"/>
        <v>0</v>
      </c>
      <c r="O209" s="6">
        <f t="shared" si="79"/>
        <v>0</v>
      </c>
      <c r="P209" s="6">
        <f t="shared" si="79"/>
        <v>0</v>
      </c>
      <c r="Q209" s="126" t="s">
        <v>60</v>
      </c>
      <c r="R209" s="8"/>
      <c r="V209" s="47" t="s">
        <v>81</v>
      </c>
      <c r="AA209" s="67"/>
      <c r="AB209" s="67"/>
      <c r="AC209" s="67"/>
      <c r="AD209" s="67"/>
      <c r="AE209" s="67"/>
      <c r="AF209" s="67"/>
      <c r="AG209" s="13"/>
      <c r="AH209" s="67"/>
      <c r="AI209" s="67"/>
      <c r="AJ209" s="67"/>
      <c r="AK209" s="67"/>
      <c r="AL209" s="13"/>
    </row>
    <row r="210" spans="1:44" x14ac:dyDescent="0.3">
      <c r="A210" s="114"/>
      <c r="B210" s="139"/>
      <c r="C210" s="114"/>
      <c r="D210" s="114"/>
      <c r="E210" s="112"/>
      <c r="F210" s="7" t="s">
        <v>10</v>
      </c>
      <c r="G210" s="21">
        <f t="shared" ref="G210:H214" si="80">I210+K210+M210+O210</f>
        <v>0</v>
      </c>
      <c r="H210" s="21">
        <f t="shared" si="80"/>
        <v>0</v>
      </c>
      <c r="I210" s="22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126"/>
      <c r="R210" s="8"/>
      <c r="AA210" s="48"/>
      <c r="AB210" s="48"/>
      <c r="AC210" s="48"/>
      <c r="AD210" s="48"/>
      <c r="AE210" s="48"/>
      <c r="AF210" s="48"/>
      <c r="AG210" s="5"/>
      <c r="AH210" s="48"/>
      <c r="AI210" s="48"/>
      <c r="AJ210" s="48"/>
      <c r="AK210" s="48"/>
      <c r="AL210" s="5"/>
    </row>
    <row r="211" spans="1:44" x14ac:dyDescent="0.3">
      <c r="A211" s="114"/>
      <c r="B211" s="139"/>
      <c r="C211" s="114"/>
      <c r="D211" s="114"/>
      <c r="E211" s="112"/>
      <c r="F211" s="7" t="s">
        <v>11</v>
      </c>
      <c r="G211" s="21">
        <f t="shared" si="80"/>
        <v>0</v>
      </c>
      <c r="H211" s="21">
        <f t="shared" si="80"/>
        <v>0</v>
      </c>
      <c r="I211" s="22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126"/>
      <c r="R211" s="8"/>
      <c r="AA211" s="48"/>
      <c r="AB211" s="48"/>
      <c r="AC211" s="48"/>
      <c r="AD211" s="48"/>
      <c r="AE211" s="48"/>
      <c r="AF211" s="48"/>
      <c r="AG211" s="5"/>
      <c r="AH211" s="48"/>
      <c r="AI211" s="48"/>
      <c r="AJ211" s="48"/>
      <c r="AK211" s="48"/>
      <c r="AL211" s="5"/>
    </row>
    <row r="212" spans="1:44" x14ac:dyDescent="0.3">
      <c r="A212" s="114"/>
      <c r="B212" s="139"/>
      <c r="C212" s="114"/>
      <c r="D212" s="114"/>
      <c r="E212" s="112"/>
      <c r="F212" s="7" t="s">
        <v>12</v>
      </c>
      <c r="G212" s="21">
        <f t="shared" si="80"/>
        <v>0</v>
      </c>
      <c r="H212" s="21">
        <f t="shared" si="80"/>
        <v>0</v>
      </c>
      <c r="I212" s="22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126"/>
      <c r="R212" s="8"/>
      <c r="AA212" s="48"/>
      <c r="AB212" s="48"/>
      <c r="AC212" s="48"/>
      <c r="AD212" s="48"/>
      <c r="AE212" s="48"/>
      <c r="AF212" s="48"/>
      <c r="AG212" s="5"/>
      <c r="AH212" s="48"/>
      <c r="AI212" s="48"/>
      <c r="AJ212" s="48"/>
      <c r="AK212" s="48"/>
      <c r="AL212" s="5"/>
    </row>
    <row r="213" spans="1:44" x14ac:dyDescent="0.3">
      <c r="A213" s="114"/>
      <c r="B213" s="139"/>
      <c r="C213" s="114"/>
      <c r="D213" s="114"/>
      <c r="E213" s="112"/>
      <c r="F213" s="7" t="s">
        <v>13</v>
      </c>
      <c r="G213" s="21">
        <f t="shared" si="80"/>
        <v>0</v>
      </c>
      <c r="H213" s="21">
        <f t="shared" si="80"/>
        <v>0</v>
      </c>
      <c r="I213" s="22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126"/>
      <c r="R213" s="8"/>
      <c r="AA213" s="48"/>
      <c r="AB213" s="48"/>
      <c r="AC213" s="48"/>
      <c r="AD213" s="48"/>
      <c r="AE213" s="48"/>
      <c r="AF213" s="48"/>
      <c r="AG213" s="5"/>
      <c r="AH213" s="48"/>
      <c r="AI213" s="48"/>
      <c r="AJ213" s="48"/>
      <c r="AK213" s="48"/>
      <c r="AL213" s="5"/>
    </row>
    <row r="214" spans="1:44" x14ac:dyDescent="0.3">
      <c r="A214" s="114"/>
      <c r="B214" s="139"/>
      <c r="C214" s="114"/>
      <c r="D214" s="114"/>
      <c r="E214" s="112"/>
      <c r="F214" s="7" t="s">
        <v>14</v>
      </c>
      <c r="G214" s="21">
        <f t="shared" si="80"/>
        <v>0</v>
      </c>
      <c r="H214" s="21">
        <f t="shared" si="80"/>
        <v>0</v>
      </c>
      <c r="I214" s="22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126"/>
      <c r="R214" s="8"/>
      <c r="V214" t="s">
        <v>76</v>
      </c>
      <c r="AA214" s="48"/>
      <c r="AB214" s="48"/>
      <c r="AC214" s="48"/>
      <c r="AD214" s="48"/>
      <c r="AE214" s="48"/>
      <c r="AF214" s="48"/>
      <c r="AG214" s="5"/>
      <c r="AH214" s="48"/>
      <c r="AI214" s="48"/>
      <c r="AJ214" s="48"/>
      <c r="AK214" s="48"/>
      <c r="AL214" s="5"/>
    </row>
    <row r="215" spans="1:44" x14ac:dyDescent="0.3">
      <c r="A215" s="114"/>
      <c r="B215" s="139"/>
      <c r="C215" s="114"/>
      <c r="D215" s="114"/>
      <c r="E215" s="112"/>
      <c r="F215" s="7" t="s">
        <v>15</v>
      </c>
      <c r="G215" s="21">
        <f t="shared" ref="G215:G220" si="81">I215+K215+M215+O215</f>
        <v>0</v>
      </c>
      <c r="H215" s="21">
        <f t="shared" ref="H215:H220" si="82">J215+L215+N215+P215</f>
        <v>0</v>
      </c>
      <c r="I215" s="22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126"/>
      <c r="R215" s="8"/>
      <c r="V215" s="43">
        <f>I215</f>
        <v>0</v>
      </c>
      <c r="X215" t="s">
        <v>78</v>
      </c>
      <c r="AA215" s="48"/>
      <c r="AB215" s="48"/>
      <c r="AC215" s="48"/>
      <c r="AD215" s="48"/>
      <c r="AE215" s="48"/>
      <c r="AF215" s="48"/>
      <c r="AG215" s="5"/>
      <c r="AH215" s="48"/>
      <c r="AI215" s="48"/>
      <c r="AJ215" s="48"/>
      <c r="AK215" s="48"/>
      <c r="AL215" s="5"/>
    </row>
    <row r="216" spans="1:44" x14ac:dyDescent="0.3">
      <c r="A216" s="114"/>
      <c r="B216" s="139"/>
      <c r="C216" s="114"/>
      <c r="D216" s="114"/>
      <c r="E216" s="112"/>
      <c r="F216" s="7" t="s">
        <v>62</v>
      </c>
      <c r="G216" s="21">
        <f t="shared" si="81"/>
        <v>0</v>
      </c>
      <c r="H216" s="21">
        <f t="shared" si="82"/>
        <v>0</v>
      </c>
      <c r="I216" s="22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126"/>
      <c r="R216" s="8"/>
      <c r="X216" s="43">
        <f>I216</f>
        <v>0</v>
      </c>
      <c r="AA216" s="48"/>
      <c r="AB216" s="48"/>
      <c r="AC216" s="48">
        <v>1</v>
      </c>
      <c r="AD216" s="48"/>
      <c r="AE216" s="48"/>
      <c r="AF216" s="48"/>
      <c r="AG216" s="5"/>
      <c r="AH216" s="48"/>
      <c r="AI216" s="48"/>
      <c r="AJ216" s="48"/>
      <c r="AK216" s="48"/>
      <c r="AL216" s="5"/>
    </row>
    <row r="217" spans="1:44" s="91" customFormat="1" x14ac:dyDescent="0.3">
      <c r="A217" s="114"/>
      <c r="B217" s="139"/>
      <c r="C217" s="114"/>
      <c r="D217" s="114"/>
      <c r="E217" s="112"/>
      <c r="F217" s="87" t="s">
        <v>63</v>
      </c>
      <c r="G217" s="88">
        <f t="shared" si="81"/>
        <v>0</v>
      </c>
      <c r="H217" s="88">
        <f t="shared" si="82"/>
        <v>0</v>
      </c>
      <c r="I217" s="89">
        <v>0</v>
      </c>
      <c r="J217" s="89">
        <v>0</v>
      </c>
      <c r="K217" s="89">
        <v>0</v>
      </c>
      <c r="L217" s="89">
        <v>0</v>
      </c>
      <c r="M217" s="89">
        <v>0</v>
      </c>
      <c r="N217" s="89">
        <v>0</v>
      </c>
      <c r="O217" s="89">
        <v>0</v>
      </c>
      <c r="P217" s="89">
        <v>0</v>
      </c>
      <c r="Q217" s="126"/>
      <c r="R217" s="90"/>
      <c r="AA217" s="93"/>
      <c r="AB217" s="93"/>
      <c r="AC217" s="93"/>
      <c r="AD217" s="93"/>
      <c r="AE217" s="93"/>
      <c r="AF217" s="93">
        <v>1</v>
      </c>
      <c r="AG217" s="94"/>
      <c r="AH217" s="93"/>
      <c r="AI217" s="93"/>
      <c r="AJ217" s="93"/>
      <c r="AK217" s="93"/>
      <c r="AL217" s="94"/>
    </row>
    <row r="218" spans="1:44" s="91" customFormat="1" x14ac:dyDescent="0.3">
      <c r="A218" s="114"/>
      <c r="B218" s="139"/>
      <c r="C218" s="114"/>
      <c r="D218" s="114"/>
      <c r="E218" s="112"/>
      <c r="F218" s="87" t="s">
        <v>64</v>
      </c>
      <c r="G218" s="88">
        <f t="shared" si="81"/>
        <v>2077.6</v>
      </c>
      <c r="H218" s="88">
        <f t="shared" si="82"/>
        <v>0</v>
      </c>
      <c r="I218" s="89">
        <v>2077.6</v>
      </c>
      <c r="J218" s="89">
        <v>0</v>
      </c>
      <c r="K218" s="89">
        <v>0</v>
      </c>
      <c r="L218" s="89">
        <v>0</v>
      </c>
      <c r="M218" s="89">
        <v>0</v>
      </c>
      <c r="N218" s="89">
        <v>0</v>
      </c>
      <c r="O218" s="89">
        <v>0</v>
      </c>
      <c r="P218" s="89">
        <v>0</v>
      </c>
      <c r="Q218" s="126"/>
      <c r="R218" s="90"/>
      <c r="AA218" s="93"/>
      <c r="AB218" s="93"/>
      <c r="AC218" s="93"/>
      <c r="AD218" s="93"/>
      <c r="AE218" s="93"/>
      <c r="AF218" s="93"/>
      <c r="AG218" s="94"/>
      <c r="AH218" s="93"/>
      <c r="AI218" s="93"/>
      <c r="AJ218" s="93"/>
      <c r="AK218" s="93"/>
      <c r="AL218" s="94"/>
      <c r="AP218" s="92">
        <f>I218</f>
        <v>2077.6</v>
      </c>
      <c r="AQ218" s="91" t="s">
        <v>148</v>
      </c>
    </row>
    <row r="219" spans="1:44" s="91" customFormat="1" x14ac:dyDescent="0.3">
      <c r="A219" s="114"/>
      <c r="B219" s="139"/>
      <c r="C219" s="114"/>
      <c r="D219" s="114"/>
      <c r="E219" s="112"/>
      <c r="F219" s="87" t="s">
        <v>65</v>
      </c>
      <c r="G219" s="88">
        <f t="shared" si="81"/>
        <v>43504.9</v>
      </c>
      <c r="H219" s="88">
        <f t="shared" si="82"/>
        <v>0</v>
      </c>
      <c r="I219" s="89">
        <v>43504.9</v>
      </c>
      <c r="J219" s="89">
        <v>0</v>
      </c>
      <c r="K219" s="89">
        <v>0</v>
      </c>
      <c r="L219" s="89">
        <v>0</v>
      </c>
      <c r="M219" s="89">
        <v>0</v>
      </c>
      <c r="N219" s="89">
        <v>0</v>
      </c>
      <c r="O219" s="89">
        <v>0</v>
      </c>
      <c r="P219" s="89">
        <v>0</v>
      </c>
      <c r="Q219" s="126"/>
      <c r="R219" s="90"/>
      <c r="AA219" s="93"/>
      <c r="AB219" s="93"/>
      <c r="AC219" s="93"/>
      <c r="AD219" s="93"/>
      <c r="AE219" s="93"/>
      <c r="AF219" s="93"/>
      <c r="AG219" s="94"/>
      <c r="AH219" s="93"/>
      <c r="AI219" s="93"/>
      <c r="AJ219" s="93"/>
      <c r="AK219" s="93"/>
      <c r="AL219" s="94"/>
      <c r="AQ219" s="92">
        <f>I219</f>
        <v>43504.9</v>
      </c>
      <c r="AR219" s="91" t="s">
        <v>150</v>
      </c>
    </row>
    <row r="220" spans="1:44" x14ac:dyDescent="0.3">
      <c r="A220" s="114"/>
      <c r="B220" s="139"/>
      <c r="C220" s="115"/>
      <c r="D220" s="115"/>
      <c r="E220" s="112"/>
      <c r="F220" s="7" t="s">
        <v>66</v>
      </c>
      <c r="G220" s="21">
        <f t="shared" si="81"/>
        <v>0</v>
      </c>
      <c r="H220" s="21">
        <f t="shared" si="82"/>
        <v>0</v>
      </c>
      <c r="I220" s="22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126"/>
      <c r="R220" s="8"/>
      <c r="AA220" s="48"/>
      <c r="AB220" s="48"/>
      <c r="AC220" s="48"/>
      <c r="AD220" s="48"/>
      <c r="AE220" s="48"/>
      <c r="AF220" s="48"/>
      <c r="AG220" s="5"/>
      <c r="AH220" s="48"/>
      <c r="AI220" s="48"/>
      <c r="AJ220" s="48"/>
      <c r="AK220" s="48"/>
      <c r="AL220" s="5"/>
    </row>
    <row r="221" spans="1:44" ht="15.75" customHeight="1" x14ac:dyDescent="0.3">
      <c r="A221" s="114"/>
      <c r="B221" s="139" t="s">
        <v>140</v>
      </c>
      <c r="C221" s="113"/>
      <c r="D221" s="113">
        <v>3</v>
      </c>
      <c r="E221" s="112" t="s">
        <v>135</v>
      </c>
      <c r="F221" s="7" t="s">
        <v>9</v>
      </c>
      <c r="G221" s="21">
        <f>SUM(G222:G232)</f>
        <v>66506.7</v>
      </c>
      <c r="H221" s="21">
        <f>SUM(H222:H232)</f>
        <v>0</v>
      </c>
      <c r="I221" s="21">
        <f t="shared" ref="I221:N221" si="83">SUM(I222:I232)</f>
        <v>66506.7</v>
      </c>
      <c r="J221" s="4">
        <f t="shared" si="83"/>
        <v>0</v>
      </c>
      <c r="K221" s="4">
        <f t="shared" si="83"/>
        <v>0</v>
      </c>
      <c r="L221" s="4">
        <f t="shared" si="83"/>
        <v>0</v>
      </c>
      <c r="M221" s="4">
        <f t="shared" si="83"/>
        <v>0</v>
      </c>
      <c r="N221" s="4">
        <f t="shared" si="83"/>
        <v>0</v>
      </c>
      <c r="O221" s="4">
        <f>SUM(O222:O232)</f>
        <v>0</v>
      </c>
      <c r="P221" s="4">
        <f>SUM(P222:P232)</f>
        <v>0</v>
      </c>
      <c r="Q221" s="126" t="s">
        <v>60</v>
      </c>
      <c r="R221" s="8"/>
      <c r="X221" t="s">
        <v>76</v>
      </c>
      <c r="AA221" s="48"/>
      <c r="AB221" s="48"/>
      <c r="AC221" s="48"/>
      <c r="AD221" s="48"/>
      <c r="AE221" s="48"/>
      <c r="AF221" s="48"/>
      <c r="AG221" s="5"/>
      <c r="AH221" s="48"/>
      <c r="AI221" s="48"/>
      <c r="AJ221" s="48"/>
      <c r="AK221" s="48"/>
      <c r="AL221" s="5"/>
    </row>
    <row r="222" spans="1:44" x14ac:dyDescent="0.3">
      <c r="A222" s="114"/>
      <c r="B222" s="139"/>
      <c r="C222" s="114"/>
      <c r="D222" s="114"/>
      <c r="E222" s="112"/>
      <c r="F222" s="7" t="s">
        <v>10</v>
      </c>
      <c r="G222" s="21">
        <f t="shared" ref="G222:H226" si="84">I222+K222+M222+O222</f>
        <v>0</v>
      </c>
      <c r="H222" s="21">
        <f t="shared" si="84"/>
        <v>0</v>
      </c>
      <c r="I222" s="22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126"/>
      <c r="R222" s="8"/>
      <c r="AA222" s="48"/>
      <c r="AB222" s="48"/>
      <c r="AC222" s="48"/>
      <c r="AD222" s="48"/>
      <c r="AE222" s="48"/>
      <c r="AF222" s="48"/>
      <c r="AG222" s="5"/>
      <c r="AH222" s="48"/>
      <c r="AI222" s="48"/>
      <c r="AJ222" s="48"/>
      <c r="AK222" s="48"/>
      <c r="AL222" s="5"/>
    </row>
    <row r="223" spans="1:44" x14ac:dyDescent="0.3">
      <c r="A223" s="114"/>
      <c r="B223" s="139"/>
      <c r="C223" s="114"/>
      <c r="D223" s="114"/>
      <c r="E223" s="112"/>
      <c r="F223" s="7" t="s">
        <v>11</v>
      </c>
      <c r="G223" s="4">
        <f t="shared" si="84"/>
        <v>0</v>
      </c>
      <c r="H223" s="4">
        <f t="shared" si="84"/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126"/>
      <c r="R223" s="8"/>
      <c r="AA223" s="48"/>
      <c r="AB223" s="48"/>
      <c r="AC223" s="48"/>
      <c r="AD223" s="48"/>
      <c r="AE223" s="48"/>
      <c r="AF223" s="48"/>
      <c r="AG223" s="5"/>
      <c r="AH223" s="48"/>
      <c r="AI223" s="48"/>
      <c r="AJ223" s="48"/>
      <c r="AK223" s="48"/>
      <c r="AL223" s="5"/>
    </row>
    <row r="224" spans="1:44" x14ac:dyDescent="0.3">
      <c r="A224" s="114"/>
      <c r="B224" s="139"/>
      <c r="C224" s="114"/>
      <c r="D224" s="114"/>
      <c r="E224" s="112"/>
      <c r="F224" s="7" t="s">
        <v>12</v>
      </c>
      <c r="G224" s="4">
        <f t="shared" si="84"/>
        <v>0</v>
      </c>
      <c r="H224" s="4">
        <f t="shared" si="84"/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126"/>
      <c r="R224" s="8"/>
      <c r="AA224" s="48"/>
      <c r="AB224" s="48"/>
      <c r="AC224" s="48"/>
      <c r="AD224" s="48"/>
      <c r="AE224" s="48"/>
      <c r="AF224" s="48"/>
      <c r="AG224" s="5"/>
      <c r="AH224" s="48"/>
      <c r="AI224" s="48"/>
      <c r="AJ224" s="48"/>
      <c r="AK224" s="48"/>
      <c r="AL224" s="5"/>
    </row>
    <row r="225" spans="1:44" x14ac:dyDescent="0.3">
      <c r="A225" s="114"/>
      <c r="B225" s="139"/>
      <c r="C225" s="114"/>
      <c r="D225" s="114"/>
      <c r="E225" s="112"/>
      <c r="F225" s="7" t="s">
        <v>13</v>
      </c>
      <c r="G225" s="4">
        <f t="shared" si="84"/>
        <v>0</v>
      </c>
      <c r="H225" s="4">
        <f t="shared" si="84"/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126"/>
      <c r="R225" s="8"/>
      <c r="AA225" s="48"/>
      <c r="AB225" s="48"/>
      <c r="AC225" s="48"/>
      <c r="AD225" s="48"/>
      <c r="AE225" s="48"/>
      <c r="AF225" s="48"/>
      <c r="AG225" s="5"/>
      <c r="AH225" s="48"/>
      <c r="AI225" s="48"/>
      <c r="AJ225" s="48"/>
      <c r="AK225" s="48"/>
      <c r="AL225" s="5"/>
    </row>
    <row r="226" spans="1:44" x14ac:dyDescent="0.3">
      <c r="A226" s="114"/>
      <c r="B226" s="139"/>
      <c r="C226" s="114"/>
      <c r="D226" s="114"/>
      <c r="E226" s="112"/>
      <c r="F226" s="7" t="s">
        <v>14</v>
      </c>
      <c r="G226" s="4">
        <f t="shared" si="84"/>
        <v>0</v>
      </c>
      <c r="H226" s="4">
        <f t="shared" si="84"/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126"/>
      <c r="R226" s="8"/>
      <c r="AA226" s="48"/>
      <c r="AB226" s="48"/>
      <c r="AC226" s="48"/>
      <c r="AD226" s="48"/>
      <c r="AE226" s="48"/>
      <c r="AF226" s="48"/>
      <c r="AG226" s="5"/>
      <c r="AH226" s="48"/>
      <c r="AI226" s="48"/>
      <c r="AJ226" s="48"/>
      <c r="AK226" s="48"/>
      <c r="AL226" s="5"/>
    </row>
    <row r="227" spans="1:44" x14ac:dyDescent="0.3">
      <c r="A227" s="114"/>
      <c r="B227" s="139"/>
      <c r="C227" s="114"/>
      <c r="D227" s="114"/>
      <c r="E227" s="112"/>
      <c r="F227" s="7" t="s">
        <v>15</v>
      </c>
      <c r="G227" s="4">
        <f t="shared" ref="G227:G232" si="85">I227+K227+M227+O227</f>
        <v>0</v>
      </c>
      <c r="H227" s="4">
        <f t="shared" ref="H227:H232" si="86">J227+L227+N227+P227</f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126"/>
      <c r="R227" s="8"/>
      <c r="AA227" s="48"/>
      <c r="AB227" s="48"/>
      <c r="AC227" s="48"/>
      <c r="AD227" s="48"/>
      <c r="AE227" s="48"/>
      <c r="AF227" s="48"/>
      <c r="AG227" s="5"/>
      <c r="AH227" s="48"/>
      <c r="AI227" s="48"/>
      <c r="AJ227" s="48"/>
      <c r="AK227" s="48"/>
      <c r="AL227" s="5"/>
    </row>
    <row r="228" spans="1:44" x14ac:dyDescent="0.3">
      <c r="A228" s="114"/>
      <c r="B228" s="139"/>
      <c r="C228" s="114"/>
      <c r="D228" s="114"/>
      <c r="E228" s="112"/>
      <c r="F228" s="7" t="s">
        <v>62</v>
      </c>
      <c r="G228" s="4">
        <f t="shared" si="85"/>
        <v>0</v>
      </c>
      <c r="H228" s="4">
        <f t="shared" si="86"/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126"/>
      <c r="R228" s="8"/>
      <c r="X228" s="43">
        <f>I228</f>
        <v>0</v>
      </c>
      <c r="Y228" t="s">
        <v>78</v>
      </c>
      <c r="AA228" s="48"/>
      <c r="AB228" s="48"/>
      <c r="AC228" s="48"/>
      <c r="AD228" s="48"/>
      <c r="AE228" s="48"/>
      <c r="AF228" s="48"/>
      <c r="AG228" s="5"/>
      <c r="AH228" s="48"/>
      <c r="AI228" s="48"/>
      <c r="AJ228" s="48"/>
      <c r="AK228" s="48"/>
      <c r="AL228" s="5"/>
    </row>
    <row r="229" spans="1:44" s="91" customFormat="1" x14ac:dyDescent="0.3">
      <c r="A229" s="114"/>
      <c r="B229" s="139"/>
      <c r="C229" s="114"/>
      <c r="D229" s="114"/>
      <c r="E229" s="112"/>
      <c r="F229" s="87" t="s">
        <v>63</v>
      </c>
      <c r="G229" s="88">
        <f t="shared" si="85"/>
        <v>0</v>
      </c>
      <c r="H229" s="88">
        <f t="shared" si="86"/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89">
        <v>0</v>
      </c>
      <c r="P229" s="89">
        <v>0</v>
      </c>
      <c r="Q229" s="126"/>
      <c r="R229" s="90"/>
      <c r="Y229" s="92">
        <f>I229</f>
        <v>0</v>
      </c>
      <c r="AA229" s="93"/>
      <c r="AB229" s="93"/>
      <c r="AC229" s="93"/>
      <c r="AD229" s="93"/>
      <c r="AE229" s="93">
        <v>1</v>
      </c>
      <c r="AF229" s="93"/>
      <c r="AG229" s="94"/>
      <c r="AH229" s="93"/>
      <c r="AI229" s="93"/>
      <c r="AJ229" s="93"/>
      <c r="AK229" s="93"/>
      <c r="AL229" s="94"/>
    </row>
    <row r="230" spans="1:44" s="91" customFormat="1" x14ac:dyDescent="0.3">
      <c r="A230" s="114"/>
      <c r="B230" s="139"/>
      <c r="C230" s="114"/>
      <c r="D230" s="114"/>
      <c r="E230" s="112"/>
      <c r="F230" s="87" t="s">
        <v>64</v>
      </c>
      <c r="G230" s="88">
        <f t="shared" si="85"/>
        <v>3031.3</v>
      </c>
      <c r="H230" s="88">
        <f t="shared" si="86"/>
        <v>0</v>
      </c>
      <c r="I230" s="89">
        <v>3031.3</v>
      </c>
      <c r="J230" s="89">
        <v>0</v>
      </c>
      <c r="K230" s="89">
        <v>0</v>
      </c>
      <c r="L230" s="89">
        <v>0</v>
      </c>
      <c r="M230" s="89">
        <v>0</v>
      </c>
      <c r="N230" s="89">
        <v>0</v>
      </c>
      <c r="O230" s="89">
        <v>0</v>
      </c>
      <c r="P230" s="89">
        <v>0</v>
      </c>
      <c r="Q230" s="126"/>
      <c r="R230" s="90"/>
      <c r="AA230" s="93"/>
      <c r="AB230" s="93"/>
      <c r="AC230" s="93"/>
      <c r="AD230" s="93"/>
      <c r="AE230" s="93"/>
      <c r="AF230" s="93"/>
      <c r="AG230" s="94"/>
      <c r="AH230" s="93">
        <v>1</v>
      </c>
      <c r="AI230" s="93"/>
      <c r="AJ230" s="93"/>
      <c r="AK230" s="93"/>
      <c r="AL230" s="94"/>
      <c r="AP230" s="92">
        <f>I230</f>
        <v>3031.3</v>
      </c>
      <c r="AQ230" s="91" t="s">
        <v>148</v>
      </c>
    </row>
    <row r="231" spans="1:44" s="91" customFormat="1" x14ac:dyDescent="0.3">
      <c r="A231" s="114"/>
      <c r="B231" s="139"/>
      <c r="C231" s="114"/>
      <c r="D231" s="114"/>
      <c r="E231" s="112"/>
      <c r="F231" s="87" t="s">
        <v>65</v>
      </c>
      <c r="G231" s="88">
        <f t="shared" si="85"/>
        <v>63475.4</v>
      </c>
      <c r="H231" s="88">
        <f t="shared" si="86"/>
        <v>0</v>
      </c>
      <c r="I231" s="89">
        <v>63475.4</v>
      </c>
      <c r="J231" s="89">
        <v>0</v>
      </c>
      <c r="K231" s="89">
        <v>0</v>
      </c>
      <c r="L231" s="89">
        <v>0</v>
      </c>
      <c r="M231" s="89">
        <v>0</v>
      </c>
      <c r="N231" s="89">
        <v>0</v>
      </c>
      <c r="O231" s="89">
        <v>0</v>
      </c>
      <c r="P231" s="89">
        <v>0</v>
      </c>
      <c r="Q231" s="126"/>
      <c r="R231" s="90"/>
      <c r="AA231" s="93"/>
      <c r="AB231" s="93"/>
      <c r="AC231" s="93"/>
      <c r="AD231" s="93"/>
      <c r="AE231" s="93"/>
      <c r="AF231" s="93"/>
      <c r="AG231" s="94"/>
      <c r="AH231" s="93"/>
      <c r="AI231" s="93"/>
      <c r="AJ231" s="93"/>
      <c r="AK231" s="93"/>
      <c r="AL231" s="94"/>
      <c r="AQ231" s="92">
        <f>I231</f>
        <v>63475.4</v>
      </c>
      <c r="AR231" s="91" t="s">
        <v>150</v>
      </c>
    </row>
    <row r="232" spans="1:44" x14ac:dyDescent="0.3">
      <c r="A232" s="114"/>
      <c r="B232" s="139"/>
      <c r="C232" s="115"/>
      <c r="D232" s="115"/>
      <c r="E232" s="112"/>
      <c r="F232" s="7" t="s">
        <v>66</v>
      </c>
      <c r="G232" s="4">
        <f t="shared" si="85"/>
        <v>0</v>
      </c>
      <c r="H232" s="4">
        <f t="shared" si="86"/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126"/>
      <c r="R232" s="8"/>
      <c r="AA232" s="48"/>
      <c r="AB232" s="48"/>
      <c r="AC232" s="48"/>
      <c r="AD232" s="48"/>
      <c r="AE232" s="48"/>
      <c r="AF232" s="48"/>
      <c r="AG232" s="5"/>
      <c r="AH232" s="48"/>
      <c r="AI232" s="48"/>
      <c r="AJ232" s="48"/>
      <c r="AK232" s="48"/>
      <c r="AL232" s="5"/>
    </row>
    <row r="233" spans="1:44" s="1" customFormat="1" ht="15.75" customHeight="1" x14ac:dyDescent="0.3">
      <c r="A233" s="114"/>
      <c r="B233" s="125" t="s">
        <v>31</v>
      </c>
      <c r="C233" s="34"/>
      <c r="D233" s="113">
        <v>2</v>
      </c>
      <c r="E233" s="112" t="s">
        <v>133</v>
      </c>
      <c r="F233" s="11" t="s">
        <v>9</v>
      </c>
      <c r="G233" s="4">
        <f>SUM(G234:G244)</f>
        <v>54</v>
      </c>
      <c r="H233" s="4">
        <f>SUM(H234:H244)</f>
        <v>54</v>
      </c>
      <c r="I233" s="4">
        <f>SUM(I234:I244)</f>
        <v>54</v>
      </c>
      <c r="J233" s="4">
        <f>SUM(J234:J244)</f>
        <v>54</v>
      </c>
      <c r="K233" s="6"/>
      <c r="L233" s="6"/>
      <c r="M233" s="6"/>
      <c r="N233" s="6"/>
      <c r="O233" s="6"/>
      <c r="P233" s="6"/>
      <c r="Q233" s="126" t="s">
        <v>60</v>
      </c>
      <c r="R233" s="8"/>
      <c r="AA233" s="67"/>
      <c r="AB233" s="67"/>
      <c r="AC233" s="67"/>
      <c r="AD233" s="67"/>
      <c r="AE233" s="67"/>
      <c r="AF233" s="67"/>
      <c r="AG233" s="13"/>
      <c r="AH233" s="67"/>
      <c r="AI233" s="67"/>
      <c r="AJ233" s="67"/>
      <c r="AK233" s="67"/>
      <c r="AL233" s="13"/>
    </row>
    <row r="234" spans="1:44" ht="39.6" x14ac:dyDescent="0.3">
      <c r="A234" s="114"/>
      <c r="B234" s="125"/>
      <c r="C234" s="7" t="s">
        <v>54</v>
      </c>
      <c r="D234" s="114"/>
      <c r="E234" s="112"/>
      <c r="F234" s="7" t="s">
        <v>10</v>
      </c>
      <c r="G234" s="4">
        <f t="shared" ref="G234:H238" si="87">I234+K234+M234+O234</f>
        <v>54</v>
      </c>
      <c r="H234" s="4">
        <f t="shared" si="87"/>
        <v>54</v>
      </c>
      <c r="I234" s="6">
        <v>54</v>
      </c>
      <c r="J234" s="6">
        <v>54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126"/>
      <c r="R234" s="8"/>
      <c r="AA234" s="48"/>
      <c r="AB234" s="48"/>
      <c r="AC234" s="48"/>
      <c r="AD234" s="48"/>
      <c r="AE234" s="48"/>
      <c r="AF234" s="48"/>
      <c r="AG234" s="5"/>
      <c r="AH234" s="48"/>
      <c r="AI234" s="48"/>
      <c r="AJ234" s="48"/>
      <c r="AK234" s="48"/>
      <c r="AL234" s="5"/>
    </row>
    <row r="235" spans="1:44" x14ac:dyDescent="0.3">
      <c r="A235" s="114"/>
      <c r="B235" s="125"/>
      <c r="C235" s="33"/>
      <c r="D235" s="114"/>
      <c r="E235" s="112"/>
      <c r="F235" s="7" t="s">
        <v>11</v>
      </c>
      <c r="G235" s="4">
        <f t="shared" si="87"/>
        <v>0</v>
      </c>
      <c r="H235" s="4">
        <f t="shared" si="87"/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126"/>
      <c r="R235" s="8"/>
      <c r="AA235" s="48"/>
      <c r="AB235" s="48"/>
      <c r="AC235" s="48"/>
      <c r="AD235" s="48"/>
      <c r="AE235" s="48"/>
      <c r="AF235" s="48"/>
      <c r="AG235" s="5"/>
      <c r="AH235" s="48"/>
      <c r="AI235" s="48"/>
      <c r="AJ235" s="48"/>
      <c r="AK235" s="48"/>
      <c r="AL235" s="5"/>
    </row>
    <row r="236" spans="1:44" x14ac:dyDescent="0.3">
      <c r="A236" s="114"/>
      <c r="B236" s="125"/>
      <c r="C236" s="33"/>
      <c r="D236" s="114"/>
      <c r="E236" s="112"/>
      <c r="F236" s="7" t="s">
        <v>12</v>
      </c>
      <c r="G236" s="4">
        <f t="shared" si="87"/>
        <v>0</v>
      </c>
      <c r="H236" s="4">
        <f t="shared" si="87"/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126"/>
      <c r="R236" s="8"/>
      <c r="AA236" s="48"/>
      <c r="AB236" s="48"/>
      <c r="AC236" s="48"/>
      <c r="AD236" s="48"/>
      <c r="AE236" s="48"/>
      <c r="AF236" s="48"/>
      <c r="AG236" s="5"/>
      <c r="AH236" s="48"/>
      <c r="AI236" s="48"/>
      <c r="AJ236" s="48"/>
      <c r="AK236" s="48"/>
      <c r="AL236" s="5"/>
    </row>
    <row r="237" spans="1:44" x14ac:dyDescent="0.3">
      <c r="A237" s="114"/>
      <c r="B237" s="125"/>
      <c r="C237" s="33"/>
      <c r="D237" s="114"/>
      <c r="E237" s="112"/>
      <c r="F237" s="7" t="s">
        <v>13</v>
      </c>
      <c r="G237" s="4">
        <f t="shared" si="87"/>
        <v>0</v>
      </c>
      <c r="H237" s="4">
        <f t="shared" si="87"/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126"/>
      <c r="R237" s="8"/>
      <c r="AA237" s="48"/>
      <c r="AB237" s="48"/>
      <c r="AC237" s="48"/>
      <c r="AD237" s="48"/>
      <c r="AE237" s="48"/>
      <c r="AF237" s="48"/>
      <c r="AG237" s="5"/>
      <c r="AH237" s="48"/>
      <c r="AI237" s="48"/>
      <c r="AJ237" s="48"/>
      <c r="AK237" s="48"/>
      <c r="AL237" s="5"/>
    </row>
    <row r="238" spans="1:44" x14ac:dyDescent="0.3">
      <c r="A238" s="114"/>
      <c r="B238" s="125"/>
      <c r="C238" s="33"/>
      <c r="D238" s="114">
        <v>2</v>
      </c>
      <c r="E238" s="112"/>
      <c r="F238" s="7" t="s">
        <v>14</v>
      </c>
      <c r="G238" s="4">
        <f t="shared" si="87"/>
        <v>0</v>
      </c>
      <c r="H238" s="4">
        <f t="shared" si="87"/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126"/>
      <c r="R238" s="8"/>
      <c r="AA238" s="48"/>
      <c r="AB238" s="48"/>
      <c r="AC238" s="48"/>
      <c r="AD238" s="48"/>
      <c r="AE238" s="48"/>
      <c r="AF238" s="48"/>
      <c r="AG238" s="5"/>
      <c r="AH238" s="48"/>
      <c r="AI238" s="48"/>
      <c r="AJ238" s="48"/>
      <c r="AK238" s="48"/>
      <c r="AL238" s="5"/>
    </row>
    <row r="239" spans="1:44" x14ac:dyDescent="0.3">
      <c r="A239" s="114"/>
      <c r="B239" s="125"/>
      <c r="C239" s="33"/>
      <c r="D239" s="114"/>
      <c r="E239" s="112"/>
      <c r="F239" s="7" t="s">
        <v>15</v>
      </c>
      <c r="G239" s="4">
        <f t="shared" ref="G239:G244" si="88">I239+K239+M239+O239</f>
        <v>0</v>
      </c>
      <c r="H239" s="4">
        <f t="shared" ref="H239:H244" si="89">J239+L239+N239+P239</f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126"/>
      <c r="R239" s="8"/>
      <c r="AA239" s="48"/>
      <c r="AB239" s="48"/>
      <c r="AC239" s="48"/>
      <c r="AD239" s="48"/>
      <c r="AE239" s="48"/>
      <c r="AF239" s="48"/>
      <c r="AG239" s="5"/>
      <c r="AH239" s="48"/>
      <c r="AI239" s="48"/>
      <c r="AJ239" s="48"/>
      <c r="AK239" s="48"/>
      <c r="AL239" s="5"/>
    </row>
    <row r="240" spans="1:44" x14ac:dyDescent="0.3">
      <c r="A240" s="114"/>
      <c r="B240" s="125"/>
      <c r="C240" s="33"/>
      <c r="D240" s="114"/>
      <c r="E240" s="112"/>
      <c r="F240" s="7" t="s">
        <v>62</v>
      </c>
      <c r="G240" s="4">
        <f t="shared" si="88"/>
        <v>0</v>
      </c>
      <c r="H240" s="4">
        <f t="shared" si="89"/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126"/>
      <c r="R240" s="8"/>
      <c r="AA240" s="48"/>
      <c r="AB240" s="48"/>
      <c r="AC240" s="48"/>
      <c r="AD240" s="48"/>
      <c r="AE240" s="48"/>
      <c r="AF240" s="48"/>
      <c r="AG240" s="5"/>
      <c r="AH240" s="48"/>
      <c r="AI240" s="48"/>
      <c r="AJ240" s="48"/>
      <c r="AK240" s="48"/>
      <c r="AL240" s="5"/>
    </row>
    <row r="241" spans="1:43" x14ac:dyDescent="0.3">
      <c r="A241" s="114"/>
      <c r="B241" s="125"/>
      <c r="C241" s="33"/>
      <c r="D241" s="114"/>
      <c r="E241" s="112"/>
      <c r="F241" s="7" t="s">
        <v>63</v>
      </c>
      <c r="G241" s="4">
        <f t="shared" si="88"/>
        <v>0</v>
      </c>
      <c r="H241" s="4">
        <f t="shared" si="89"/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126"/>
      <c r="R241" s="8"/>
      <c r="AA241" s="48"/>
      <c r="AB241" s="48"/>
      <c r="AC241" s="48"/>
      <c r="AD241" s="48"/>
      <c r="AE241" s="48"/>
      <c r="AF241" s="48"/>
      <c r="AG241" s="5"/>
      <c r="AH241" s="48"/>
      <c r="AI241" s="48"/>
      <c r="AJ241" s="48"/>
      <c r="AK241" s="48"/>
      <c r="AL241" s="5"/>
    </row>
    <row r="242" spans="1:43" x14ac:dyDescent="0.3">
      <c r="A242" s="114"/>
      <c r="B242" s="125"/>
      <c r="C242" s="33"/>
      <c r="D242" s="114"/>
      <c r="E242" s="112"/>
      <c r="F242" s="7" t="s">
        <v>64</v>
      </c>
      <c r="G242" s="4">
        <f t="shared" si="88"/>
        <v>0</v>
      </c>
      <c r="H242" s="4">
        <f t="shared" si="89"/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126"/>
      <c r="R242" s="8"/>
      <c r="AA242" s="48"/>
      <c r="AB242" s="48"/>
      <c r="AC242" s="48"/>
      <c r="AD242" s="48"/>
      <c r="AE242" s="48"/>
      <c r="AF242" s="48"/>
      <c r="AG242" s="5"/>
      <c r="AH242" s="48"/>
      <c r="AI242" s="48"/>
      <c r="AJ242" s="48"/>
      <c r="AK242" s="48"/>
      <c r="AL242" s="5"/>
    </row>
    <row r="243" spans="1:43" x14ac:dyDescent="0.3">
      <c r="A243" s="114"/>
      <c r="B243" s="125"/>
      <c r="C243" s="33"/>
      <c r="D243" s="114"/>
      <c r="E243" s="112"/>
      <c r="F243" s="7" t="s">
        <v>65</v>
      </c>
      <c r="G243" s="4">
        <f t="shared" si="88"/>
        <v>0</v>
      </c>
      <c r="H243" s="4">
        <f t="shared" si="89"/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126"/>
      <c r="R243" s="8"/>
      <c r="AA243" s="48"/>
      <c r="AB243" s="48"/>
      <c r="AC243" s="48"/>
      <c r="AD243" s="48"/>
      <c r="AE243" s="48"/>
      <c r="AF243" s="48"/>
      <c r="AG243" s="5"/>
      <c r="AH243" s="48"/>
      <c r="AI243" s="48"/>
      <c r="AJ243" s="48"/>
      <c r="AK243" s="48"/>
      <c r="AL243" s="5"/>
    </row>
    <row r="244" spans="1:43" x14ac:dyDescent="0.3">
      <c r="A244" s="114"/>
      <c r="B244" s="125"/>
      <c r="C244" s="35"/>
      <c r="D244" s="114"/>
      <c r="E244" s="112"/>
      <c r="F244" s="7" t="s">
        <v>66</v>
      </c>
      <c r="G244" s="4">
        <f t="shared" si="88"/>
        <v>0</v>
      </c>
      <c r="H244" s="4">
        <f t="shared" si="89"/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126"/>
      <c r="R244" s="8"/>
      <c r="AA244" s="48"/>
      <c r="AB244" s="48"/>
      <c r="AC244" s="48"/>
      <c r="AD244" s="48"/>
      <c r="AE244" s="48"/>
      <c r="AF244" s="48"/>
      <c r="AG244" s="5"/>
      <c r="AH244" s="48"/>
      <c r="AI244" s="48"/>
      <c r="AJ244" s="48"/>
      <c r="AK244" s="48"/>
      <c r="AL244" s="5"/>
    </row>
    <row r="245" spans="1:43" s="3" customFormat="1" ht="15.75" customHeight="1" x14ac:dyDescent="0.3">
      <c r="A245" s="114"/>
      <c r="B245" s="139" t="s">
        <v>145</v>
      </c>
      <c r="C245" s="34"/>
      <c r="D245" s="113">
        <v>3</v>
      </c>
      <c r="E245" s="112" t="s">
        <v>135</v>
      </c>
      <c r="F245" s="11" t="s">
        <v>9</v>
      </c>
      <c r="G245" s="4">
        <f>SUM(G246:G256)</f>
        <v>11520.1</v>
      </c>
      <c r="H245" s="4">
        <f>SUM(H246:H256)</f>
        <v>0</v>
      </c>
      <c r="I245" s="4">
        <f>SUM(I246:I256)</f>
        <v>11520.1</v>
      </c>
      <c r="J245" s="4">
        <f>SUM(J246:J256)</f>
        <v>0</v>
      </c>
      <c r="K245" s="4">
        <f t="shared" ref="K245:P245" si="90">SUM(K246:K256)</f>
        <v>0</v>
      </c>
      <c r="L245" s="4">
        <f t="shared" si="90"/>
        <v>0</v>
      </c>
      <c r="M245" s="4">
        <f t="shared" si="90"/>
        <v>0</v>
      </c>
      <c r="N245" s="4">
        <f t="shared" si="90"/>
        <v>0</v>
      </c>
      <c r="O245" s="4">
        <f t="shared" si="90"/>
        <v>0</v>
      </c>
      <c r="P245" s="4">
        <f t="shared" si="90"/>
        <v>0</v>
      </c>
      <c r="Q245" s="126" t="s">
        <v>60</v>
      </c>
      <c r="R245" s="8"/>
      <c r="V245" s="3" t="s">
        <v>76</v>
      </c>
      <c r="AA245" s="71"/>
      <c r="AB245" s="71"/>
      <c r="AC245" s="71"/>
      <c r="AD245" s="71"/>
      <c r="AE245" s="71"/>
      <c r="AF245" s="71"/>
      <c r="AG245" s="72"/>
      <c r="AH245" s="71"/>
      <c r="AI245" s="71"/>
      <c r="AJ245" s="71"/>
      <c r="AK245" s="71"/>
      <c r="AL245" s="72"/>
    </row>
    <row r="246" spans="1:43" x14ac:dyDescent="0.3">
      <c r="A246" s="114"/>
      <c r="B246" s="139"/>
      <c r="C246" s="114"/>
      <c r="D246" s="114"/>
      <c r="E246" s="112"/>
      <c r="F246" s="7" t="s">
        <v>10</v>
      </c>
      <c r="G246" s="4">
        <f t="shared" ref="G246:G256" si="91">I246+K246+M246+O246</f>
        <v>0</v>
      </c>
      <c r="H246" s="4">
        <f t="shared" ref="H246:H256" si="92">J246+L246+N246+P246</f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126"/>
      <c r="R246" s="8"/>
      <c r="AA246" s="48"/>
      <c r="AB246" s="48"/>
      <c r="AC246" s="48"/>
      <c r="AD246" s="48"/>
      <c r="AE246" s="48"/>
      <c r="AF246" s="48"/>
      <c r="AG246" s="5"/>
      <c r="AH246" s="48"/>
      <c r="AI246" s="48"/>
      <c r="AJ246" s="48"/>
      <c r="AK246" s="48"/>
      <c r="AL246" s="5"/>
    </row>
    <row r="247" spans="1:43" x14ac:dyDescent="0.3">
      <c r="A247" s="114"/>
      <c r="B247" s="139"/>
      <c r="C247" s="114"/>
      <c r="D247" s="114"/>
      <c r="E247" s="112"/>
      <c r="F247" s="7" t="s">
        <v>11</v>
      </c>
      <c r="G247" s="4">
        <f t="shared" si="91"/>
        <v>0</v>
      </c>
      <c r="H247" s="4">
        <f t="shared" si="92"/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126"/>
      <c r="R247" s="8"/>
      <c r="AA247" s="48"/>
      <c r="AB247" s="48"/>
      <c r="AC247" s="48"/>
      <c r="AD247" s="48"/>
      <c r="AE247" s="48"/>
      <c r="AF247" s="48"/>
      <c r="AG247" s="5"/>
      <c r="AH247" s="48"/>
      <c r="AI247" s="48"/>
      <c r="AJ247" s="48"/>
      <c r="AK247" s="48"/>
      <c r="AL247" s="5"/>
    </row>
    <row r="248" spans="1:43" x14ac:dyDescent="0.3">
      <c r="A248" s="114"/>
      <c r="B248" s="139"/>
      <c r="C248" s="114"/>
      <c r="D248" s="114"/>
      <c r="E248" s="112"/>
      <c r="F248" s="7" t="s">
        <v>12</v>
      </c>
      <c r="G248" s="4">
        <f t="shared" si="91"/>
        <v>0</v>
      </c>
      <c r="H248" s="4">
        <f t="shared" si="92"/>
        <v>0</v>
      </c>
      <c r="I248" s="6">
        <v>0</v>
      </c>
      <c r="J248" s="6">
        <f>I248</f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126"/>
      <c r="R248" s="8"/>
      <c r="AA248" s="48"/>
      <c r="AB248" s="48"/>
      <c r="AC248" s="48"/>
      <c r="AD248" s="48"/>
      <c r="AE248" s="48"/>
      <c r="AF248" s="48"/>
      <c r="AG248" s="5"/>
      <c r="AH248" s="48"/>
      <c r="AI248" s="48"/>
      <c r="AJ248" s="48"/>
      <c r="AK248" s="48"/>
      <c r="AL248" s="5"/>
    </row>
    <row r="249" spans="1:43" x14ac:dyDescent="0.3">
      <c r="A249" s="114"/>
      <c r="B249" s="139"/>
      <c r="C249" s="114"/>
      <c r="D249" s="114"/>
      <c r="E249" s="112"/>
      <c r="F249" s="7" t="s">
        <v>13</v>
      </c>
      <c r="G249" s="4">
        <f t="shared" si="91"/>
        <v>0</v>
      </c>
      <c r="H249" s="4">
        <f t="shared" si="92"/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126"/>
      <c r="R249" s="8"/>
      <c r="AA249" s="48"/>
      <c r="AB249" s="48"/>
      <c r="AC249" s="48"/>
      <c r="AD249" s="48"/>
      <c r="AE249" s="48"/>
      <c r="AF249" s="48"/>
      <c r="AG249" s="5"/>
      <c r="AH249" s="48"/>
      <c r="AI249" s="48"/>
      <c r="AJ249" s="48"/>
      <c r="AK249" s="48"/>
      <c r="AL249" s="5"/>
    </row>
    <row r="250" spans="1:43" x14ac:dyDescent="0.3">
      <c r="A250" s="114"/>
      <c r="B250" s="139"/>
      <c r="C250" s="114"/>
      <c r="D250" s="114"/>
      <c r="E250" s="112"/>
      <c r="F250" s="7" t="s">
        <v>14</v>
      </c>
      <c r="G250" s="4">
        <f t="shared" si="91"/>
        <v>0</v>
      </c>
      <c r="H250" s="4">
        <f t="shared" si="92"/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126"/>
      <c r="R250" s="8"/>
      <c r="V250" t="s">
        <v>76</v>
      </c>
      <c r="AA250" s="48"/>
      <c r="AB250" s="48"/>
      <c r="AC250" s="48"/>
      <c r="AD250" s="48"/>
      <c r="AE250" s="48"/>
      <c r="AF250" s="48"/>
      <c r="AG250" s="5"/>
      <c r="AH250" s="48"/>
      <c r="AI250" s="48"/>
      <c r="AJ250" s="48"/>
      <c r="AK250" s="48"/>
      <c r="AL250" s="5"/>
    </row>
    <row r="251" spans="1:43" ht="69" customHeight="1" x14ac:dyDescent="0.3">
      <c r="A251" s="114"/>
      <c r="B251" s="139"/>
      <c r="C251" s="114"/>
      <c r="D251" s="114"/>
      <c r="E251" s="112"/>
      <c r="F251" s="7" t="s">
        <v>15</v>
      </c>
      <c r="G251" s="4">
        <f t="shared" si="91"/>
        <v>0</v>
      </c>
      <c r="H251" s="4">
        <f t="shared" si="92"/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126"/>
      <c r="R251" s="8"/>
      <c r="V251" s="43">
        <f>I251</f>
        <v>0</v>
      </c>
      <c r="X251" t="s">
        <v>78</v>
      </c>
      <c r="AA251" s="48"/>
      <c r="AB251" s="48"/>
      <c r="AC251" s="48"/>
      <c r="AD251" s="48"/>
      <c r="AE251" s="48"/>
      <c r="AF251" s="48"/>
      <c r="AG251" s="5"/>
      <c r="AH251" s="48"/>
      <c r="AI251" s="48"/>
      <c r="AJ251" s="48"/>
      <c r="AK251" s="48"/>
      <c r="AL251" s="5"/>
    </row>
    <row r="252" spans="1:43" x14ac:dyDescent="0.3">
      <c r="A252" s="114"/>
      <c r="B252" s="139"/>
      <c r="C252" s="114"/>
      <c r="D252" s="114"/>
      <c r="E252" s="112"/>
      <c r="F252" s="7" t="s">
        <v>62</v>
      </c>
      <c r="G252" s="4">
        <f t="shared" si="91"/>
        <v>0</v>
      </c>
      <c r="H252" s="4">
        <f t="shared" si="92"/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126"/>
      <c r="R252" s="8"/>
      <c r="X252" s="43">
        <f>I252</f>
        <v>0</v>
      </c>
      <c r="AA252" s="48"/>
      <c r="AB252" s="48"/>
      <c r="AC252" s="48">
        <v>1</v>
      </c>
      <c r="AD252" s="48"/>
      <c r="AE252" s="48"/>
      <c r="AF252" s="48"/>
      <c r="AG252" s="5"/>
      <c r="AH252" s="48"/>
      <c r="AI252" s="48"/>
      <c r="AJ252" s="48"/>
      <c r="AK252" s="48"/>
      <c r="AL252" s="5"/>
    </row>
    <row r="253" spans="1:43" s="91" customFormat="1" x14ac:dyDescent="0.3">
      <c r="A253" s="114"/>
      <c r="B253" s="139"/>
      <c r="C253" s="95"/>
      <c r="D253" s="114"/>
      <c r="E253" s="112"/>
      <c r="F253" s="87" t="s">
        <v>63</v>
      </c>
      <c r="G253" s="88">
        <f t="shared" si="91"/>
        <v>525.1</v>
      </c>
      <c r="H253" s="88">
        <f t="shared" si="92"/>
        <v>0</v>
      </c>
      <c r="I253" s="89">
        <v>525.1</v>
      </c>
      <c r="J253" s="89">
        <v>0</v>
      </c>
      <c r="K253" s="89">
        <v>0</v>
      </c>
      <c r="L253" s="89">
        <v>0</v>
      </c>
      <c r="M253" s="89">
        <v>0</v>
      </c>
      <c r="N253" s="89">
        <v>0</v>
      </c>
      <c r="O253" s="89">
        <v>0</v>
      </c>
      <c r="P253" s="89">
        <v>0</v>
      </c>
      <c r="Q253" s="126"/>
      <c r="R253" s="90"/>
      <c r="AA253" s="93"/>
      <c r="AB253" s="93"/>
      <c r="AC253" s="93"/>
      <c r="AD253" s="93"/>
      <c r="AE253" s="93"/>
      <c r="AF253" s="93">
        <v>1</v>
      </c>
      <c r="AG253" s="94"/>
      <c r="AH253" s="93"/>
      <c r="AI253" s="93"/>
      <c r="AJ253" s="93"/>
      <c r="AK253" s="93"/>
      <c r="AL253" s="94"/>
      <c r="AO253" s="92">
        <f>I253</f>
        <v>525.1</v>
      </c>
      <c r="AP253" s="91" t="s">
        <v>148</v>
      </c>
    </row>
    <row r="254" spans="1:43" s="91" customFormat="1" x14ac:dyDescent="0.3">
      <c r="A254" s="114"/>
      <c r="B254" s="139"/>
      <c r="C254" s="95"/>
      <c r="D254" s="114"/>
      <c r="E254" s="112"/>
      <c r="F254" s="87" t="s">
        <v>64</v>
      </c>
      <c r="G254" s="88">
        <f t="shared" si="91"/>
        <v>10995</v>
      </c>
      <c r="H254" s="88">
        <f t="shared" si="92"/>
        <v>0</v>
      </c>
      <c r="I254" s="89">
        <v>10995</v>
      </c>
      <c r="J254" s="89">
        <v>0</v>
      </c>
      <c r="K254" s="89">
        <v>0</v>
      </c>
      <c r="L254" s="89">
        <v>0</v>
      </c>
      <c r="M254" s="89">
        <v>0</v>
      </c>
      <c r="N254" s="89">
        <v>0</v>
      </c>
      <c r="O254" s="89">
        <v>0</v>
      </c>
      <c r="P254" s="89">
        <v>0</v>
      </c>
      <c r="Q254" s="126"/>
      <c r="R254" s="90"/>
      <c r="AA254" s="93"/>
      <c r="AB254" s="93"/>
      <c r="AC254" s="93"/>
      <c r="AD254" s="93"/>
      <c r="AE254" s="93"/>
      <c r="AF254" s="93"/>
      <c r="AG254" s="94"/>
      <c r="AH254" s="93"/>
      <c r="AI254" s="93"/>
      <c r="AJ254" s="93"/>
      <c r="AK254" s="93"/>
      <c r="AL254" s="94"/>
      <c r="AP254" s="92">
        <f>I254</f>
        <v>10995</v>
      </c>
      <c r="AQ254" s="91" t="s">
        <v>151</v>
      </c>
    </row>
    <row r="255" spans="1:43" s="91" customFormat="1" x14ac:dyDescent="0.3">
      <c r="A255" s="114"/>
      <c r="B255" s="139"/>
      <c r="C255" s="95"/>
      <c r="D255" s="114"/>
      <c r="E255" s="112"/>
      <c r="F255" s="87" t="s">
        <v>65</v>
      </c>
      <c r="G255" s="88">
        <f t="shared" si="91"/>
        <v>0</v>
      </c>
      <c r="H255" s="88">
        <f t="shared" si="92"/>
        <v>0</v>
      </c>
      <c r="I255" s="89">
        <v>0</v>
      </c>
      <c r="J255" s="89">
        <v>0</v>
      </c>
      <c r="K255" s="89">
        <v>0</v>
      </c>
      <c r="L255" s="89">
        <v>0</v>
      </c>
      <c r="M255" s="89">
        <v>0</v>
      </c>
      <c r="N255" s="89">
        <v>0</v>
      </c>
      <c r="O255" s="89">
        <v>0</v>
      </c>
      <c r="P255" s="89">
        <v>0</v>
      </c>
      <c r="Q255" s="126"/>
      <c r="R255" s="90"/>
      <c r="AA255" s="93"/>
      <c r="AB255" s="93"/>
      <c r="AC255" s="93"/>
      <c r="AD255" s="93"/>
      <c r="AE255" s="93"/>
      <c r="AF255" s="93"/>
      <c r="AG255" s="94"/>
      <c r="AH255" s="93"/>
      <c r="AI255" s="93"/>
      <c r="AJ255" s="93"/>
      <c r="AK255" s="93"/>
      <c r="AL255" s="94"/>
    </row>
    <row r="256" spans="1:43" x14ac:dyDescent="0.3">
      <c r="A256" s="114"/>
      <c r="B256" s="139"/>
      <c r="C256" s="35"/>
      <c r="D256" s="35"/>
      <c r="E256" s="112"/>
      <c r="F256" s="7" t="s">
        <v>66</v>
      </c>
      <c r="G256" s="4">
        <f t="shared" si="91"/>
        <v>0</v>
      </c>
      <c r="H256" s="4">
        <f t="shared" si="92"/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126"/>
      <c r="R256" s="8"/>
      <c r="AA256" s="48"/>
      <c r="AB256" s="48"/>
      <c r="AC256" s="48"/>
      <c r="AD256" s="48"/>
      <c r="AE256" s="48"/>
      <c r="AF256" s="48"/>
      <c r="AG256" s="5"/>
      <c r="AH256" s="48"/>
      <c r="AI256" s="48"/>
      <c r="AJ256" s="48"/>
      <c r="AK256" s="48"/>
      <c r="AL256" s="5"/>
    </row>
    <row r="257" spans="1:38" s="3" customFormat="1" ht="15.75" customHeight="1" x14ac:dyDescent="0.3">
      <c r="A257" s="114"/>
      <c r="B257" s="125" t="s">
        <v>48</v>
      </c>
      <c r="C257" s="34"/>
      <c r="D257" s="113">
        <v>2</v>
      </c>
      <c r="E257" s="112" t="s">
        <v>133</v>
      </c>
      <c r="F257" s="11" t="s">
        <v>9</v>
      </c>
      <c r="G257" s="4">
        <f>SUM(G258:G268)</f>
        <v>933.5</v>
      </c>
      <c r="H257" s="4">
        <f>SUM(H258:H268)</f>
        <v>933.5</v>
      </c>
      <c r="I257" s="4">
        <f>SUM(I258:I268)</f>
        <v>933.5</v>
      </c>
      <c r="J257" s="4">
        <f>SUM(J258:J268)</f>
        <v>933.5</v>
      </c>
      <c r="K257" s="4">
        <f t="shared" ref="K257:P257" si="93">SUM(K258:K268)</f>
        <v>0</v>
      </c>
      <c r="L257" s="4">
        <f t="shared" si="93"/>
        <v>0</v>
      </c>
      <c r="M257" s="4">
        <f t="shared" si="93"/>
        <v>0</v>
      </c>
      <c r="N257" s="4">
        <f t="shared" si="93"/>
        <v>0</v>
      </c>
      <c r="O257" s="4">
        <f t="shared" si="93"/>
        <v>0</v>
      </c>
      <c r="P257" s="4">
        <f t="shared" si="93"/>
        <v>0</v>
      </c>
      <c r="Q257" s="126" t="s">
        <v>60</v>
      </c>
      <c r="R257" s="8"/>
      <c r="AA257" s="71"/>
      <c r="AB257" s="71"/>
      <c r="AC257" s="71"/>
      <c r="AD257" s="71"/>
      <c r="AE257" s="71"/>
      <c r="AF257" s="71"/>
      <c r="AG257" s="72"/>
      <c r="AH257" s="71"/>
      <c r="AI257" s="71"/>
      <c r="AJ257" s="71"/>
      <c r="AK257" s="71"/>
      <c r="AL257" s="72"/>
    </row>
    <row r="258" spans="1:38" x14ac:dyDescent="0.3">
      <c r="A258" s="114"/>
      <c r="B258" s="125"/>
      <c r="C258" s="33"/>
      <c r="D258" s="114"/>
      <c r="E258" s="112"/>
      <c r="F258" s="7" t="s">
        <v>10</v>
      </c>
      <c r="G258" s="4">
        <f t="shared" ref="G258:H262" si="94">I258+K258+M258+O258</f>
        <v>0</v>
      </c>
      <c r="H258" s="4">
        <f t="shared" si="94"/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126"/>
      <c r="R258" s="8"/>
      <c r="AA258" s="48"/>
      <c r="AB258" s="48"/>
      <c r="AC258" s="48"/>
      <c r="AD258" s="48"/>
      <c r="AE258" s="48"/>
      <c r="AF258" s="48"/>
      <c r="AG258" s="5"/>
      <c r="AH258" s="48"/>
      <c r="AI258" s="48"/>
      <c r="AJ258" s="48"/>
      <c r="AK258" s="48"/>
      <c r="AL258" s="5"/>
    </row>
    <row r="259" spans="1:38" x14ac:dyDescent="0.3">
      <c r="A259" s="114"/>
      <c r="B259" s="125"/>
      <c r="C259" s="33"/>
      <c r="D259" s="114"/>
      <c r="E259" s="112"/>
      <c r="F259" s="7" t="s">
        <v>11</v>
      </c>
      <c r="G259" s="4">
        <f t="shared" si="94"/>
        <v>0</v>
      </c>
      <c r="H259" s="4">
        <f t="shared" si="94"/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126"/>
      <c r="R259" s="8"/>
      <c r="AA259" s="48"/>
      <c r="AB259" s="48"/>
      <c r="AC259" s="48"/>
      <c r="AD259" s="48"/>
      <c r="AE259" s="48"/>
      <c r="AF259" s="48"/>
      <c r="AG259" s="5"/>
      <c r="AH259" s="48"/>
      <c r="AI259" s="48"/>
      <c r="AJ259" s="48"/>
      <c r="AK259" s="48"/>
      <c r="AL259" s="5"/>
    </row>
    <row r="260" spans="1:38" ht="39.6" x14ac:dyDescent="0.3">
      <c r="A260" s="114"/>
      <c r="B260" s="125"/>
      <c r="C260" s="7" t="s">
        <v>55</v>
      </c>
      <c r="D260" s="114"/>
      <c r="E260" s="112"/>
      <c r="F260" s="7" t="s">
        <v>12</v>
      </c>
      <c r="G260" s="4">
        <f t="shared" si="94"/>
        <v>933.5</v>
      </c>
      <c r="H260" s="4">
        <f t="shared" si="94"/>
        <v>933.5</v>
      </c>
      <c r="I260" s="6">
        <f>947.7-14.2</f>
        <v>933.5</v>
      </c>
      <c r="J260" s="6">
        <f>I260</f>
        <v>933.5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126"/>
      <c r="R260" s="8"/>
      <c r="W260" t="s">
        <v>76</v>
      </c>
      <c r="AA260" s="48"/>
      <c r="AB260" s="48"/>
      <c r="AC260" s="48"/>
      <c r="AD260" s="48"/>
      <c r="AE260" s="48"/>
      <c r="AF260" s="48"/>
      <c r="AG260" s="5"/>
      <c r="AH260" s="48"/>
      <c r="AI260" s="48"/>
      <c r="AJ260" s="48"/>
      <c r="AK260" s="48"/>
      <c r="AL260" s="5"/>
    </row>
    <row r="261" spans="1:38" x14ac:dyDescent="0.3">
      <c r="A261" s="114"/>
      <c r="B261" s="125"/>
      <c r="C261" s="33"/>
      <c r="D261" s="114"/>
      <c r="E261" s="112"/>
      <c r="F261" s="7" t="s">
        <v>13</v>
      </c>
      <c r="G261" s="4">
        <f t="shared" si="94"/>
        <v>0</v>
      </c>
      <c r="H261" s="4">
        <f t="shared" si="94"/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126"/>
      <c r="R261" s="8"/>
      <c r="AA261" s="48"/>
      <c r="AB261" s="48"/>
      <c r="AC261" s="48"/>
      <c r="AD261" s="48"/>
      <c r="AE261" s="48"/>
      <c r="AF261" s="48"/>
      <c r="AG261" s="5"/>
      <c r="AH261" s="48"/>
      <c r="AI261" s="48"/>
      <c r="AJ261" s="48"/>
      <c r="AK261" s="48"/>
      <c r="AL261" s="5"/>
    </row>
    <row r="262" spans="1:38" x14ac:dyDescent="0.3">
      <c r="A262" s="114"/>
      <c r="B262" s="125"/>
      <c r="C262" s="33"/>
      <c r="D262" s="114">
        <v>2</v>
      </c>
      <c r="E262" s="112"/>
      <c r="F262" s="7" t="s">
        <v>14</v>
      </c>
      <c r="G262" s="4">
        <f t="shared" si="94"/>
        <v>0</v>
      </c>
      <c r="H262" s="4">
        <f t="shared" si="94"/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126"/>
      <c r="R262" s="8"/>
      <c r="AA262" s="48"/>
      <c r="AB262" s="48"/>
      <c r="AC262" s="48"/>
      <c r="AD262" s="48"/>
      <c r="AE262" s="48"/>
      <c r="AF262" s="48"/>
      <c r="AG262" s="5"/>
      <c r="AH262" s="48"/>
      <c r="AI262" s="48"/>
      <c r="AJ262" s="48"/>
      <c r="AK262" s="48"/>
      <c r="AL262" s="5"/>
    </row>
    <row r="263" spans="1:38" x14ac:dyDescent="0.3">
      <c r="A263" s="114"/>
      <c r="B263" s="125"/>
      <c r="C263" s="33"/>
      <c r="D263" s="114"/>
      <c r="E263" s="112"/>
      <c r="F263" s="7" t="s">
        <v>15</v>
      </c>
      <c r="G263" s="4">
        <f t="shared" ref="G263:G268" si="95">I263+K263+M263+O263</f>
        <v>0</v>
      </c>
      <c r="H263" s="4">
        <f t="shared" ref="H263:H268" si="96">J263+L263+N263+P263</f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126"/>
      <c r="R263" s="8"/>
      <c r="AA263" s="48"/>
      <c r="AB263" s="48"/>
      <c r="AC263" s="48"/>
      <c r="AD263" s="48"/>
      <c r="AE263" s="48"/>
      <c r="AF263" s="48"/>
      <c r="AG263" s="5"/>
      <c r="AH263" s="48"/>
      <c r="AI263" s="48"/>
      <c r="AJ263" s="48"/>
      <c r="AK263" s="48"/>
      <c r="AL263" s="5"/>
    </row>
    <row r="264" spans="1:38" x14ac:dyDescent="0.3">
      <c r="A264" s="114"/>
      <c r="B264" s="125"/>
      <c r="C264" s="33"/>
      <c r="D264" s="114"/>
      <c r="E264" s="112"/>
      <c r="F264" s="7" t="s">
        <v>62</v>
      </c>
      <c r="G264" s="4">
        <f t="shared" si="95"/>
        <v>0</v>
      </c>
      <c r="H264" s="4">
        <f t="shared" si="96"/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126"/>
      <c r="R264" s="8"/>
      <c r="AA264" s="48"/>
      <c r="AB264" s="48"/>
      <c r="AC264" s="48"/>
      <c r="AD264" s="48"/>
      <c r="AE264" s="48"/>
      <c r="AF264" s="48"/>
      <c r="AG264" s="5"/>
      <c r="AH264" s="48"/>
      <c r="AI264" s="48"/>
      <c r="AJ264" s="48"/>
      <c r="AK264" s="48"/>
      <c r="AL264" s="5"/>
    </row>
    <row r="265" spans="1:38" x14ac:dyDescent="0.3">
      <c r="A265" s="114"/>
      <c r="B265" s="125"/>
      <c r="C265" s="33"/>
      <c r="D265" s="114"/>
      <c r="E265" s="112"/>
      <c r="F265" s="7" t="s">
        <v>63</v>
      </c>
      <c r="G265" s="4">
        <f t="shared" si="95"/>
        <v>0</v>
      </c>
      <c r="H265" s="4">
        <f t="shared" si="96"/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126"/>
      <c r="R265" s="8"/>
      <c r="AA265" s="48"/>
      <c r="AB265" s="48"/>
      <c r="AC265" s="48"/>
      <c r="AD265" s="48"/>
      <c r="AE265" s="48"/>
      <c r="AF265" s="48"/>
      <c r="AG265" s="5"/>
      <c r="AH265" s="48"/>
      <c r="AI265" s="48"/>
      <c r="AJ265" s="48"/>
      <c r="AK265" s="48"/>
      <c r="AL265" s="5"/>
    </row>
    <row r="266" spans="1:38" x14ac:dyDescent="0.3">
      <c r="A266" s="114"/>
      <c r="B266" s="125"/>
      <c r="C266" s="33"/>
      <c r="D266" s="114"/>
      <c r="E266" s="112"/>
      <c r="F266" s="7" t="s">
        <v>64</v>
      </c>
      <c r="G266" s="4">
        <f t="shared" si="95"/>
        <v>0</v>
      </c>
      <c r="H266" s="4">
        <f t="shared" si="96"/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126"/>
      <c r="R266" s="8"/>
      <c r="AA266" s="48"/>
      <c r="AB266" s="48"/>
      <c r="AC266" s="48"/>
      <c r="AD266" s="48"/>
      <c r="AE266" s="48"/>
      <c r="AF266" s="48"/>
      <c r="AG266" s="5"/>
      <c r="AH266" s="48"/>
      <c r="AI266" s="48"/>
      <c r="AJ266" s="48"/>
      <c r="AK266" s="48"/>
      <c r="AL266" s="5"/>
    </row>
    <row r="267" spans="1:38" x14ac:dyDescent="0.3">
      <c r="A267" s="114"/>
      <c r="B267" s="125"/>
      <c r="C267" s="33"/>
      <c r="D267" s="114"/>
      <c r="E267" s="112"/>
      <c r="F267" s="7" t="s">
        <v>65</v>
      </c>
      <c r="G267" s="4">
        <f t="shared" si="95"/>
        <v>0</v>
      </c>
      <c r="H267" s="4">
        <f t="shared" si="96"/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126"/>
      <c r="R267" s="8"/>
      <c r="AA267" s="48"/>
      <c r="AB267" s="48"/>
      <c r="AC267" s="48"/>
      <c r="AD267" s="48"/>
      <c r="AE267" s="48"/>
      <c r="AF267" s="48"/>
      <c r="AG267" s="5"/>
      <c r="AH267" s="48"/>
      <c r="AI267" s="48"/>
      <c r="AJ267" s="48"/>
      <c r="AK267" s="48"/>
      <c r="AL267" s="5"/>
    </row>
    <row r="268" spans="1:38" x14ac:dyDescent="0.3">
      <c r="A268" s="114"/>
      <c r="B268" s="125"/>
      <c r="C268" s="35"/>
      <c r="D268" s="114"/>
      <c r="E268" s="112"/>
      <c r="F268" s="7" t="s">
        <v>66</v>
      </c>
      <c r="G268" s="4">
        <f t="shared" si="95"/>
        <v>0</v>
      </c>
      <c r="H268" s="4">
        <f t="shared" si="96"/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126"/>
      <c r="R268" s="8"/>
      <c r="AA268" s="48"/>
      <c r="AB268" s="48"/>
      <c r="AC268" s="48"/>
      <c r="AD268" s="48"/>
      <c r="AE268" s="48"/>
      <c r="AF268" s="48"/>
      <c r="AG268" s="5"/>
      <c r="AH268" s="48"/>
      <c r="AI268" s="48"/>
      <c r="AJ268" s="48"/>
      <c r="AK268" s="48"/>
      <c r="AL268" s="5"/>
    </row>
    <row r="269" spans="1:38" s="1" customFormat="1" ht="15.75" hidden="1" customHeight="1" x14ac:dyDescent="0.3">
      <c r="A269" s="114"/>
      <c r="B269" s="140" t="s">
        <v>32</v>
      </c>
      <c r="C269" s="113"/>
      <c r="D269" s="113"/>
      <c r="E269" s="112"/>
      <c r="F269" s="11" t="s">
        <v>9</v>
      </c>
      <c r="G269" s="4">
        <f>SUM(G270:G280)</f>
        <v>0</v>
      </c>
      <c r="H269" s="4">
        <f>SUM(H270:H280)</f>
        <v>0</v>
      </c>
      <c r="I269" s="4">
        <f t="shared" ref="I269:N269" si="97">SUM(I270:I280)</f>
        <v>0</v>
      </c>
      <c r="J269" s="4">
        <f t="shared" si="97"/>
        <v>0</v>
      </c>
      <c r="K269" s="6">
        <f t="shared" si="97"/>
        <v>0</v>
      </c>
      <c r="L269" s="6">
        <f t="shared" si="97"/>
        <v>0</v>
      </c>
      <c r="M269" s="6">
        <f t="shared" si="97"/>
        <v>0</v>
      </c>
      <c r="N269" s="6">
        <f t="shared" si="97"/>
        <v>0</v>
      </c>
      <c r="O269" s="6">
        <f>SUM(O270:O280)</f>
        <v>0</v>
      </c>
      <c r="P269" s="6">
        <f>SUM(P270:P280)</f>
        <v>0</v>
      </c>
      <c r="Q269" s="126" t="s">
        <v>60</v>
      </c>
      <c r="R269" s="8"/>
      <c r="AA269" s="67"/>
      <c r="AB269" s="67"/>
      <c r="AC269" s="67"/>
      <c r="AD269" s="67"/>
      <c r="AE269" s="67"/>
      <c r="AF269" s="67"/>
      <c r="AG269" s="13"/>
      <c r="AH269" s="67"/>
      <c r="AI269" s="67"/>
      <c r="AJ269" s="67"/>
      <c r="AK269" s="67"/>
      <c r="AL269" s="13"/>
    </row>
    <row r="270" spans="1:38" ht="16.5" hidden="1" customHeight="1" x14ac:dyDescent="0.3">
      <c r="A270" s="114"/>
      <c r="B270" s="140"/>
      <c r="C270" s="114"/>
      <c r="D270" s="114"/>
      <c r="E270" s="112"/>
      <c r="F270" s="7" t="s">
        <v>10</v>
      </c>
      <c r="G270" s="4">
        <f t="shared" ref="G270:H274" si="98">I270+K270+M270+O270</f>
        <v>0</v>
      </c>
      <c r="H270" s="4">
        <f t="shared" si="98"/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126"/>
      <c r="R270" s="8"/>
      <c r="AA270" s="48"/>
      <c r="AB270" s="48"/>
      <c r="AC270" s="48"/>
      <c r="AD270" s="48"/>
      <c r="AE270" s="48"/>
      <c r="AF270" s="48"/>
      <c r="AG270" s="5"/>
      <c r="AH270" s="48"/>
      <c r="AI270" s="48"/>
      <c r="AJ270" s="48"/>
      <c r="AK270" s="48"/>
      <c r="AL270" s="5"/>
    </row>
    <row r="271" spans="1:38" hidden="1" x14ac:dyDescent="0.3">
      <c r="A271" s="114"/>
      <c r="B271" s="140"/>
      <c r="C271" s="114"/>
      <c r="D271" s="114"/>
      <c r="E271" s="112"/>
      <c r="F271" s="7" t="s">
        <v>11</v>
      </c>
      <c r="G271" s="4">
        <f t="shared" si="98"/>
        <v>0</v>
      </c>
      <c r="H271" s="4">
        <f t="shared" si="98"/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126"/>
      <c r="R271" s="8"/>
      <c r="AA271" s="48"/>
      <c r="AB271" s="48"/>
      <c r="AC271" s="48"/>
      <c r="AD271" s="48"/>
      <c r="AE271" s="48"/>
      <c r="AF271" s="48"/>
      <c r="AG271" s="5"/>
      <c r="AH271" s="48"/>
      <c r="AI271" s="48"/>
      <c r="AJ271" s="48"/>
      <c r="AK271" s="48"/>
      <c r="AL271" s="5"/>
    </row>
    <row r="272" spans="1:38" hidden="1" x14ac:dyDescent="0.3">
      <c r="A272" s="114"/>
      <c r="B272" s="140"/>
      <c r="C272" s="114"/>
      <c r="D272" s="114"/>
      <c r="E272" s="112"/>
      <c r="F272" s="7" t="s">
        <v>12</v>
      </c>
      <c r="G272" s="4">
        <f t="shared" si="98"/>
        <v>0</v>
      </c>
      <c r="H272" s="4">
        <f t="shared" si="98"/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126"/>
      <c r="R272" s="8"/>
      <c r="AA272" s="48"/>
      <c r="AB272" s="48"/>
      <c r="AC272" s="48"/>
      <c r="AD272" s="48"/>
      <c r="AE272" s="48"/>
      <c r="AF272" s="48"/>
      <c r="AG272" s="5"/>
      <c r="AH272" s="48"/>
      <c r="AI272" s="48"/>
      <c r="AJ272" s="48"/>
      <c r="AK272" s="48"/>
      <c r="AL272" s="5"/>
    </row>
    <row r="273" spans="1:38" hidden="1" x14ac:dyDescent="0.3">
      <c r="A273" s="114"/>
      <c r="B273" s="140"/>
      <c r="C273" s="114"/>
      <c r="D273" s="114"/>
      <c r="E273" s="112"/>
      <c r="F273" s="7" t="s">
        <v>13</v>
      </c>
      <c r="G273" s="4">
        <f t="shared" si="98"/>
        <v>0</v>
      </c>
      <c r="H273" s="4">
        <f t="shared" si="98"/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126"/>
      <c r="R273" s="8"/>
      <c r="AA273" s="48"/>
      <c r="AB273" s="48"/>
      <c r="AC273" s="48"/>
      <c r="AD273" s="48"/>
      <c r="AE273" s="48"/>
      <c r="AF273" s="48"/>
      <c r="AG273" s="5"/>
      <c r="AH273" s="48"/>
      <c r="AI273" s="48"/>
      <c r="AJ273" s="48"/>
      <c r="AK273" s="48"/>
      <c r="AL273" s="5"/>
    </row>
    <row r="274" spans="1:38" hidden="1" x14ac:dyDescent="0.3">
      <c r="A274" s="114"/>
      <c r="B274" s="140"/>
      <c r="C274" s="114"/>
      <c r="D274" s="114"/>
      <c r="E274" s="112"/>
      <c r="F274" s="7" t="s">
        <v>14</v>
      </c>
      <c r="G274" s="4">
        <f t="shared" si="98"/>
        <v>0</v>
      </c>
      <c r="H274" s="4">
        <f t="shared" si="98"/>
        <v>0</v>
      </c>
      <c r="I274" s="22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126"/>
      <c r="R274" s="8"/>
      <c r="S274" s="43">
        <f>I274</f>
        <v>0</v>
      </c>
      <c r="U274" s="43"/>
      <c r="AA274" s="48"/>
      <c r="AB274" s="48"/>
      <c r="AC274" s="48"/>
      <c r="AD274" s="48"/>
      <c r="AE274" s="48"/>
      <c r="AF274" s="48"/>
      <c r="AG274" s="5"/>
      <c r="AH274" s="48"/>
      <c r="AI274" s="48"/>
      <c r="AJ274" s="48"/>
      <c r="AK274" s="48"/>
      <c r="AL274" s="5"/>
    </row>
    <row r="275" spans="1:38" hidden="1" x14ac:dyDescent="0.3">
      <c r="A275" s="114"/>
      <c r="B275" s="140"/>
      <c r="C275" s="114"/>
      <c r="D275" s="114"/>
      <c r="E275" s="112"/>
      <c r="F275" s="7" t="s">
        <v>15</v>
      </c>
      <c r="G275" s="4">
        <f t="shared" ref="G275:G280" si="99">I275+K275+M275+O275</f>
        <v>0</v>
      </c>
      <c r="H275" s="4">
        <f t="shared" ref="H275:H280" si="100">J275+L275+N275+P275</f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126"/>
      <c r="R275" s="8"/>
      <c r="AA275" s="48"/>
      <c r="AB275" s="48"/>
      <c r="AC275" s="48"/>
      <c r="AD275" s="48"/>
      <c r="AE275" s="48"/>
      <c r="AF275" s="48"/>
      <c r="AG275" s="5"/>
      <c r="AH275" s="48"/>
      <c r="AI275" s="48"/>
      <c r="AJ275" s="48"/>
      <c r="AK275" s="48"/>
      <c r="AL275" s="5"/>
    </row>
    <row r="276" spans="1:38" hidden="1" x14ac:dyDescent="0.3">
      <c r="A276" s="114"/>
      <c r="B276" s="140"/>
      <c r="C276" s="114"/>
      <c r="D276" s="114"/>
      <c r="E276" s="112"/>
      <c r="F276" s="7" t="s">
        <v>62</v>
      </c>
      <c r="G276" s="4">
        <f t="shared" si="99"/>
        <v>0</v>
      </c>
      <c r="H276" s="4">
        <f t="shared" si="100"/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126"/>
      <c r="R276" s="8"/>
      <c r="AA276" s="48"/>
      <c r="AB276" s="48"/>
      <c r="AC276" s="48"/>
      <c r="AD276" s="48"/>
      <c r="AE276" s="48"/>
      <c r="AF276" s="48"/>
      <c r="AG276" s="5"/>
      <c r="AH276" s="48"/>
      <c r="AI276" s="48"/>
      <c r="AJ276" s="48"/>
      <c r="AK276" s="48"/>
      <c r="AL276" s="5"/>
    </row>
    <row r="277" spans="1:38" hidden="1" x14ac:dyDescent="0.3">
      <c r="A277" s="114"/>
      <c r="B277" s="140"/>
      <c r="C277" s="114"/>
      <c r="D277" s="114"/>
      <c r="E277" s="112"/>
      <c r="F277" s="7" t="s">
        <v>63</v>
      </c>
      <c r="G277" s="4">
        <f t="shared" si="99"/>
        <v>0</v>
      </c>
      <c r="H277" s="4">
        <f t="shared" si="100"/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126"/>
      <c r="R277" s="8"/>
      <c r="AA277" s="48"/>
      <c r="AB277" s="48"/>
      <c r="AC277" s="48"/>
      <c r="AD277" s="48"/>
      <c r="AE277" s="48"/>
      <c r="AF277" s="48"/>
      <c r="AG277" s="5"/>
      <c r="AH277" s="48"/>
      <c r="AI277" s="48"/>
      <c r="AJ277" s="48"/>
      <c r="AK277" s="48"/>
      <c r="AL277" s="5"/>
    </row>
    <row r="278" spans="1:38" hidden="1" x14ac:dyDescent="0.3">
      <c r="A278" s="114"/>
      <c r="B278" s="140"/>
      <c r="C278" s="114"/>
      <c r="D278" s="114"/>
      <c r="E278" s="112"/>
      <c r="F278" s="7" t="s">
        <v>64</v>
      </c>
      <c r="G278" s="4">
        <f t="shared" si="99"/>
        <v>0</v>
      </c>
      <c r="H278" s="4">
        <f t="shared" si="100"/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126"/>
      <c r="R278" s="8"/>
      <c r="AA278" s="48"/>
      <c r="AB278" s="48"/>
      <c r="AC278" s="48"/>
      <c r="AD278" s="48"/>
      <c r="AE278" s="48"/>
      <c r="AF278" s="48"/>
      <c r="AG278" s="5"/>
      <c r="AH278" s="48"/>
      <c r="AI278" s="48"/>
      <c r="AJ278" s="48"/>
      <c r="AK278" s="48"/>
      <c r="AL278" s="5"/>
    </row>
    <row r="279" spans="1:38" hidden="1" x14ac:dyDescent="0.3">
      <c r="A279" s="114"/>
      <c r="B279" s="140"/>
      <c r="C279" s="114"/>
      <c r="D279" s="114"/>
      <c r="E279" s="112"/>
      <c r="F279" s="7" t="s">
        <v>65</v>
      </c>
      <c r="G279" s="4">
        <f t="shared" si="99"/>
        <v>0</v>
      </c>
      <c r="H279" s="4">
        <f t="shared" si="100"/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126"/>
      <c r="R279" s="8"/>
      <c r="AA279" s="48"/>
      <c r="AB279" s="48"/>
      <c r="AC279" s="48"/>
      <c r="AD279" s="48"/>
      <c r="AE279" s="48"/>
      <c r="AF279" s="48"/>
      <c r="AG279" s="5"/>
      <c r="AH279" s="48"/>
      <c r="AI279" s="48"/>
      <c r="AJ279" s="48"/>
      <c r="AK279" s="48"/>
      <c r="AL279" s="5"/>
    </row>
    <row r="280" spans="1:38" hidden="1" x14ac:dyDescent="0.3">
      <c r="A280" s="114"/>
      <c r="B280" s="140"/>
      <c r="C280" s="115"/>
      <c r="D280" s="114"/>
      <c r="E280" s="112"/>
      <c r="F280" s="7" t="s">
        <v>66</v>
      </c>
      <c r="G280" s="4">
        <f t="shared" si="99"/>
        <v>0</v>
      </c>
      <c r="H280" s="4">
        <f t="shared" si="100"/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126"/>
      <c r="R280" s="8"/>
      <c r="AA280" s="48"/>
      <c r="AB280" s="48"/>
      <c r="AC280" s="48"/>
      <c r="AD280" s="48"/>
      <c r="AE280" s="48"/>
      <c r="AF280" s="48"/>
      <c r="AG280" s="5"/>
      <c r="AH280" s="48"/>
      <c r="AI280" s="48"/>
      <c r="AJ280" s="48"/>
      <c r="AK280" s="48"/>
      <c r="AL280" s="5"/>
    </row>
    <row r="281" spans="1:38" s="1" customFormat="1" ht="15.75" hidden="1" customHeight="1" x14ac:dyDescent="0.3">
      <c r="A281" s="114"/>
      <c r="B281" s="140" t="s">
        <v>33</v>
      </c>
      <c r="C281" s="113"/>
      <c r="D281" s="113"/>
      <c r="E281" s="112"/>
      <c r="F281" s="11" t="s">
        <v>9</v>
      </c>
      <c r="G281" s="4">
        <f>SUM(G282:G292)</f>
        <v>0</v>
      </c>
      <c r="H281" s="4">
        <f>SUM(H282:H292)</f>
        <v>0</v>
      </c>
      <c r="I281" s="4">
        <f t="shared" ref="I281:N281" si="101">SUM(I282:I292)</f>
        <v>0</v>
      </c>
      <c r="J281" s="6">
        <f t="shared" si="101"/>
        <v>0</v>
      </c>
      <c r="K281" s="6">
        <f t="shared" si="101"/>
        <v>0</v>
      </c>
      <c r="L281" s="6">
        <f t="shared" si="101"/>
        <v>0</v>
      </c>
      <c r="M281" s="6">
        <f t="shared" si="101"/>
        <v>0</v>
      </c>
      <c r="N281" s="6">
        <f t="shared" si="101"/>
        <v>0</v>
      </c>
      <c r="O281" s="6">
        <f>SUM(O282:O292)</f>
        <v>0</v>
      </c>
      <c r="P281" s="6">
        <f>SUM(P282:P292)</f>
        <v>0</v>
      </c>
      <c r="Q281" s="126" t="s">
        <v>60</v>
      </c>
      <c r="R281" s="8"/>
      <c r="AA281" s="67"/>
      <c r="AB281" s="67"/>
      <c r="AC281" s="67"/>
      <c r="AD281" s="67"/>
      <c r="AE281" s="67"/>
      <c r="AF281" s="67"/>
      <c r="AG281" s="13"/>
      <c r="AH281" s="67"/>
      <c r="AI281" s="67"/>
      <c r="AJ281" s="67"/>
      <c r="AK281" s="67"/>
      <c r="AL281" s="13"/>
    </row>
    <row r="282" spans="1:38" hidden="1" x14ac:dyDescent="0.3">
      <c r="A282" s="114"/>
      <c r="B282" s="140"/>
      <c r="C282" s="114"/>
      <c r="D282" s="114"/>
      <c r="E282" s="112"/>
      <c r="F282" s="7" t="s">
        <v>10</v>
      </c>
      <c r="G282" s="4">
        <f t="shared" ref="G282:H286" si="102">I282+K282+M282+O282</f>
        <v>0</v>
      </c>
      <c r="H282" s="4">
        <f t="shared" si="102"/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126"/>
      <c r="R282" s="8"/>
      <c r="AA282" s="48"/>
      <c r="AB282" s="48"/>
      <c r="AC282" s="48"/>
      <c r="AD282" s="48"/>
      <c r="AE282" s="48"/>
      <c r="AF282" s="48"/>
      <c r="AG282" s="5"/>
      <c r="AH282" s="48"/>
      <c r="AI282" s="48"/>
      <c r="AJ282" s="48"/>
      <c r="AK282" s="48"/>
      <c r="AL282" s="5"/>
    </row>
    <row r="283" spans="1:38" hidden="1" x14ac:dyDescent="0.3">
      <c r="A283" s="114"/>
      <c r="B283" s="140"/>
      <c r="C283" s="114"/>
      <c r="D283" s="114"/>
      <c r="E283" s="112"/>
      <c r="F283" s="7" t="s">
        <v>11</v>
      </c>
      <c r="G283" s="4">
        <f t="shared" si="102"/>
        <v>0</v>
      </c>
      <c r="H283" s="4">
        <f t="shared" si="102"/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126"/>
      <c r="R283" s="8"/>
      <c r="AA283" s="48"/>
      <c r="AB283" s="48"/>
      <c r="AC283" s="48"/>
      <c r="AD283" s="48"/>
      <c r="AE283" s="48"/>
      <c r="AF283" s="48"/>
      <c r="AG283" s="5"/>
      <c r="AH283" s="48"/>
      <c r="AI283" s="48"/>
      <c r="AJ283" s="48"/>
      <c r="AK283" s="48"/>
      <c r="AL283" s="5"/>
    </row>
    <row r="284" spans="1:38" hidden="1" x14ac:dyDescent="0.3">
      <c r="A284" s="114"/>
      <c r="B284" s="140"/>
      <c r="C284" s="114"/>
      <c r="D284" s="114"/>
      <c r="E284" s="112"/>
      <c r="F284" s="7" t="s">
        <v>12</v>
      </c>
      <c r="G284" s="4">
        <f t="shared" si="102"/>
        <v>0</v>
      </c>
      <c r="H284" s="4">
        <f t="shared" si="102"/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126"/>
      <c r="R284" s="8"/>
      <c r="AA284" s="48"/>
      <c r="AB284" s="48"/>
      <c r="AC284" s="48"/>
      <c r="AD284" s="48"/>
      <c r="AE284" s="48"/>
      <c r="AF284" s="48"/>
      <c r="AG284" s="5"/>
      <c r="AH284" s="48"/>
      <c r="AI284" s="48"/>
      <c r="AJ284" s="48"/>
      <c r="AK284" s="48"/>
      <c r="AL284" s="5"/>
    </row>
    <row r="285" spans="1:38" hidden="1" x14ac:dyDescent="0.3">
      <c r="A285" s="114"/>
      <c r="B285" s="140"/>
      <c r="C285" s="114"/>
      <c r="D285" s="114"/>
      <c r="E285" s="112"/>
      <c r="F285" s="7" t="s">
        <v>13</v>
      </c>
      <c r="G285" s="4">
        <f t="shared" si="102"/>
        <v>0</v>
      </c>
      <c r="H285" s="4">
        <f t="shared" si="102"/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126"/>
      <c r="R285" s="8"/>
      <c r="AA285" s="48"/>
      <c r="AB285" s="48"/>
      <c r="AC285" s="48"/>
      <c r="AD285" s="48"/>
      <c r="AE285" s="48"/>
      <c r="AF285" s="48"/>
      <c r="AG285" s="5"/>
      <c r="AH285" s="48"/>
      <c r="AI285" s="48"/>
      <c r="AJ285" s="48"/>
      <c r="AK285" s="48"/>
      <c r="AL285" s="5"/>
    </row>
    <row r="286" spans="1:38" hidden="1" x14ac:dyDescent="0.3">
      <c r="A286" s="114"/>
      <c r="B286" s="140"/>
      <c r="C286" s="114"/>
      <c r="D286" s="114"/>
      <c r="E286" s="112"/>
      <c r="F286" s="7" t="s">
        <v>14</v>
      </c>
      <c r="G286" s="4">
        <f t="shared" si="102"/>
        <v>0</v>
      </c>
      <c r="H286" s="4">
        <f t="shared" si="102"/>
        <v>0</v>
      </c>
      <c r="I286" s="22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126"/>
      <c r="R286" s="8"/>
      <c r="S286" s="43">
        <f>I286</f>
        <v>0</v>
      </c>
      <c r="U286" s="43"/>
      <c r="AA286" s="48"/>
      <c r="AB286" s="48"/>
      <c r="AC286" s="48"/>
      <c r="AD286" s="48"/>
      <c r="AE286" s="48"/>
      <c r="AF286" s="48"/>
      <c r="AG286" s="5"/>
      <c r="AH286" s="48"/>
      <c r="AI286" s="48"/>
      <c r="AJ286" s="48"/>
      <c r="AK286" s="48"/>
      <c r="AL286" s="5"/>
    </row>
    <row r="287" spans="1:38" hidden="1" x14ac:dyDescent="0.3">
      <c r="A287" s="114"/>
      <c r="B287" s="140"/>
      <c r="C287" s="114"/>
      <c r="D287" s="114"/>
      <c r="E287" s="112"/>
      <c r="F287" s="7" t="s">
        <v>15</v>
      </c>
      <c r="G287" s="4">
        <f t="shared" ref="G287:G292" si="103">I287+K287+M287+O287</f>
        <v>0</v>
      </c>
      <c r="H287" s="4">
        <f t="shared" ref="H287:H292" si="104">J287+L287+N287+P287</f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126"/>
      <c r="R287" s="8"/>
      <c r="AA287" s="48"/>
      <c r="AB287" s="48"/>
      <c r="AC287" s="48"/>
      <c r="AD287" s="48"/>
      <c r="AE287" s="48"/>
      <c r="AF287" s="48"/>
      <c r="AG287" s="5"/>
      <c r="AH287" s="48"/>
      <c r="AI287" s="48"/>
      <c r="AJ287" s="48"/>
      <c r="AK287" s="48"/>
      <c r="AL287" s="5"/>
    </row>
    <row r="288" spans="1:38" hidden="1" x14ac:dyDescent="0.3">
      <c r="A288" s="114"/>
      <c r="B288" s="140"/>
      <c r="C288" s="114"/>
      <c r="D288" s="114"/>
      <c r="E288" s="112"/>
      <c r="F288" s="7" t="s">
        <v>62</v>
      </c>
      <c r="G288" s="4">
        <f t="shared" si="103"/>
        <v>0</v>
      </c>
      <c r="H288" s="4">
        <f t="shared" si="104"/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126"/>
      <c r="R288" s="8"/>
      <c r="AA288" s="48"/>
      <c r="AB288" s="48"/>
      <c r="AC288" s="48"/>
      <c r="AD288" s="48"/>
      <c r="AE288" s="48"/>
      <c r="AF288" s="48"/>
      <c r="AG288" s="5"/>
      <c r="AH288" s="48"/>
      <c r="AI288" s="48"/>
      <c r="AJ288" s="48"/>
      <c r="AK288" s="48"/>
      <c r="AL288" s="5"/>
    </row>
    <row r="289" spans="1:45" hidden="1" x14ac:dyDescent="0.3">
      <c r="A289" s="114"/>
      <c r="B289" s="140"/>
      <c r="C289" s="114"/>
      <c r="D289" s="114"/>
      <c r="E289" s="112"/>
      <c r="F289" s="7" t="s">
        <v>63</v>
      </c>
      <c r="G289" s="4">
        <f t="shared" si="103"/>
        <v>0</v>
      </c>
      <c r="H289" s="4">
        <f t="shared" si="104"/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126"/>
      <c r="R289" s="8"/>
      <c r="AA289" s="48"/>
      <c r="AB289" s="48"/>
      <c r="AC289" s="48"/>
      <c r="AD289" s="48"/>
      <c r="AE289" s="48"/>
      <c r="AF289" s="48"/>
      <c r="AG289" s="5"/>
      <c r="AH289" s="48"/>
      <c r="AI289" s="48"/>
      <c r="AJ289" s="48"/>
      <c r="AK289" s="48"/>
      <c r="AL289" s="5"/>
    </row>
    <row r="290" spans="1:45" hidden="1" x14ac:dyDescent="0.3">
      <c r="A290" s="114"/>
      <c r="B290" s="140"/>
      <c r="C290" s="114"/>
      <c r="D290" s="114"/>
      <c r="E290" s="112"/>
      <c r="F290" s="7" t="s">
        <v>64</v>
      </c>
      <c r="G290" s="4">
        <f t="shared" si="103"/>
        <v>0</v>
      </c>
      <c r="H290" s="4">
        <f t="shared" si="104"/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126"/>
      <c r="R290" s="8"/>
      <c r="AA290" s="48"/>
      <c r="AB290" s="48"/>
      <c r="AC290" s="48"/>
      <c r="AD290" s="48"/>
      <c r="AE290" s="48"/>
      <c r="AF290" s="48"/>
      <c r="AG290" s="5"/>
      <c r="AH290" s="48"/>
      <c r="AI290" s="48"/>
      <c r="AJ290" s="48"/>
      <c r="AK290" s="48"/>
      <c r="AL290" s="5"/>
    </row>
    <row r="291" spans="1:45" hidden="1" x14ac:dyDescent="0.3">
      <c r="A291" s="114"/>
      <c r="B291" s="140"/>
      <c r="C291" s="114"/>
      <c r="D291" s="114"/>
      <c r="E291" s="112"/>
      <c r="F291" s="7" t="s">
        <v>65</v>
      </c>
      <c r="G291" s="4">
        <f t="shared" si="103"/>
        <v>0</v>
      </c>
      <c r="H291" s="4">
        <f t="shared" si="104"/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126"/>
      <c r="R291" s="8"/>
      <c r="AA291" s="48"/>
      <c r="AB291" s="48"/>
      <c r="AC291" s="48"/>
      <c r="AD291" s="48"/>
      <c r="AE291" s="48"/>
      <c r="AF291" s="48"/>
      <c r="AG291" s="5"/>
      <c r="AH291" s="48"/>
      <c r="AI291" s="48"/>
      <c r="AJ291" s="48"/>
      <c r="AK291" s="48"/>
      <c r="AL291" s="5"/>
    </row>
    <row r="292" spans="1:45" hidden="1" x14ac:dyDescent="0.3">
      <c r="A292" s="114"/>
      <c r="B292" s="140"/>
      <c r="C292" s="115"/>
      <c r="D292" s="114"/>
      <c r="E292" s="112"/>
      <c r="F292" s="7" t="s">
        <v>66</v>
      </c>
      <c r="G292" s="4">
        <f t="shared" si="103"/>
        <v>0</v>
      </c>
      <c r="H292" s="4">
        <f t="shared" si="104"/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126"/>
      <c r="R292" s="8"/>
      <c r="AA292" s="48"/>
      <c r="AB292" s="48"/>
      <c r="AC292" s="48"/>
      <c r="AD292" s="48"/>
      <c r="AE292" s="48"/>
      <c r="AF292" s="48"/>
      <c r="AG292" s="5"/>
      <c r="AH292" s="48"/>
      <c r="AI292" s="48"/>
      <c r="AJ292" s="48"/>
      <c r="AK292" s="48"/>
      <c r="AL292" s="5"/>
    </row>
    <row r="293" spans="1:45" ht="15.75" customHeight="1" x14ac:dyDescent="0.3">
      <c r="A293" s="114"/>
      <c r="B293" s="140" t="s">
        <v>34</v>
      </c>
      <c r="C293" s="113"/>
      <c r="D293" s="113">
        <v>2</v>
      </c>
      <c r="E293" s="112" t="s">
        <v>133</v>
      </c>
      <c r="F293" s="11" t="s">
        <v>9</v>
      </c>
      <c r="G293" s="4">
        <f>SUM(G294:G304)</f>
        <v>404.2</v>
      </c>
      <c r="H293" s="4">
        <f>SUM(H294:H304)</f>
        <v>0</v>
      </c>
      <c r="I293" s="4">
        <f t="shared" ref="I293:N293" si="105">SUM(I294:I304)</f>
        <v>404.2</v>
      </c>
      <c r="J293" s="4">
        <f t="shared" si="105"/>
        <v>0</v>
      </c>
      <c r="K293" s="4">
        <f t="shared" si="105"/>
        <v>0</v>
      </c>
      <c r="L293" s="4">
        <f t="shared" si="105"/>
        <v>0</v>
      </c>
      <c r="M293" s="4">
        <f t="shared" si="105"/>
        <v>0</v>
      </c>
      <c r="N293" s="4">
        <f t="shared" si="105"/>
        <v>0</v>
      </c>
      <c r="O293" s="4">
        <f>SUM(O294:O304)</f>
        <v>0</v>
      </c>
      <c r="P293" s="4">
        <f>SUM(P294:P304)</f>
        <v>0</v>
      </c>
      <c r="Q293" s="126" t="s">
        <v>60</v>
      </c>
      <c r="R293" s="8"/>
      <c r="V293" t="s">
        <v>76</v>
      </c>
      <c r="AA293" s="48"/>
      <c r="AB293" s="48"/>
      <c r="AC293" s="48"/>
      <c r="AD293" s="48"/>
      <c r="AE293" s="48"/>
      <c r="AF293" s="48"/>
      <c r="AG293" s="5"/>
      <c r="AH293" s="48"/>
      <c r="AI293" s="48"/>
      <c r="AJ293" s="48"/>
      <c r="AK293" s="48"/>
      <c r="AL293" s="5"/>
    </row>
    <row r="294" spans="1:45" x14ac:dyDescent="0.3">
      <c r="A294" s="114"/>
      <c r="B294" s="140"/>
      <c r="C294" s="114"/>
      <c r="D294" s="114"/>
      <c r="E294" s="112"/>
      <c r="F294" s="7" t="s">
        <v>10</v>
      </c>
      <c r="G294" s="4">
        <f t="shared" ref="G294:H298" si="106">I294+K294+M294+O294</f>
        <v>0</v>
      </c>
      <c r="H294" s="4">
        <f t="shared" si="106"/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126"/>
      <c r="R294" s="8"/>
      <c r="AA294" s="48"/>
      <c r="AB294" s="48"/>
      <c r="AC294" s="48"/>
      <c r="AD294" s="48"/>
      <c r="AE294" s="48"/>
      <c r="AF294" s="48"/>
      <c r="AG294" s="5"/>
      <c r="AH294" s="48"/>
      <c r="AI294" s="48"/>
      <c r="AJ294" s="48"/>
      <c r="AK294" s="48"/>
      <c r="AL294" s="5"/>
    </row>
    <row r="295" spans="1:45" x14ac:dyDescent="0.3">
      <c r="A295" s="114"/>
      <c r="B295" s="140"/>
      <c r="C295" s="114"/>
      <c r="D295" s="114"/>
      <c r="E295" s="112"/>
      <c r="F295" s="7" t="s">
        <v>11</v>
      </c>
      <c r="G295" s="4">
        <f t="shared" si="106"/>
        <v>0</v>
      </c>
      <c r="H295" s="4">
        <f t="shared" si="106"/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126"/>
      <c r="R295" s="8"/>
      <c r="AA295" s="48"/>
      <c r="AB295" s="48"/>
      <c r="AC295" s="48"/>
      <c r="AD295" s="48"/>
      <c r="AE295" s="48"/>
      <c r="AF295" s="48"/>
      <c r="AG295" s="5"/>
      <c r="AH295" s="48"/>
      <c r="AI295" s="48"/>
      <c r="AJ295" s="48"/>
      <c r="AK295" s="48"/>
      <c r="AL295" s="5"/>
    </row>
    <row r="296" spans="1:45" x14ac:dyDescent="0.3">
      <c r="A296" s="114"/>
      <c r="B296" s="140"/>
      <c r="C296" s="114"/>
      <c r="D296" s="114"/>
      <c r="E296" s="112"/>
      <c r="F296" s="7" t="s">
        <v>12</v>
      </c>
      <c r="G296" s="4">
        <f t="shared" si="106"/>
        <v>0</v>
      </c>
      <c r="H296" s="4">
        <f t="shared" si="106"/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126"/>
      <c r="R296" s="8"/>
      <c r="AA296" s="48"/>
      <c r="AB296" s="48"/>
      <c r="AC296" s="48"/>
      <c r="AD296" s="48"/>
      <c r="AE296" s="48"/>
      <c r="AF296" s="48"/>
      <c r="AG296" s="5"/>
      <c r="AH296" s="48"/>
      <c r="AI296" s="48"/>
      <c r="AJ296" s="48"/>
      <c r="AK296" s="48"/>
      <c r="AL296" s="5"/>
    </row>
    <row r="297" spans="1:45" x14ac:dyDescent="0.3">
      <c r="A297" s="114"/>
      <c r="B297" s="140"/>
      <c r="C297" s="114"/>
      <c r="D297" s="114"/>
      <c r="E297" s="112"/>
      <c r="F297" s="7" t="s">
        <v>13</v>
      </c>
      <c r="G297" s="4">
        <f t="shared" si="106"/>
        <v>0</v>
      </c>
      <c r="H297" s="4">
        <f t="shared" si="106"/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126"/>
      <c r="R297" s="8"/>
      <c r="AA297" s="48"/>
      <c r="AB297" s="48"/>
      <c r="AC297" s="48"/>
      <c r="AD297" s="48"/>
      <c r="AE297" s="48"/>
      <c r="AF297" s="48"/>
      <c r="AG297" s="5"/>
      <c r="AH297" s="48"/>
      <c r="AI297" s="48"/>
      <c r="AJ297" s="48"/>
      <c r="AK297" s="48"/>
      <c r="AL297" s="5"/>
    </row>
    <row r="298" spans="1:45" x14ac:dyDescent="0.3">
      <c r="A298" s="114"/>
      <c r="B298" s="140"/>
      <c r="C298" s="114"/>
      <c r="D298" s="114"/>
      <c r="E298" s="112"/>
      <c r="F298" s="7" t="s">
        <v>14</v>
      </c>
      <c r="G298" s="4">
        <f>I298+K298+M298+O298</f>
        <v>0</v>
      </c>
      <c r="H298" s="4">
        <f t="shared" si="106"/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126"/>
      <c r="R298" s="8"/>
      <c r="S298" s="43">
        <f>I298</f>
        <v>0</v>
      </c>
      <c r="U298" s="43"/>
      <c r="V298" t="s">
        <v>76</v>
      </c>
      <c r="AA298" s="48"/>
      <c r="AB298" s="48"/>
      <c r="AC298" s="48"/>
      <c r="AD298" s="48"/>
      <c r="AE298" s="48"/>
      <c r="AF298" s="48"/>
      <c r="AG298" s="5"/>
      <c r="AH298" s="48"/>
      <c r="AI298" s="48"/>
      <c r="AJ298" s="48"/>
      <c r="AK298" s="48"/>
      <c r="AL298" s="5"/>
    </row>
    <row r="299" spans="1:45" x14ac:dyDescent="0.3">
      <c r="A299" s="114"/>
      <c r="B299" s="140"/>
      <c r="C299" s="114"/>
      <c r="D299" s="114"/>
      <c r="E299" s="112"/>
      <c r="F299" s="7" t="s">
        <v>15</v>
      </c>
      <c r="G299" s="4">
        <f t="shared" ref="G299:G304" si="107">I299+K299+M299+O299</f>
        <v>0</v>
      </c>
      <c r="H299" s="4">
        <f t="shared" ref="H299:H304" si="108">J299+L299+N299+P299</f>
        <v>0</v>
      </c>
      <c r="I299" s="6"/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126"/>
      <c r="R299" s="8"/>
      <c r="V299" s="43">
        <f>I299</f>
        <v>0</v>
      </c>
      <c r="AA299" s="48"/>
      <c r="AB299" s="48"/>
      <c r="AC299" s="48"/>
      <c r="AD299" s="48"/>
      <c r="AE299" s="48"/>
      <c r="AF299" s="48"/>
      <c r="AG299" s="5"/>
      <c r="AH299" s="48"/>
      <c r="AI299" s="48"/>
      <c r="AJ299" s="48"/>
      <c r="AK299" s="48"/>
      <c r="AL299" s="5"/>
    </row>
    <row r="300" spans="1:45" x14ac:dyDescent="0.3">
      <c r="A300" s="114"/>
      <c r="B300" s="140"/>
      <c r="C300" s="114"/>
      <c r="D300" s="114"/>
      <c r="E300" s="112"/>
      <c r="F300" s="7" t="s">
        <v>62</v>
      </c>
      <c r="G300" s="4">
        <f t="shared" si="107"/>
        <v>0</v>
      </c>
      <c r="H300" s="4">
        <f t="shared" si="108"/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126"/>
      <c r="R300" s="8"/>
      <c r="AA300" s="48"/>
      <c r="AB300" s="48"/>
      <c r="AC300" s="48"/>
      <c r="AD300" s="48"/>
      <c r="AE300" s="48"/>
      <c r="AF300" s="48"/>
      <c r="AG300" s="5"/>
      <c r="AH300" s="48"/>
      <c r="AI300" s="48"/>
      <c r="AJ300" s="48"/>
      <c r="AK300" s="48"/>
      <c r="AL300" s="5"/>
    </row>
    <row r="301" spans="1:45" x14ac:dyDescent="0.3">
      <c r="A301" s="114"/>
      <c r="B301" s="140"/>
      <c r="C301" s="114"/>
      <c r="D301" s="114"/>
      <c r="E301" s="112"/>
      <c r="F301" s="7" t="s">
        <v>63</v>
      </c>
      <c r="G301" s="4">
        <f t="shared" si="107"/>
        <v>0</v>
      </c>
      <c r="H301" s="4">
        <f t="shared" si="108"/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126"/>
      <c r="R301" s="8"/>
      <c r="AA301" s="48"/>
      <c r="AB301" s="48"/>
      <c r="AC301" s="48"/>
      <c r="AD301" s="48"/>
      <c r="AE301" s="48"/>
      <c r="AF301" s="48"/>
      <c r="AG301" s="5"/>
      <c r="AH301" s="48"/>
      <c r="AI301" s="48"/>
      <c r="AJ301" s="48"/>
      <c r="AK301" s="48"/>
      <c r="AL301" s="5"/>
    </row>
    <row r="302" spans="1:45" x14ac:dyDescent="0.3">
      <c r="A302" s="114"/>
      <c r="B302" s="140"/>
      <c r="C302" s="114"/>
      <c r="D302" s="114"/>
      <c r="E302" s="112"/>
      <c r="F302" s="7" t="s">
        <v>64</v>
      </c>
      <c r="G302" s="4">
        <f t="shared" si="107"/>
        <v>0</v>
      </c>
      <c r="H302" s="4">
        <f t="shared" si="108"/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126"/>
      <c r="R302" s="8"/>
      <c r="AA302" s="48"/>
      <c r="AB302" s="48"/>
      <c r="AC302" s="48"/>
      <c r="AD302" s="48"/>
      <c r="AE302" s="48"/>
      <c r="AF302" s="48"/>
      <c r="AG302" s="5"/>
      <c r="AH302" s="48"/>
      <c r="AI302" s="48"/>
      <c r="AJ302" s="48"/>
      <c r="AK302" s="48"/>
      <c r="AL302" s="5"/>
    </row>
    <row r="303" spans="1:45" x14ac:dyDescent="0.3">
      <c r="A303" s="114"/>
      <c r="B303" s="140"/>
      <c r="C303" s="114"/>
      <c r="D303" s="114"/>
      <c r="E303" s="112"/>
      <c r="F303" s="7" t="s">
        <v>65</v>
      </c>
      <c r="G303" s="4">
        <f t="shared" si="107"/>
        <v>0</v>
      </c>
      <c r="H303" s="4">
        <f t="shared" si="108"/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126"/>
      <c r="R303" s="8"/>
      <c r="AA303" s="48"/>
      <c r="AB303" s="48"/>
      <c r="AC303" s="48"/>
      <c r="AD303" s="48"/>
      <c r="AE303" s="48"/>
      <c r="AF303" s="48"/>
      <c r="AG303" s="5"/>
      <c r="AH303" s="48"/>
      <c r="AI303" s="48"/>
      <c r="AJ303" s="48"/>
      <c r="AK303" s="48"/>
      <c r="AL303" s="5"/>
    </row>
    <row r="304" spans="1:45" s="91" customFormat="1" x14ac:dyDescent="0.3">
      <c r="A304" s="114"/>
      <c r="B304" s="140"/>
      <c r="C304" s="115"/>
      <c r="D304" s="115"/>
      <c r="E304" s="112"/>
      <c r="F304" s="87" t="s">
        <v>66</v>
      </c>
      <c r="G304" s="88">
        <f t="shared" si="107"/>
        <v>404.2</v>
      </c>
      <c r="H304" s="88">
        <f t="shared" si="108"/>
        <v>0</v>
      </c>
      <c r="I304" s="89">
        <v>404.2</v>
      </c>
      <c r="J304" s="89">
        <v>0</v>
      </c>
      <c r="K304" s="89">
        <v>0</v>
      </c>
      <c r="L304" s="89">
        <v>0</v>
      </c>
      <c r="M304" s="89">
        <v>0</v>
      </c>
      <c r="N304" s="89">
        <v>0</v>
      </c>
      <c r="O304" s="89">
        <v>0</v>
      </c>
      <c r="P304" s="89">
        <v>0</v>
      </c>
      <c r="Q304" s="126"/>
      <c r="R304" s="90"/>
      <c r="AA304" s="93"/>
      <c r="AB304" s="93"/>
      <c r="AC304" s="93"/>
      <c r="AD304" s="93"/>
      <c r="AE304" s="93"/>
      <c r="AF304" s="93"/>
      <c r="AG304" s="94"/>
      <c r="AH304" s="93"/>
      <c r="AI304" s="93"/>
      <c r="AJ304" s="93"/>
      <c r="AK304" s="93"/>
      <c r="AL304" s="94"/>
      <c r="AR304" s="92">
        <f>I304</f>
        <v>404.2</v>
      </c>
      <c r="AS304" s="91" t="s">
        <v>148</v>
      </c>
    </row>
    <row r="305" spans="1:38" s="1" customFormat="1" ht="15.75" hidden="1" customHeight="1" x14ac:dyDescent="0.3">
      <c r="A305" s="114"/>
      <c r="B305" s="140" t="s">
        <v>35</v>
      </c>
      <c r="C305" s="113"/>
      <c r="D305" s="113"/>
      <c r="E305" s="112"/>
      <c r="F305" s="11" t="s">
        <v>9</v>
      </c>
      <c r="G305" s="4">
        <f>SUM(G306:G316)</f>
        <v>0</v>
      </c>
      <c r="H305" s="4">
        <f>SUM(H306:H316)</f>
        <v>0</v>
      </c>
      <c r="I305" s="4">
        <f t="shared" ref="I305:N305" si="109">SUM(I306:I316)</f>
        <v>0</v>
      </c>
      <c r="J305" s="6">
        <f t="shared" si="109"/>
        <v>0</v>
      </c>
      <c r="K305" s="6">
        <f t="shared" si="109"/>
        <v>0</v>
      </c>
      <c r="L305" s="6">
        <f t="shared" si="109"/>
        <v>0</v>
      </c>
      <c r="M305" s="6">
        <f t="shared" si="109"/>
        <v>0</v>
      </c>
      <c r="N305" s="6">
        <f t="shared" si="109"/>
        <v>0</v>
      </c>
      <c r="O305" s="6">
        <f>SUM(O306:O316)</f>
        <v>0</v>
      </c>
      <c r="P305" s="6">
        <f>SUM(P306:P316)</f>
        <v>0</v>
      </c>
      <c r="Q305" s="126" t="s">
        <v>60</v>
      </c>
      <c r="R305" s="8"/>
      <c r="AA305" s="67"/>
      <c r="AB305" s="67"/>
      <c r="AC305" s="67"/>
      <c r="AD305" s="67"/>
      <c r="AE305" s="67"/>
      <c r="AF305" s="67"/>
      <c r="AG305" s="13"/>
      <c r="AH305" s="67"/>
      <c r="AI305" s="67"/>
      <c r="AJ305" s="67"/>
      <c r="AK305" s="67"/>
      <c r="AL305" s="13"/>
    </row>
    <row r="306" spans="1:38" hidden="1" x14ac:dyDescent="0.3">
      <c r="A306" s="114"/>
      <c r="B306" s="140"/>
      <c r="C306" s="114"/>
      <c r="D306" s="114"/>
      <c r="E306" s="112"/>
      <c r="F306" s="7" t="s">
        <v>10</v>
      </c>
      <c r="G306" s="4">
        <f t="shared" ref="G306:H310" si="110">I306+K306+M306+O306</f>
        <v>0</v>
      </c>
      <c r="H306" s="4">
        <f t="shared" si="110"/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126"/>
      <c r="R306" s="8"/>
      <c r="AA306" s="48"/>
      <c r="AB306" s="48"/>
      <c r="AC306" s="48"/>
      <c r="AD306" s="48"/>
      <c r="AE306" s="48"/>
      <c r="AF306" s="48"/>
      <c r="AG306" s="5"/>
      <c r="AH306" s="48"/>
      <c r="AI306" s="48"/>
      <c r="AJ306" s="48"/>
      <c r="AK306" s="48"/>
      <c r="AL306" s="5"/>
    </row>
    <row r="307" spans="1:38" hidden="1" x14ac:dyDescent="0.3">
      <c r="A307" s="114"/>
      <c r="B307" s="140"/>
      <c r="C307" s="114"/>
      <c r="D307" s="114"/>
      <c r="E307" s="112"/>
      <c r="F307" s="7" t="s">
        <v>11</v>
      </c>
      <c r="G307" s="4">
        <f t="shared" si="110"/>
        <v>0</v>
      </c>
      <c r="H307" s="4">
        <f t="shared" si="110"/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126"/>
      <c r="R307" s="8"/>
      <c r="AA307" s="48"/>
      <c r="AB307" s="48"/>
      <c r="AC307" s="48"/>
      <c r="AD307" s="48"/>
      <c r="AE307" s="48"/>
      <c r="AF307" s="48"/>
      <c r="AG307" s="5"/>
      <c r="AH307" s="48"/>
      <c r="AI307" s="48"/>
      <c r="AJ307" s="48"/>
      <c r="AK307" s="48"/>
      <c r="AL307" s="5"/>
    </row>
    <row r="308" spans="1:38" hidden="1" x14ac:dyDescent="0.3">
      <c r="A308" s="114"/>
      <c r="B308" s="140"/>
      <c r="C308" s="114"/>
      <c r="D308" s="114"/>
      <c r="E308" s="112"/>
      <c r="F308" s="7" t="s">
        <v>12</v>
      </c>
      <c r="G308" s="4">
        <f t="shared" si="110"/>
        <v>0</v>
      </c>
      <c r="H308" s="4">
        <f t="shared" si="110"/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126"/>
      <c r="R308" s="8"/>
      <c r="AA308" s="48"/>
      <c r="AB308" s="48"/>
      <c r="AC308" s="48"/>
      <c r="AD308" s="48"/>
      <c r="AE308" s="48"/>
      <c r="AF308" s="48"/>
      <c r="AG308" s="5"/>
      <c r="AH308" s="48"/>
      <c r="AI308" s="48"/>
      <c r="AJ308" s="48"/>
      <c r="AK308" s="48"/>
      <c r="AL308" s="5"/>
    </row>
    <row r="309" spans="1:38" hidden="1" x14ac:dyDescent="0.3">
      <c r="A309" s="114"/>
      <c r="B309" s="140"/>
      <c r="C309" s="114"/>
      <c r="D309" s="114"/>
      <c r="E309" s="112"/>
      <c r="F309" s="7" t="s">
        <v>13</v>
      </c>
      <c r="G309" s="4">
        <f t="shared" si="110"/>
        <v>0</v>
      </c>
      <c r="H309" s="4">
        <f t="shared" si="110"/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126"/>
      <c r="R309" s="8"/>
      <c r="AA309" s="48"/>
      <c r="AB309" s="48"/>
      <c r="AC309" s="48"/>
      <c r="AD309" s="48"/>
      <c r="AE309" s="48"/>
      <c r="AF309" s="48"/>
      <c r="AG309" s="5"/>
      <c r="AH309" s="48"/>
      <c r="AI309" s="48"/>
      <c r="AJ309" s="48"/>
      <c r="AK309" s="48"/>
      <c r="AL309" s="5"/>
    </row>
    <row r="310" spans="1:38" hidden="1" x14ac:dyDescent="0.3">
      <c r="A310" s="114"/>
      <c r="B310" s="140"/>
      <c r="C310" s="114"/>
      <c r="D310" s="114"/>
      <c r="E310" s="112"/>
      <c r="F310" s="7" t="s">
        <v>14</v>
      </c>
      <c r="G310" s="4">
        <f t="shared" si="110"/>
        <v>0</v>
      </c>
      <c r="H310" s="4">
        <f t="shared" si="110"/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126"/>
      <c r="R310" s="8"/>
      <c r="S310" s="43">
        <f>I310</f>
        <v>0</v>
      </c>
      <c r="U310" s="43"/>
      <c r="AA310" s="48"/>
      <c r="AB310" s="48"/>
      <c r="AC310" s="48"/>
      <c r="AD310" s="48"/>
      <c r="AE310" s="48"/>
      <c r="AF310" s="48"/>
      <c r="AG310" s="5"/>
      <c r="AH310" s="48"/>
      <c r="AI310" s="48"/>
      <c r="AJ310" s="48"/>
      <c r="AK310" s="48"/>
      <c r="AL310" s="5"/>
    </row>
    <row r="311" spans="1:38" hidden="1" x14ac:dyDescent="0.3">
      <c r="A311" s="114"/>
      <c r="B311" s="140"/>
      <c r="C311" s="114"/>
      <c r="D311" s="114"/>
      <c r="E311" s="112"/>
      <c r="F311" s="7" t="s">
        <v>15</v>
      </c>
      <c r="G311" s="4">
        <f t="shared" ref="G311:G316" si="111">I311+K311+M311+O311</f>
        <v>0</v>
      </c>
      <c r="H311" s="4">
        <f t="shared" ref="H311:H316" si="112">J311+L311+N311+P311</f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126"/>
      <c r="R311" s="8"/>
      <c r="AA311" s="48"/>
      <c r="AB311" s="48"/>
      <c r="AC311" s="48"/>
      <c r="AD311" s="48"/>
      <c r="AE311" s="48"/>
      <c r="AF311" s="48"/>
      <c r="AG311" s="5"/>
      <c r="AH311" s="48"/>
      <c r="AI311" s="48"/>
      <c r="AJ311" s="48"/>
      <c r="AK311" s="48"/>
      <c r="AL311" s="5"/>
    </row>
    <row r="312" spans="1:38" hidden="1" x14ac:dyDescent="0.3">
      <c r="A312" s="114"/>
      <c r="B312" s="140"/>
      <c r="C312" s="114"/>
      <c r="D312" s="114"/>
      <c r="E312" s="112"/>
      <c r="F312" s="7" t="s">
        <v>62</v>
      </c>
      <c r="G312" s="4">
        <f t="shared" si="111"/>
        <v>0</v>
      </c>
      <c r="H312" s="4">
        <f t="shared" si="112"/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126"/>
      <c r="R312" s="8"/>
      <c r="AA312" s="48"/>
      <c r="AB312" s="48"/>
      <c r="AC312" s="48"/>
      <c r="AD312" s="48"/>
      <c r="AE312" s="48"/>
      <c r="AF312" s="48"/>
      <c r="AG312" s="5"/>
      <c r="AH312" s="48"/>
      <c r="AI312" s="48"/>
      <c r="AJ312" s="48"/>
      <c r="AK312" s="48"/>
      <c r="AL312" s="5"/>
    </row>
    <row r="313" spans="1:38" hidden="1" x14ac:dyDescent="0.3">
      <c r="A313" s="114"/>
      <c r="B313" s="140"/>
      <c r="C313" s="114"/>
      <c r="D313" s="114"/>
      <c r="E313" s="112"/>
      <c r="F313" s="7" t="s">
        <v>63</v>
      </c>
      <c r="G313" s="4">
        <f t="shared" si="111"/>
        <v>0</v>
      </c>
      <c r="H313" s="4">
        <f t="shared" si="112"/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126"/>
      <c r="R313" s="8"/>
      <c r="AA313" s="48"/>
      <c r="AB313" s="48"/>
      <c r="AC313" s="48"/>
      <c r="AD313" s="48"/>
      <c r="AE313" s="48"/>
      <c r="AF313" s="48"/>
      <c r="AG313" s="5"/>
      <c r="AH313" s="48"/>
      <c r="AI313" s="48"/>
      <c r="AJ313" s="48"/>
      <c r="AK313" s="48"/>
      <c r="AL313" s="5"/>
    </row>
    <row r="314" spans="1:38" hidden="1" x14ac:dyDescent="0.3">
      <c r="A314" s="114"/>
      <c r="B314" s="140"/>
      <c r="C314" s="114"/>
      <c r="D314" s="114"/>
      <c r="E314" s="112"/>
      <c r="F314" s="7" t="s">
        <v>64</v>
      </c>
      <c r="G314" s="4">
        <f t="shared" si="111"/>
        <v>0</v>
      </c>
      <c r="H314" s="4">
        <f t="shared" si="112"/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126"/>
      <c r="R314" s="8"/>
      <c r="AA314" s="48"/>
      <c r="AB314" s="48"/>
      <c r="AC314" s="48"/>
      <c r="AD314" s="48"/>
      <c r="AE314" s="48"/>
      <c r="AF314" s="48"/>
      <c r="AG314" s="5"/>
      <c r="AH314" s="48"/>
      <c r="AI314" s="48"/>
      <c r="AJ314" s="48"/>
      <c r="AK314" s="48"/>
      <c r="AL314" s="5"/>
    </row>
    <row r="315" spans="1:38" hidden="1" x14ac:dyDescent="0.3">
      <c r="A315" s="114"/>
      <c r="B315" s="140"/>
      <c r="C315" s="114"/>
      <c r="D315" s="114"/>
      <c r="E315" s="112"/>
      <c r="F315" s="7" t="s">
        <v>65</v>
      </c>
      <c r="G315" s="4">
        <f t="shared" si="111"/>
        <v>0</v>
      </c>
      <c r="H315" s="4">
        <f t="shared" si="112"/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126"/>
      <c r="R315" s="8"/>
      <c r="AA315" s="48"/>
      <c r="AB315" s="48"/>
      <c r="AC315" s="48"/>
      <c r="AD315" s="48"/>
      <c r="AE315" s="48"/>
      <c r="AF315" s="48"/>
      <c r="AG315" s="5"/>
      <c r="AH315" s="48"/>
      <c r="AI315" s="48"/>
      <c r="AJ315" s="48"/>
      <c r="AK315" s="48"/>
      <c r="AL315" s="5"/>
    </row>
    <row r="316" spans="1:38" hidden="1" x14ac:dyDescent="0.3">
      <c r="A316" s="114"/>
      <c r="B316" s="140"/>
      <c r="C316" s="115"/>
      <c r="D316" s="114"/>
      <c r="E316" s="112"/>
      <c r="F316" s="7" t="s">
        <v>66</v>
      </c>
      <c r="G316" s="4">
        <f t="shared" si="111"/>
        <v>0</v>
      </c>
      <c r="H316" s="4">
        <f t="shared" si="112"/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126"/>
      <c r="R316" s="8"/>
      <c r="AA316" s="48"/>
      <c r="AB316" s="48"/>
      <c r="AC316" s="48"/>
      <c r="AD316" s="48"/>
      <c r="AE316" s="48"/>
      <c r="AF316" s="48"/>
      <c r="AG316" s="5"/>
      <c r="AH316" s="48"/>
      <c r="AI316" s="48"/>
      <c r="AJ316" s="48"/>
      <c r="AK316" s="48"/>
      <c r="AL316" s="5"/>
    </row>
    <row r="317" spans="1:38" s="1" customFormat="1" ht="15.75" customHeight="1" x14ac:dyDescent="0.3">
      <c r="A317" s="114"/>
      <c r="B317" s="130" t="s">
        <v>136</v>
      </c>
      <c r="C317" s="34"/>
      <c r="D317" s="113">
        <v>2</v>
      </c>
      <c r="E317" s="112" t="s">
        <v>137</v>
      </c>
      <c r="F317" s="11" t="s">
        <v>9</v>
      </c>
      <c r="G317" s="4">
        <f t="shared" ref="G317:P317" si="113">SUM(G318:G328)</f>
        <v>112251.90000000001</v>
      </c>
      <c r="H317" s="4">
        <f t="shared" si="113"/>
        <v>1663.2</v>
      </c>
      <c r="I317" s="4">
        <f t="shared" si="113"/>
        <v>34839.799999999996</v>
      </c>
      <c r="J317" s="6">
        <f t="shared" si="113"/>
        <v>1663.2</v>
      </c>
      <c r="K317" s="6">
        <f t="shared" si="113"/>
        <v>0</v>
      </c>
      <c r="L317" s="6">
        <f t="shared" si="113"/>
        <v>0</v>
      </c>
      <c r="M317" s="6">
        <f t="shared" si="113"/>
        <v>77412.100000000006</v>
      </c>
      <c r="N317" s="6">
        <f t="shared" si="113"/>
        <v>0</v>
      </c>
      <c r="O317" s="6">
        <f t="shared" si="113"/>
        <v>0</v>
      </c>
      <c r="P317" s="6">
        <f t="shared" si="113"/>
        <v>0</v>
      </c>
      <c r="Q317" s="127" t="s">
        <v>60</v>
      </c>
      <c r="R317" s="8"/>
      <c r="V317" s="1" t="s">
        <v>76</v>
      </c>
      <c r="AA317" s="67"/>
      <c r="AB317" s="67"/>
      <c r="AC317" s="67"/>
      <c r="AD317" s="67"/>
      <c r="AE317" s="67"/>
      <c r="AF317" s="67"/>
      <c r="AG317" s="13"/>
      <c r="AH317" s="67"/>
      <c r="AI317" s="67"/>
      <c r="AJ317" s="67"/>
      <c r="AK317" s="67"/>
      <c r="AL317" s="13"/>
    </row>
    <row r="318" spans="1:38" x14ac:dyDescent="0.3">
      <c r="A318" s="114"/>
      <c r="B318" s="131"/>
      <c r="C318" s="33"/>
      <c r="D318" s="114"/>
      <c r="E318" s="112"/>
      <c r="F318" s="7" t="s">
        <v>10</v>
      </c>
      <c r="G318" s="4">
        <f t="shared" ref="G318:H322" si="114">I318+K318+M318+O318</f>
        <v>0</v>
      </c>
      <c r="H318" s="4">
        <f t="shared" si="114"/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128"/>
      <c r="R318" s="8"/>
      <c r="AA318" s="48"/>
      <c r="AB318" s="48"/>
      <c r="AC318" s="48"/>
      <c r="AD318" s="48"/>
      <c r="AE318" s="48"/>
      <c r="AF318" s="48"/>
      <c r="AG318" s="5"/>
      <c r="AH318" s="48"/>
      <c r="AI318" s="48"/>
      <c r="AJ318" s="48"/>
      <c r="AK318" s="48"/>
      <c r="AL318" s="5"/>
    </row>
    <row r="319" spans="1:38" x14ac:dyDescent="0.3">
      <c r="A319" s="114"/>
      <c r="B319" s="131"/>
      <c r="C319" s="33"/>
      <c r="D319" s="114"/>
      <c r="E319" s="112"/>
      <c r="F319" s="7" t="s">
        <v>11</v>
      </c>
      <c r="G319" s="4">
        <f t="shared" si="114"/>
        <v>0</v>
      </c>
      <c r="H319" s="4">
        <f t="shared" si="114"/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128"/>
      <c r="R319" s="8"/>
      <c r="AA319" s="48"/>
      <c r="AB319" s="48"/>
      <c r="AC319" s="48"/>
      <c r="AD319" s="48"/>
      <c r="AE319" s="48"/>
      <c r="AF319" s="48"/>
      <c r="AG319" s="5"/>
      <c r="AH319" s="48"/>
      <c r="AI319" s="48"/>
      <c r="AJ319" s="48"/>
      <c r="AK319" s="48"/>
      <c r="AL319" s="5"/>
    </row>
    <row r="320" spans="1:38" x14ac:dyDescent="0.3">
      <c r="A320" s="114"/>
      <c r="B320" s="131"/>
      <c r="C320" s="33"/>
      <c r="D320" s="114"/>
      <c r="E320" s="112"/>
      <c r="F320" s="7" t="s">
        <v>12</v>
      </c>
      <c r="G320" s="4">
        <f t="shared" si="114"/>
        <v>0</v>
      </c>
      <c r="H320" s="4">
        <f t="shared" si="114"/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128"/>
      <c r="R320" s="8"/>
      <c r="AA320" s="48"/>
      <c r="AB320" s="48"/>
      <c r="AC320" s="48"/>
      <c r="AD320" s="48"/>
      <c r="AE320" s="48"/>
      <c r="AF320" s="48"/>
      <c r="AG320" s="5"/>
      <c r="AH320" s="48"/>
      <c r="AI320" s="48"/>
      <c r="AJ320" s="48"/>
      <c r="AK320" s="48"/>
      <c r="AL320" s="5"/>
    </row>
    <row r="321" spans="1:42" x14ac:dyDescent="0.3">
      <c r="A321" s="114"/>
      <c r="B321" s="131"/>
      <c r="C321" s="33"/>
      <c r="D321" s="114"/>
      <c r="E321" s="112"/>
      <c r="F321" s="7" t="s">
        <v>13</v>
      </c>
      <c r="G321" s="4">
        <f t="shared" si="114"/>
        <v>0</v>
      </c>
      <c r="H321" s="4">
        <f t="shared" si="114"/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128"/>
      <c r="R321" s="8"/>
      <c r="AA321" s="48"/>
      <c r="AB321" s="48"/>
      <c r="AC321" s="48"/>
      <c r="AD321" s="48"/>
      <c r="AE321" s="48"/>
      <c r="AF321" s="48"/>
      <c r="AG321" s="5"/>
      <c r="AH321" s="48"/>
      <c r="AI321" s="48"/>
      <c r="AJ321" s="48"/>
      <c r="AK321" s="48"/>
      <c r="AL321" s="5"/>
    </row>
    <row r="322" spans="1:42" x14ac:dyDescent="0.3">
      <c r="A322" s="114"/>
      <c r="B322" s="131"/>
      <c r="C322" s="33"/>
      <c r="D322" s="114"/>
      <c r="E322" s="112"/>
      <c r="F322" s="7" t="s">
        <v>14</v>
      </c>
      <c r="G322" s="4" t="s">
        <v>71</v>
      </c>
      <c r="H322" s="4">
        <f t="shared" si="114"/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128"/>
      <c r="R322" s="8"/>
      <c r="V322" t="s">
        <v>76</v>
      </c>
      <c r="AA322" s="48"/>
      <c r="AB322" s="48"/>
      <c r="AC322" s="48"/>
      <c r="AD322" s="48"/>
      <c r="AE322" s="48"/>
      <c r="AF322" s="48"/>
      <c r="AG322" s="5"/>
      <c r="AH322" s="48"/>
      <c r="AI322" s="48"/>
      <c r="AJ322" s="48"/>
      <c r="AK322" s="48"/>
      <c r="AL322" s="5"/>
    </row>
    <row r="323" spans="1:42" ht="51.6" customHeight="1" x14ac:dyDescent="0.3">
      <c r="A323" s="114"/>
      <c r="B323" s="131"/>
      <c r="C323" s="110" t="s">
        <v>29</v>
      </c>
      <c r="D323" s="114"/>
      <c r="E323" s="112"/>
      <c r="F323" s="7" t="s">
        <v>15</v>
      </c>
      <c r="G323" s="4">
        <f t="shared" ref="G323:G328" si="115">I323+K323+M323+O323</f>
        <v>1663.2</v>
      </c>
      <c r="H323" s="4">
        <f t="shared" ref="H323:H328" si="116">J323+L323+N323+P323</f>
        <v>1663.2</v>
      </c>
      <c r="I323" s="6">
        <v>1663.2</v>
      </c>
      <c r="J323" s="6">
        <f>I323</f>
        <v>1663.2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128"/>
      <c r="R323" s="8"/>
      <c r="V323" s="43">
        <f>I323</f>
        <v>1663.2</v>
      </c>
      <c r="W323" s="43">
        <f>J323</f>
        <v>1663.2</v>
      </c>
      <c r="X323" t="s">
        <v>78</v>
      </c>
      <c r="AA323" s="48">
        <v>1</v>
      </c>
      <c r="AB323" s="48"/>
      <c r="AC323" s="48"/>
      <c r="AD323" s="48"/>
      <c r="AE323" s="48"/>
      <c r="AF323" s="48"/>
      <c r="AG323" s="5"/>
      <c r="AH323" s="48"/>
      <c r="AI323" s="48"/>
      <c r="AJ323" s="48"/>
      <c r="AK323" s="48"/>
      <c r="AL323" s="5"/>
    </row>
    <row r="324" spans="1:42" x14ac:dyDescent="0.3">
      <c r="A324" s="114"/>
      <c r="B324" s="131"/>
      <c r="C324" s="108"/>
      <c r="D324" s="114"/>
      <c r="E324" s="112"/>
      <c r="F324" s="7" t="s">
        <v>62</v>
      </c>
      <c r="G324" s="4">
        <f t="shared" si="115"/>
        <v>0</v>
      </c>
      <c r="H324" s="4">
        <f t="shared" si="116"/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128"/>
      <c r="R324" s="8"/>
      <c r="X324" s="43">
        <f>I324</f>
        <v>0</v>
      </c>
      <c r="AA324" s="48"/>
      <c r="AB324" s="48"/>
      <c r="AC324" s="48"/>
      <c r="AD324" s="48">
        <v>1</v>
      </c>
      <c r="AE324" s="48"/>
      <c r="AF324" s="48"/>
      <c r="AG324" s="5"/>
      <c r="AH324" s="48"/>
      <c r="AI324" s="48"/>
      <c r="AJ324" s="48"/>
      <c r="AK324" s="48"/>
      <c r="AL324" s="5"/>
    </row>
    <row r="325" spans="1:42" s="91" customFormat="1" x14ac:dyDescent="0.3">
      <c r="A325" s="114"/>
      <c r="B325" s="131"/>
      <c r="C325" s="108"/>
      <c r="D325" s="114"/>
      <c r="E325" s="112"/>
      <c r="F325" s="87" t="s">
        <v>63</v>
      </c>
      <c r="G325" s="88">
        <f t="shared" si="115"/>
        <v>110588.70000000001</v>
      </c>
      <c r="H325" s="88">
        <f t="shared" si="116"/>
        <v>0</v>
      </c>
      <c r="I325" s="89">
        <v>33176.6</v>
      </c>
      <c r="J325" s="89">
        <v>0</v>
      </c>
      <c r="K325" s="89">
        <v>0</v>
      </c>
      <c r="L325" s="89">
        <v>0</v>
      </c>
      <c r="M325" s="89">
        <v>77412.100000000006</v>
      </c>
      <c r="N325" s="89">
        <v>0</v>
      </c>
      <c r="O325" s="89">
        <v>0</v>
      </c>
      <c r="P325" s="89">
        <v>0</v>
      </c>
      <c r="Q325" s="128"/>
      <c r="R325" s="90"/>
      <c r="AA325" s="93"/>
      <c r="AB325" s="93"/>
      <c r="AC325" s="93"/>
      <c r="AD325" s="93"/>
      <c r="AE325" s="93"/>
      <c r="AF325" s="93"/>
      <c r="AG325" s="94"/>
      <c r="AH325" s="93"/>
      <c r="AI325" s="93"/>
      <c r="AJ325" s="93"/>
      <c r="AK325" s="93"/>
      <c r="AL325" s="94"/>
      <c r="AO325" s="92">
        <f>I325</f>
        <v>33176.6</v>
      </c>
      <c r="AP325" s="91" t="s">
        <v>150</v>
      </c>
    </row>
    <row r="326" spans="1:42" s="91" customFormat="1" x14ac:dyDescent="0.3">
      <c r="A326" s="114"/>
      <c r="B326" s="131"/>
      <c r="C326" s="108"/>
      <c r="D326" s="114"/>
      <c r="E326" s="112"/>
      <c r="F326" s="87" t="s">
        <v>64</v>
      </c>
      <c r="G326" s="88">
        <f t="shared" si="115"/>
        <v>0</v>
      </c>
      <c r="H326" s="88">
        <f t="shared" si="116"/>
        <v>0</v>
      </c>
      <c r="I326" s="89">
        <v>0</v>
      </c>
      <c r="J326" s="89">
        <v>0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128"/>
      <c r="R326" s="90"/>
      <c r="AA326" s="93"/>
      <c r="AB326" s="93"/>
      <c r="AC326" s="93"/>
      <c r="AD326" s="93"/>
      <c r="AE326" s="93"/>
      <c r="AF326" s="93"/>
      <c r="AG326" s="94"/>
      <c r="AH326" s="93"/>
      <c r="AI326" s="93"/>
      <c r="AJ326" s="93"/>
      <c r="AK326" s="93"/>
      <c r="AL326" s="94"/>
    </row>
    <row r="327" spans="1:42" s="91" customFormat="1" x14ac:dyDescent="0.3">
      <c r="A327" s="114"/>
      <c r="B327" s="131"/>
      <c r="C327" s="108"/>
      <c r="D327" s="114"/>
      <c r="E327" s="112"/>
      <c r="F327" s="87" t="s">
        <v>65</v>
      </c>
      <c r="G327" s="88">
        <f t="shared" si="115"/>
        <v>0</v>
      </c>
      <c r="H327" s="88">
        <f t="shared" si="116"/>
        <v>0</v>
      </c>
      <c r="I327" s="89">
        <v>0</v>
      </c>
      <c r="J327" s="89">
        <v>0</v>
      </c>
      <c r="K327" s="89">
        <v>0</v>
      </c>
      <c r="L327" s="89">
        <v>0</v>
      </c>
      <c r="M327" s="89">
        <v>0</v>
      </c>
      <c r="N327" s="89">
        <v>0</v>
      </c>
      <c r="O327" s="89">
        <v>0</v>
      </c>
      <c r="P327" s="89">
        <v>0</v>
      </c>
      <c r="Q327" s="128"/>
      <c r="R327" s="90"/>
      <c r="AA327" s="93"/>
      <c r="AB327" s="93"/>
      <c r="AC327" s="93"/>
      <c r="AD327" s="93"/>
      <c r="AE327" s="93"/>
      <c r="AF327" s="93"/>
      <c r="AG327" s="94"/>
      <c r="AH327" s="93"/>
      <c r="AI327" s="93"/>
      <c r="AJ327" s="93"/>
      <c r="AK327" s="93"/>
      <c r="AL327" s="94"/>
    </row>
    <row r="328" spans="1:42" x14ac:dyDescent="0.3">
      <c r="A328" s="114"/>
      <c r="B328" s="132"/>
      <c r="C328" s="109"/>
      <c r="D328" s="115"/>
      <c r="E328" s="112"/>
      <c r="F328" s="7" t="s">
        <v>66</v>
      </c>
      <c r="G328" s="4">
        <f t="shared" si="115"/>
        <v>0</v>
      </c>
      <c r="H328" s="4">
        <f t="shared" si="116"/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129"/>
      <c r="R328" s="8"/>
      <c r="AA328" s="48"/>
      <c r="AB328" s="48"/>
      <c r="AC328" s="48"/>
      <c r="AD328" s="48"/>
      <c r="AE328" s="48"/>
      <c r="AF328" s="48"/>
      <c r="AG328" s="5"/>
      <c r="AH328" s="48"/>
      <c r="AI328" s="48"/>
      <c r="AJ328" s="48"/>
      <c r="AK328" s="48"/>
      <c r="AL328" s="5"/>
    </row>
    <row r="329" spans="1:42" s="1" customFormat="1" ht="15.75" customHeight="1" x14ac:dyDescent="0.3">
      <c r="A329" s="114"/>
      <c r="B329" s="139" t="s">
        <v>89</v>
      </c>
      <c r="C329" s="113"/>
      <c r="D329" s="113">
        <v>3</v>
      </c>
      <c r="E329" s="112" t="s">
        <v>135</v>
      </c>
      <c r="F329" s="11" t="s">
        <v>9</v>
      </c>
      <c r="G329" s="4">
        <f>SUM(G330:G340)</f>
        <v>29761.599999999999</v>
      </c>
      <c r="H329" s="4">
        <f>SUM(H330:H340)</f>
        <v>0</v>
      </c>
      <c r="I329" s="4">
        <f t="shared" ref="I329:N329" si="117">SUM(I330:I340)</f>
        <v>29761.599999999999</v>
      </c>
      <c r="J329" s="6">
        <f t="shared" si="117"/>
        <v>0</v>
      </c>
      <c r="K329" s="6">
        <f t="shared" si="117"/>
        <v>0</v>
      </c>
      <c r="L329" s="6">
        <f t="shared" si="117"/>
        <v>0</v>
      </c>
      <c r="M329" s="6">
        <f t="shared" si="117"/>
        <v>0</v>
      </c>
      <c r="N329" s="6">
        <f t="shared" si="117"/>
        <v>0</v>
      </c>
      <c r="O329" s="6">
        <f>SUM(O330:O340)</f>
        <v>0</v>
      </c>
      <c r="P329" s="6">
        <f>SUM(P330:P340)</f>
        <v>0</v>
      </c>
      <c r="Q329" s="126" t="s">
        <v>60</v>
      </c>
      <c r="R329" s="8"/>
      <c r="X329" s="1" t="s">
        <v>76</v>
      </c>
      <c r="AA329" s="67"/>
      <c r="AB329" s="67"/>
      <c r="AC329" s="67"/>
      <c r="AD329" s="67"/>
      <c r="AE329" s="67"/>
      <c r="AF329" s="67"/>
      <c r="AG329" s="13"/>
      <c r="AH329" s="67"/>
      <c r="AI329" s="67"/>
      <c r="AJ329" s="67"/>
      <c r="AK329" s="67"/>
      <c r="AL329" s="13"/>
    </row>
    <row r="330" spans="1:42" x14ac:dyDescent="0.3">
      <c r="A330" s="114"/>
      <c r="B330" s="139"/>
      <c r="C330" s="114"/>
      <c r="D330" s="114"/>
      <c r="E330" s="112"/>
      <c r="F330" s="7" t="s">
        <v>10</v>
      </c>
      <c r="G330" s="4">
        <f t="shared" ref="G330:H334" si="118">I330+K330+M330+O330</f>
        <v>0</v>
      </c>
      <c r="H330" s="4">
        <f t="shared" si="118"/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126"/>
      <c r="R330" s="8"/>
      <c r="AA330" s="48"/>
      <c r="AB330" s="48"/>
      <c r="AC330" s="48"/>
      <c r="AD330" s="48"/>
      <c r="AE330" s="48"/>
      <c r="AF330" s="48"/>
      <c r="AG330" s="5"/>
      <c r="AH330" s="48"/>
      <c r="AI330" s="48"/>
      <c r="AJ330" s="48"/>
      <c r="AK330" s="48"/>
      <c r="AL330" s="5"/>
    </row>
    <row r="331" spans="1:42" x14ac:dyDescent="0.3">
      <c r="A331" s="114"/>
      <c r="B331" s="139"/>
      <c r="C331" s="114"/>
      <c r="D331" s="114"/>
      <c r="E331" s="112"/>
      <c r="F331" s="7" t="s">
        <v>11</v>
      </c>
      <c r="G331" s="4">
        <f t="shared" si="118"/>
        <v>0</v>
      </c>
      <c r="H331" s="4">
        <f t="shared" si="118"/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126"/>
      <c r="R331" s="8"/>
      <c r="AA331" s="48"/>
      <c r="AB331" s="48"/>
      <c r="AC331" s="48"/>
      <c r="AD331" s="48"/>
      <c r="AE331" s="48"/>
      <c r="AF331" s="48"/>
      <c r="AG331" s="5"/>
      <c r="AH331" s="48"/>
      <c r="AI331" s="48"/>
      <c r="AJ331" s="48"/>
      <c r="AK331" s="48"/>
      <c r="AL331" s="5"/>
    </row>
    <row r="332" spans="1:42" x14ac:dyDescent="0.3">
      <c r="A332" s="114"/>
      <c r="B332" s="139"/>
      <c r="C332" s="114"/>
      <c r="D332" s="114"/>
      <c r="E332" s="112"/>
      <c r="F332" s="7" t="s">
        <v>12</v>
      </c>
      <c r="G332" s="4">
        <f t="shared" si="118"/>
        <v>0</v>
      </c>
      <c r="H332" s="4">
        <f t="shared" si="118"/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126"/>
      <c r="R332" s="8"/>
      <c r="AA332" s="48"/>
      <c r="AB332" s="48"/>
      <c r="AC332" s="48"/>
      <c r="AD332" s="48"/>
      <c r="AE332" s="48"/>
      <c r="AF332" s="48"/>
      <c r="AG332" s="5"/>
      <c r="AH332" s="48"/>
      <c r="AI332" s="48"/>
      <c r="AJ332" s="48"/>
      <c r="AK332" s="48"/>
      <c r="AL332" s="5"/>
    </row>
    <row r="333" spans="1:42" x14ac:dyDescent="0.3">
      <c r="A333" s="114"/>
      <c r="B333" s="139"/>
      <c r="C333" s="114"/>
      <c r="D333" s="114"/>
      <c r="E333" s="112"/>
      <c r="F333" s="7" t="s">
        <v>13</v>
      </c>
      <c r="G333" s="4">
        <f t="shared" si="118"/>
        <v>0</v>
      </c>
      <c r="H333" s="4">
        <f t="shared" si="118"/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126"/>
      <c r="R333" s="8"/>
      <c r="AA333" s="48"/>
      <c r="AB333" s="48"/>
      <c r="AC333" s="48"/>
      <c r="AD333" s="48"/>
      <c r="AE333" s="48"/>
      <c r="AF333" s="48"/>
      <c r="AG333" s="5"/>
      <c r="AH333" s="48"/>
      <c r="AI333" s="48"/>
      <c r="AJ333" s="48"/>
      <c r="AK333" s="48"/>
      <c r="AL333" s="5"/>
    </row>
    <row r="334" spans="1:42" x14ac:dyDescent="0.3">
      <c r="A334" s="114"/>
      <c r="B334" s="139"/>
      <c r="C334" s="114"/>
      <c r="D334" s="114"/>
      <c r="E334" s="112"/>
      <c r="F334" s="7" t="s">
        <v>14</v>
      </c>
      <c r="G334" s="4">
        <f t="shared" si="118"/>
        <v>0</v>
      </c>
      <c r="H334" s="4">
        <f t="shared" si="118"/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126"/>
      <c r="R334" s="8"/>
      <c r="AA334" s="48"/>
      <c r="AB334" s="48"/>
      <c r="AC334" s="48"/>
      <c r="AD334" s="48"/>
      <c r="AE334" s="48"/>
      <c r="AF334" s="48"/>
      <c r="AG334" s="5"/>
      <c r="AH334" s="48"/>
      <c r="AI334" s="48"/>
      <c r="AJ334" s="48"/>
      <c r="AK334" s="48"/>
      <c r="AL334" s="5"/>
    </row>
    <row r="335" spans="1:42" x14ac:dyDescent="0.3">
      <c r="A335" s="114"/>
      <c r="B335" s="139"/>
      <c r="C335" s="114"/>
      <c r="D335" s="114"/>
      <c r="E335" s="112"/>
      <c r="F335" s="7" t="s">
        <v>15</v>
      </c>
      <c r="G335" s="4">
        <f t="shared" ref="G335:G340" si="119">I335+K335+M335+O335</f>
        <v>0</v>
      </c>
      <c r="H335" s="4">
        <f t="shared" ref="H335:H340" si="120">J335+L335+N335+P335</f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126"/>
      <c r="R335" s="8"/>
      <c r="AA335" s="48"/>
      <c r="AB335" s="48"/>
      <c r="AC335" s="48"/>
      <c r="AD335" s="48"/>
      <c r="AE335" s="48"/>
      <c r="AF335" s="48"/>
      <c r="AG335" s="5"/>
      <c r="AH335" s="48"/>
      <c r="AI335" s="48"/>
      <c r="AJ335" s="48"/>
      <c r="AK335" s="48"/>
      <c r="AL335" s="5"/>
    </row>
    <row r="336" spans="1:42" x14ac:dyDescent="0.3">
      <c r="A336" s="114"/>
      <c r="B336" s="139"/>
      <c r="C336" s="114"/>
      <c r="D336" s="114"/>
      <c r="E336" s="112"/>
      <c r="F336" s="7" t="s">
        <v>62</v>
      </c>
      <c r="G336" s="4">
        <f t="shared" si="119"/>
        <v>0</v>
      </c>
      <c r="H336" s="4">
        <f t="shared" si="120"/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126"/>
      <c r="R336" s="8"/>
      <c r="X336" s="43">
        <f>I336</f>
        <v>0</v>
      </c>
      <c r="Y336" t="s">
        <v>78</v>
      </c>
      <c r="AA336" s="48"/>
      <c r="AB336" s="48"/>
      <c r="AC336" s="48"/>
      <c r="AD336" s="48"/>
      <c r="AE336" s="48"/>
      <c r="AF336" s="48"/>
      <c r="AG336" s="5"/>
      <c r="AH336" s="48"/>
      <c r="AI336" s="48"/>
      <c r="AJ336" s="48"/>
      <c r="AK336" s="48"/>
      <c r="AL336" s="5"/>
    </row>
    <row r="337" spans="1:45" s="91" customFormat="1" x14ac:dyDescent="0.3">
      <c r="A337" s="114"/>
      <c r="B337" s="139"/>
      <c r="C337" s="114"/>
      <c r="D337" s="114"/>
      <c r="E337" s="112"/>
      <c r="F337" s="87" t="s">
        <v>63</v>
      </c>
      <c r="G337" s="88">
        <f t="shared" si="119"/>
        <v>0</v>
      </c>
      <c r="H337" s="88">
        <f t="shared" si="120"/>
        <v>0</v>
      </c>
      <c r="I337" s="89">
        <v>0</v>
      </c>
      <c r="J337" s="89">
        <v>0</v>
      </c>
      <c r="K337" s="89">
        <v>0</v>
      </c>
      <c r="L337" s="89">
        <v>0</v>
      </c>
      <c r="M337" s="89">
        <v>0</v>
      </c>
      <c r="N337" s="89">
        <v>0</v>
      </c>
      <c r="O337" s="89">
        <v>0</v>
      </c>
      <c r="P337" s="89">
        <v>0</v>
      </c>
      <c r="Q337" s="126"/>
      <c r="R337" s="90"/>
      <c r="Y337" s="92">
        <f>I337</f>
        <v>0</v>
      </c>
      <c r="AA337" s="93"/>
      <c r="AB337" s="93"/>
      <c r="AC337" s="93"/>
      <c r="AD337" s="93"/>
      <c r="AE337" s="93">
        <v>1</v>
      </c>
      <c r="AF337" s="93"/>
      <c r="AG337" s="94"/>
      <c r="AH337" s="93"/>
      <c r="AI337" s="93"/>
      <c r="AJ337" s="93"/>
      <c r="AK337" s="93"/>
      <c r="AL337" s="94"/>
    </row>
    <row r="338" spans="1:45" s="91" customFormat="1" x14ac:dyDescent="0.3">
      <c r="A338" s="114"/>
      <c r="B338" s="139"/>
      <c r="C338" s="114"/>
      <c r="D338" s="114"/>
      <c r="E338" s="112"/>
      <c r="F338" s="87" t="s">
        <v>64</v>
      </c>
      <c r="G338" s="88">
        <f t="shared" si="119"/>
        <v>1356.5</v>
      </c>
      <c r="H338" s="88">
        <f t="shared" si="120"/>
        <v>0</v>
      </c>
      <c r="I338" s="89">
        <v>1356.5</v>
      </c>
      <c r="J338" s="89">
        <v>0</v>
      </c>
      <c r="K338" s="89">
        <v>0</v>
      </c>
      <c r="L338" s="89">
        <v>0</v>
      </c>
      <c r="M338" s="89">
        <v>0</v>
      </c>
      <c r="N338" s="89">
        <v>0</v>
      </c>
      <c r="O338" s="89">
        <v>0</v>
      </c>
      <c r="P338" s="89">
        <v>0</v>
      </c>
      <c r="Q338" s="126"/>
      <c r="R338" s="90"/>
      <c r="AA338" s="93"/>
      <c r="AB338" s="93"/>
      <c r="AC338" s="93"/>
      <c r="AD338" s="93"/>
      <c r="AE338" s="93"/>
      <c r="AF338" s="93"/>
      <c r="AG338" s="94"/>
      <c r="AH338" s="93">
        <v>1</v>
      </c>
      <c r="AI338" s="93"/>
      <c r="AJ338" s="93"/>
      <c r="AK338" s="93"/>
      <c r="AL338" s="94"/>
      <c r="AP338" s="92">
        <f>I338</f>
        <v>1356.5</v>
      </c>
      <c r="AQ338" s="91" t="s">
        <v>148</v>
      </c>
    </row>
    <row r="339" spans="1:45" s="91" customFormat="1" x14ac:dyDescent="0.3">
      <c r="A339" s="114"/>
      <c r="B339" s="139"/>
      <c r="C339" s="114"/>
      <c r="D339" s="114"/>
      <c r="E339" s="112"/>
      <c r="F339" s="87" t="s">
        <v>65</v>
      </c>
      <c r="G339" s="88">
        <f t="shared" si="119"/>
        <v>28405.1</v>
      </c>
      <c r="H339" s="88">
        <f t="shared" si="120"/>
        <v>0</v>
      </c>
      <c r="I339" s="89">
        <v>28405.1</v>
      </c>
      <c r="J339" s="89">
        <v>0</v>
      </c>
      <c r="K339" s="89">
        <v>0</v>
      </c>
      <c r="L339" s="89">
        <v>0</v>
      </c>
      <c r="M339" s="89">
        <v>0</v>
      </c>
      <c r="N339" s="89">
        <v>0</v>
      </c>
      <c r="O339" s="89">
        <v>0</v>
      </c>
      <c r="P339" s="89">
        <v>0</v>
      </c>
      <c r="Q339" s="126"/>
      <c r="R339" s="90"/>
      <c r="AA339" s="93"/>
      <c r="AB339" s="93"/>
      <c r="AC339" s="93"/>
      <c r="AD339" s="93"/>
      <c r="AE339" s="93"/>
      <c r="AF339" s="93"/>
      <c r="AG339" s="94"/>
      <c r="AH339" s="93"/>
      <c r="AI339" s="93"/>
      <c r="AJ339" s="93"/>
      <c r="AK339" s="93"/>
      <c r="AL339" s="94"/>
      <c r="AQ339" s="92">
        <f>I339</f>
        <v>28405.1</v>
      </c>
      <c r="AR339" s="91" t="s">
        <v>150</v>
      </c>
    </row>
    <row r="340" spans="1:45" x14ac:dyDescent="0.3">
      <c r="A340" s="114"/>
      <c r="B340" s="139"/>
      <c r="C340" s="115"/>
      <c r="D340" s="115"/>
      <c r="E340" s="112"/>
      <c r="F340" s="7" t="s">
        <v>66</v>
      </c>
      <c r="G340" s="4">
        <f t="shared" si="119"/>
        <v>0</v>
      </c>
      <c r="H340" s="4">
        <f t="shared" si="120"/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126"/>
      <c r="R340" s="8"/>
      <c r="AA340" s="48"/>
      <c r="AB340" s="48"/>
      <c r="AC340" s="48"/>
      <c r="AD340" s="48"/>
      <c r="AE340" s="48"/>
      <c r="AF340" s="48"/>
      <c r="AG340" s="5"/>
      <c r="AH340" s="48"/>
      <c r="AI340" s="48"/>
      <c r="AJ340" s="48"/>
      <c r="AK340" s="48"/>
      <c r="AL340" s="5"/>
    </row>
    <row r="341" spans="1:45" s="1" customFormat="1" ht="15.75" customHeight="1" x14ac:dyDescent="0.3">
      <c r="A341" s="114"/>
      <c r="B341" s="140" t="s">
        <v>36</v>
      </c>
      <c r="C341" s="113"/>
      <c r="D341" s="113">
        <v>2</v>
      </c>
      <c r="E341" s="112" t="s">
        <v>138</v>
      </c>
      <c r="F341" s="11" t="s">
        <v>9</v>
      </c>
      <c r="G341" s="4">
        <f>SUM(G342:G352)</f>
        <v>515.1</v>
      </c>
      <c r="H341" s="4">
        <f>SUM(H342:H352)</f>
        <v>0</v>
      </c>
      <c r="I341" s="4">
        <f t="shared" ref="I341:N341" si="121">SUM(I342:I352)</f>
        <v>515.1</v>
      </c>
      <c r="J341" s="6">
        <f t="shared" si="121"/>
        <v>0</v>
      </c>
      <c r="K341" s="6">
        <f t="shared" si="121"/>
        <v>0</v>
      </c>
      <c r="L341" s="6">
        <f t="shared" si="121"/>
        <v>0</v>
      </c>
      <c r="M341" s="6">
        <f t="shared" si="121"/>
        <v>0</v>
      </c>
      <c r="N341" s="6">
        <f t="shared" si="121"/>
        <v>0</v>
      </c>
      <c r="O341" s="6">
        <f>SUM(O342:O352)</f>
        <v>0</v>
      </c>
      <c r="P341" s="6">
        <f>SUM(P342:P352)</f>
        <v>0</v>
      </c>
      <c r="Q341" s="126" t="s">
        <v>60</v>
      </c>
      <c r="R341" s="8"/>
      <c r="V341" s="1" t="s">
        <v>76</v>
      </c>
      <c r="AA341" s="67"/>
      <c r="AB341" s="67"/>
      <c r="AC341" s="67"/>
      <c r="AD341" s="67"/>
      <c r="AE341" s="67"/>
      <c r="AF341" s="67"/>
      <c r="AG341" s="13"/>
      <c r="AH341" s="67"/>
      <c r="AI341" s="67"/>
      <c r="AJ341" s="67"/>
      <c r="AK341" s="67"/>
      <c r="AL341" s="13"/>
    </row>
    <row r="342" spans="1:45" x14ac:dyDescent="0.3">
      <c r="A342" s="114"/>
      <c r="B342" s="140"/>
      <c r="C342" s="114"/>
      <c r="D342" s="114"/>
      <c r="E342" s="112"/>
      <c r="F342" s="7" t="s">
        <v>10</v>
      </c>
      <c r="G342" s="4">
        <f t="shared" ref="G342:H346" si="122">I342+K342+M342+O342</f>
        <v>0</v>
      </c>
      <c r="H342" s="4">
        <f t="shared" si="122"/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126"/>
      <c r="R342" s="8"/>
      <c r="AA342" s="48"/>
      <c r="AB342" s="48"/>
      <c r="AC342" s="48"/>
      <c r="AD342" s="48"/>
      <c r="AE342" s="48"/>
      <c r="AF342" s="48"/>
      <c r="AG342" s="5"/>
      <c r="AH342" s="48"/>
      <c r="AI342" s="48"/>
      <c r="AJ342" s="48"/>
      <c r="AK342" s="48"/>
      <c r="AL342" s="5"/>
    </row>
    <row r="343" spans="1:45" x14ac:dyDescent="0.3">
      <c r="A343" s="114"/>
      <c r="B343" s="140"/>
      <c r="C343" s="114"/>
      <c r="D343" s="114"/>
      <c r="E343" s="112"/>
      <c r="F343" s="7" t="s">
        <v>11</v>
      </c>
      <c r="G343" s="4">
        <f t="shared" si="122"/>
        <v>0</v>
      </c>
      <c r="H343" s="4">
        <f t="shared" si="122"/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126"/>
      <c r="R343" s="8"/>
      <c r="AA343" s="48"/>
      <c r="AB343" s="48"/>
      <c r="AC343" s="48"/>
      <c r="AD343" s="48"/>
      <c r="AE343" s="48"/>
      <c r="AF343" s="48"/>
      <c r="AG343" s="5"/>
      <c r="AH343" s="48"/>
      <c r="AI343" s="48"/>
      <c r="AJ343" s="48"/>
      <c r="AK343" s="48"/>
      <c r="AL343" s="5"/>
    </row>
    <row r="344" spans="1:45" x14ac:dyDescent="0.3">
      <c r="A344" s="114"/>
      <c r="B344" s="140"/>
      <c r="C344" s="114"/>
      <c r="D344" s="114"/>
      <c r="E344" s="112"/>
      <c r="F344" s="7" t="s">
        <v>12</v>
      </c>
      <c r="G344" s="4">
        <f t="shared" si="122"/>
        <v>0</v>
      </c>
      <c r="H344" s="4">
        <f t="shared" si="122"/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126"/>
      <c r="R344" s="8"/>
      <c r="AA344" s="48"/>
      <c r="AB344" s="48"/>
      <c r="AC344" s="48"/>
      <c r="AD344" s="48"/>
      <c r="AE344" s="48"/>
      <c r="AF344" s="48"/>
      <c r="AG344" s="5"/>
      <c r="AH344" s="48"/>
      <c r="AI344" s="48"/>
      <c r="AJ344" s="48"/>
      <c r="AK344" s="48"/>
      <c r="AL344" s="5"/>
    </row>
    <row r="345" spans="1:45" x14ac:dyDescent="0.3">
      <c r="A345" s="114"/>
      <c r="B345" s="140"/>
      <c r="C345" s="114"/>
      <c r="D345" s="114"/>
      <c r="E345" s="112"/>
      <c r="F345" s="7" t="s">
        <v>13</v>
      </c>
      <c r="G345" s="4">
        <f t="shared" si="122"/>
        <v>0</v>
      </c>
      <c r="H345" s="4">
        <f t="shared" si="122"/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126"/>
      <c r="R345" s="8"/>
      <c r="AA345" s="48"/>
      <c r="AB345" s="48"/>
      <c r="AC345" s="48"/>
      <c r="AD345" s="48"/>
      <c r="AE345" s="48"/>
      <c r="AF345" s="48"/>
      <c r="AG345" s="5"/>
      <c r="AH345" s="48"/>
      <c r="AI345" s="48"/>
      <c r="AJ345" s="48"/>
      <c r="AK345" s="48"/>
      <c r="AL345" s="5"/>
    </row>
    <row r="346" spans="1:45" x14ac:dyDescent="0.3">
      <c r="A346" s="114"/>
      <c r="B346" s="140"/>
      <c r="C346" s="114"/>
      <c r="D346" s="114"/>
      <c r="E346" s="112"/>
      <c r="F346" s="7" t="s">
        <v>14</v>
      </c>
      <c r="G346" s="4">
        <f t="shared" si="122"/>
        <v>0</v>
      </c>
      <c r="H346" s="4">
        <f t="shared" si="122"/>
        <v>0</v>
      </c>
      <c r="I346" s="6"/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126"/>
      <c r="R346" s="8"/>
      <c r="S346" s="43">
        <f>I346</f>
        <v>0</v>
      </c>
      <c r="U346" s="43"/>
      <c r="V346" t="s">
        <v>76</v>
      </c>
      <c r="AA346" s="48"/>
      <c r="AB346" s="48"/>
      <c r="AC346" s="48"/>
      <c r="AD346" s="48"/>
      <c r="AE346" s="48"/>
      <c r="AF346" s="48"/>
      <c r="AG346" s="5"/>
      <c r="AH346" s="48"/>
      <c r="AI346" s="48"/>
      <c r="AJ346" s="48"/>
      <c r="AK346" s="48"/>
      <c r="AL346" s="5"/>
    </row>
    <row r="347" spans="1:45" x14ac:dyDescent="0.3">
      <c r="A347" s="114"/>
      <c r="B347" s="140"/>
      <c r="C347" s="114"/>
      <c r="D347" s="114"/>
      <c r="E347" s="112"/>
      <c r="F347" s="7" t="s">
        <v>15</v>
      </c>
      <c r="G347" s="4">
        <f t="shared" ref="G347:G352" si="123">I347+K347+M347+O347</f>
        <v>0</v>
      </c>
      <c r="H347" s="4">
        <f t="shared" ref="H347:H352" si="124">J347+L347+N347+P347</f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126"/>
      <c r="R347" s="8"/>
      <c r="V347" s="43">
        <f>I347</f>
        <v>0</v>
      </c>
      <c r="AA347" s="48"/>
      <c r="AB347" s="48"/>
      <c r="AC347" s="48"/>
      <c r="AD347" s="48"/>
      <c r="AE347" s="48"/>
      <c r="AF347" s="48"/>
      <c r="AG347" s="5"/>
      <c r="AH347" s="48"/>
      <c r="AI347" s="48"/>
      <c r="AJ347" s="48"/>
      <c r="AK347" s="48"/>
      <c r="AL347" s="5"/>
    </row>
    <row r="348" spans="1:45" x14ac:dyDescent="0.3">
      <c r="A348" s="114"/>
      <c r="B348" s="140"/>
      <c r="C348" s="114"/>
      <c r="D348" s="114"/>
      <c r="E348" s="112"/>
      <c r="F348" s="7" t="s">
        <v>62</v>
      </c>
      <c r="G348" s="4">
        <f t="shared" si="123"/>
        <v>0</v>
      </c>
      <c r="H348" s="4">
        <f t="shared" si="124"/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126"/>
      <c r="R348" s="8"/>
      <c r="AA348" s="48"/>
      <c r="AB348" s="48"/>
      <c r="AC348" s="48"/>
      <c r="AD348" s="48"/>
      <c r="AE348" s="48"/>
      <c r="AF348" s="48"/>
      <c r="AG348" s="5"/>
      <c r="AH348" s="48"/>
      <c r="AI348" s="48"/>
      <c r="AJ348" s="48"/>
      <c r="AK348" s="48"/>
      <c r="AL348" s="5"/>
    </row>
    <row r="349" spans="1:45" x14ac:dyDescent="0.3">
      <c r="A349" s="114"/>
      <c r="B349" s="140"/>
      <c r="C349" s="114"/>
      <c r="D349" s="114"/>
      <c r="E349" s="112"/>
      <c r="F349" s="7" t="s">
        <v>63</v>
      </c>
      <c r="G349" s="4">
        <f t="shared" si="123"/>
        <v>0</v>
      </c>
      <c r="H349" s="4">
        <f t="shared" si="124"/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126"/>
      <c r="R349" s="8"/>
      <c r="AA349" s="48"/>
      <c r="AB349" s="48"/>
      <c r="AC349" s="48"/>
      <c r="AD349" s="48"/>
      <c r="AE349" s="48"/>
      <c r="AF349" s="48"/>
      <c r="AG349" s="5"/>
      <c r="AH349" s="48"/>
      <c r="AI349" s="48"/>
      <c r="AJ349" s="48"/>
      <c r="AK349" s="48"/>
      <c r="AL349" s="5"/>
    </row>
    <row r="350" spans="1:45" x14ac:dyDescent="0.3">
      <c r="A350" s="114"/>
      <c r="B350" s="140"/>
      <c r="C350" s="114"/>
      <c r="D350" s="114"/>
      <c r="E350" s="112"/>
      <c r="F350" s="7" t="s">
        <v>64</v>
      </c>
      <c r="G350" s="4">
        <f t="shared" si="123"/>
        <v>0</v>
      </c>
      <c r="H350" s="4">
        <f t="shared" si="124"/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126"/>
      <c r="R350" s="8"/>
      <c r="AA350" s="48"/>
      <c r="AB350" s="48"/>
      <c r="AC350" s="48"/>
      <c r="AD350" s="48"/>
      <c r="AE350" s="48"/>
      <c r="AF350" s="48"/>
      <c r="AG350" s="5"/>
      <c r="AH350" s="48"/>
      <c r="AI350" s="48"/>
      <c r="AJ350" s="48"/>
      <c r="AK350" s="48"/>
      <c r="AL350" s="5"/>
    </row>
    <row r="351" spans="1:45" x14ac:dyDescent="0.3">
      <c r="A351" s="114"/>
      <c r="B351" s="140"/>
      <c r="C351" s="114"/>
      <c r="D351" s="114"/>
      <c r="E351" s="112"/>
      <c r="F351" s="7" t="s">
        <v>65</v>
      </c>
      <c r="G351" s="4">
        <f t="shared" si="123"/>
        <v>0</v>
      </c>
      <c r="H351" s="4">
        <f t="shared" si="124"/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126"/>
      <c r="R351" s="8"/>
      <c r="AA351" s="48"/>
      <c r="AB351" s="48"/>
      <c r="AC351" s="48"/>
      <c r="AD351" s="48"/>
      <c r="AE351" s="48"/>
      <c r="AF351" s="48"/>
      <c r="AG351" s="5"/>
      <c r="AH351" s="48"/>
      <c r="AI351" s="48">
        <v>1</v>
      </c>
      <c r="AJ351" s="48"/>
      <c r="AK351" s="48"/>
      <c r="AL351" s="5"/>
    </row>
    <row r="352" spans="1:45" s="91" customFormat="1" x14ac:dyDescent="0.3">
      <c r="A352" s="114"/>
      <c r="B352" s="140"/>
      <c r="C352" s="115"/>
      <c r="D352" s="115"/>
      <c r="E352" s="112"/>
      <c r="F352" s="87" t="s">
        <v>66</v>
      </c>
      <c r="G352" s="88">
        <f t="shared" si="123"/>
        <v>515.1</v>
      </c>
      <c r="H352" s="88">
        <f t="shared" si="124"/>
        <v>0</v>
      </c>
      <c r="I352" s="89">
        <v>515.1</v>
      </c>
      <c r="J352" s="89">
        <v>0</v>
      </c>
      <c r="K352" s="89">
        <v>0</v>
      </c>
      <c r="L352" s="89">
        <v>0</v>
      </c>
      <c r="M352" s="89">
        <v>0</v>
      </c>
      <c r="N352" s="89">
        <v>0</v>
      </c>
      <c r="O352" s="89">
        <v>0</v>
      </c>
      <c r="P352" s="89">
        <v>0</v>
      </c>
      <c r="Q352" s="126"/>
      <c r="R352" s="90"/>
      <c r="AA352" s="93"/>
      <c r="AB352" s="93"/>
      <c r="AC352" s="93"/>
      <c r="AD352" s="93"/>
      <c r="AE352" s="93"/>
      <c r="AF352" s="93"/>
      <c r="AG352" s="94"/>
      <c r="AH352" s="93"/>
      <c r="AI352" s="93"/>
      <c r="AJ352" s="93"/>
      <c r="AK352" s="93"/>
      <c r="AL352" s="94"/>
      <c r="AR352" s="92">
        <f>I352</f>
        <v>515.1</v>
      </c>
      <c r="AS352" s="91" t="s">
        <v>148</v>
      </c>
    </row>
    <row r="353" spans="1:38" s="1" customFormat="1" ht="15.75" customHeight="1" x14ac:dyDescent="0.3">
      <c r="A353" s="114"/>
      <c r="B353" s="140" t="s">
        <v>37</v>
      </c>
      <c r="D353" s="113">
        <v>2</v>
      </c>
      <c r="E353" s="112" t="s">
        <v>133</v>
      </c>
      <c r="F353" s="11" t="s">
        <v>9</v>
      </c>
      <c r="G353" s="4">
        <f>SUM(G354:G364)</f>
        <v>412.40000000000003</v>
      </c>
      <c r="H353" s="4">
        <f>SUM(H354:H364)</f>
        <v>412.40000000000003</v>
      </c>
      <c r="I353" s="4">
        <f t="shared" ref="I353:P353" si="125">SUM(I354:I364)</f>
        <v>412.40000000000003</v>
      </c>
      <c r="J353" s="4">
        <f t="shared" si="125"/>
        <v>412.40000000000003</v>
      </c>
      <c r="K353" s="6">
        <f t="shared" si="125"/>
        <v>0</v>
      </c>
      <c r="L353" s="6">
        <f t="shared" si="125"/>
        <v>0</v>
      </c>
      <c r="M353" s="6">
        <f t="shared" si="125"/>
        <v>0</v>
      </c>
      <c r="N353" s="6">
        <f t="shared" si="125"/>
        <v>0</v>
      </c>
      <c r="O353" s="6">
        <f t="shared" si="125"/>
        <v>0</v>
      </c>
      <c r="P353" s="6">
        <f t="shared" si="125"/>
        <v>0</v>
      </c>
      <c r="Q353" s="126" t="s">
        <v>60</v>
      </c>
      <c r="R353" s="8"/>
      <c r="AA353" s="67"/>
      <c r="AB353" s="67"/>
      <c r="AC353" s="67"/>
      <c r="AD353" s="67"/>
      <c r="AE353" s="67"/>
      <c r="AF353" s="67"/>
      <c r="AG353" s="13"/>
      <c r="AH353" s="67"/>
      <c r="AI353" s="67"/>
      <c r="AJ353" s="67"/>
      <c r="AK353" s="67"/>
      <c r="AL353" s="13"/>
    </row>
    <row r="354" spans="1:38" x14ac:dyDescent="0.3">
      <c r="A354" s="114"/>
      <c r="B354" s="140"/>
      <c r="C354" s="33"/>
      <c r="D354" s="114"/>
      <c r="E354" s="112"/>
      <c r="F354" s="7" t="s">
        <v>10</v>
      </c>
      <c r="G354" s="4">
        <f t="shared" ref="G354:H358" si="126">I354+K354+M354+O354</f>
        <v>0</v>
      </c>
      <c r="H354" s="4">
        <f t="shared" si="126"/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126"/>
      <c r="R354" s="8"/>
      <c r="AA354" s="48"/>
      <c r="AB354" s="48"/>
      <c r="AC354" s="48"/>
      <c r="AD354" s="48"/>
      <c r="AE354" s="48"/>
      <c r="AF354" s="48"/>
      <c r="AG354" s="5"/>
      <c r="AH354" s="48"/>
      <c r="AI354" s="48"/>
      <c r="AJ354" s="48"/>
      <c r="AK354" s="48"/>
      <c r="AL354" s="5"/>
    </row>
    <row r="355" spans="1:38" ht="47.4" customHeight="1" x14ac:dyDescent="0.3">
      <c r="A355" s="114"/>
      <c r="B355" s="140"/>
      <c r="C355" s="7" t="s">
        <v>29</v>
      </c>
      <c r="D355" s="114"/>
      <c r="E355" s="112"/>
      <c r="F355" s="7" t="s">
        <v>11</v>
      </c>
      <c r="G355" s="4">
        <f t="shared" si="126"/>
        <v>412.40000000000003</v>
      </c>
      <c r="H355" s="4">
        <f t="shared" si="126"/>
        <v>412.40000000000003</v>
      </c>
      <c r="I355" s="6">
        <f>J355</f>
        <v>412.40000000000003</v>
      </c>
      <c r="J355" s="6">
        <f>900.2-450-36-1.8</f>
        <v>412.40000000000003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126"/>
      <c r="R355" s="8"/>
      <c r="Z355" t="s">
        <v>78</v>
      </c>
      <c r="AA355" s="48"/>
      <c r="AB355" s="48"/>
      <c r="AC355" s="48"/>
      <c r="AD355" s="48"/>
      <c r="AE355" s="48"/>
      <c r="AF355" s="48"/>
      <c r="AG355" s="5"/>
      <c r="AH355" s="48"/>
      <c r="AI355" s="48"/>
      <c r="AJ355" s="48"/>
      <c r="AK355" s="48"/>
      <c r="AL355" s="5"/>
    </row>
    <row r="356" spans="1:38" x14ac:dyDescent="0.3">
      <c r="A356" s="114"/>
      <c r="B356" s="140"/>
      <c r="C356" s="113"/>
      <c r="D356" s="114"/>
      <c r="E356" s="112"/>
      <c r="F356" s="7" t="s">
        <v>12</v>
      </c>
      <c r="G356" s="4">
        <f t="shared" si="126"/>
        <v>0</v>
      </c>
      <c r="H356" s="4">
        <f t="shared" si="126"/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126"/>
      <c r="R356" s="8"/>
      <c r="AA356" s="48"/>
      <c r="AB356" s="48"/>
      <c r="AC356" s="48"/>
      <c r="AD356" s="48"/>
      <c r="AE356" s="48"/>
      <c r="AF356" s="48"/>
      <c r="AG356" s="5"/>
      <c r="AH356" s="48"/>
      <c r="AI356" s="48"/>
      <c r="AJ356" s="48"/>
      <c r="AK356" s="48"/>
      <c r="AL356" s="5"/>
    </row>
    <row r="357" spans="1:38" x14ac:dyDescent="0.3">
      <c r="A357" s="114"/>
      <c r="B357" s="140"/>
      <c r="C357" s="114"/>
      <c r="D357" s="114"/>
      <c r="E357" s="112"/>
      <c r="F357" s="7" t="s">
        <v>13</v>
      </c>
      <c r="G357" s="4">
        <f t="shared" si="126"/>
        <v>0</v>
      </c>
      <c r="H357" s="4">
        <f t="shared" si="126"/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126"/>
      <c r="R357" s="8"/>
      <c r="AA357" s="48"/>
      <c r="AB357" s="48"/>
      <c r="AC357" s="48"/>
      <c r="AD357" s="48"/>
      <c r="AE357" s="48"/>
      <c r="AF357" s="48"/>
      <c r="AG357" s="5"/>
      <c r="AH357" s="48"/>
      <c r="AI357" s="48"/>
      <c r="AJ357" s="48"/>
      <c r="AK357" s="48"/>
      <c r="AL357" s="5"/>
    </row>
    <row r="358" spans="1:38" x14ac:dyDescent="0.3">
      <c r="A358" s="114"/>
      <c r="B358" s="140"/>
      <c r="C358" s="114"/>
      <c r="D358" s="114">
        <v>2</v>
      </c>
      <c r="E358" s="112"/>
      <c r="F358" s="7" t="s">
        <v>14</v>
      </c>
      <c r="G358" s="4">
        <f t="shared" si="126"/>
        <v>0</v>
      </c>
      <c r="H358" s="4">
        <f t="shared" si="126"/>
        <v>0</v>
      </c>
      <c r="I358" s="6"/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126"/>
      <c r="R358" s="8"/>
      <c r="S358" s="43">
        <f>I358</f>
        <v>0</v>
      </c>
      <c r="U358" s="43"/>
      <c r="AA358" s="48"/>
      <c r="AB358" s="48"/>
      <c r="AC358" s="48"/>
      <c r="AD358" s="48"/>
      <c r="AE358" s="48"/>
      <c r="AF358" s="48"/>
      <c r="AG358" s="5"/>
      <c r="AH358" s="48"/>
      <c r="AI358" s="48"/>
      <c r="AJ358" s="48"/>
      <c r="AK358" s="48"/>
      <c r="AL358" s="5"/>
    </row>
    <row r="359" spans="1:38" x14ac:dyDescent="0.3">
      <c r="A359" s="114"/>
      <c r="B359" s="140"/>
      <c r="C359" s="114"/>
      <c r="D359" s="114"/>
      <c r="E359" s="112"/>
      <c r="F359" s="7" t="s">
        <v>15</v>
      </c>
      <c r="G359" s="4">
        <f t="shared" ref="G359:G364" si="127">I359+K359+M359+O359</f>
        <v>0</v>
      </c>
      <c r="H359" s="4">
        <f t="shared" ref="H359:H364" si="128">J359+L359+N359+P359</f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126"/>
      <c r="R359" s="8"/>
      <c r="AA359" s="48"/>
      <c r="AB359" s="48"/>
      <c r="AC359" s="48"/>
      <c r="AD359" s="48"/>
      <c r="AE359" s="48"/>
      <c r="AF359" s="48"/>
      <c r="AG359" s="5"/>
      <c r="AH359" s="48"/>
      <c r="AI359" s="48"/>
      <c r="AJ359" s="48"/>
      <c r="AK359" s="48"/>
      <c r="AL359" s="5"/>
    </row>
    <row r="360" spans="1:38" x14ac:dyDescent="0.3">
      <c r="A360" s="114"/>
      <c r="B360" s="140"/>
      <c r="C360" s="114"/>
      <c r="D360" s="114"/>
      <c r="E360" s="112"/>
      <c r="F360" s="7" t="s">
        <v>62</v>
      </c>
      <c r="G360" s="4">
        <f t="shared" si="127"/>
        <v>0</v>
      </c>
      <c r="H360" s="4">
        <f t="shared" si="128"/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126"/>
      <c r="R360" s="8"/>
      <c r="AA360" s="48"/>
      <c r="AB360" s="48"/>
      <c r="AC360" s="48"/>
      <c r="AD360" s="48"/>
      <c r="AE360" s="48"/>
      <c r="AF360" s="48"/>
      <c r="AG360" s="5"/>
      <c r="AH360" s="48"/>
      <c r="AI360" s="48"/>
      <c r="AJ360" s="48"/>
      <c r="AK360" s="48"/>
      <c r="AL360" s="5"/>
    </row>
    <row r="361" spans="1:38" x14ac:dyDescent="0.3">
      <c r="A361" s="114"/>
      <c r="B361" s="140"/>
      <c r="C361" s="114"/>
      <c r="D361" s="114"/>
      <c r="E361" s="112"/>
      <c r="F361" s="7" t="s">
        <v>63</v>
      </c>
      <c r="G361" s="4">
        <f t="shared" si="127"/>
        <v>0</v>
      </c>
      <c r="H361" s="4">
        <f t="shared" si="128"/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126"/>
      <c r="R361" s="8"/>
      <c r="AA361" s="48"/>
      <c r="AB361" s="48"/>
      <c r="AC361" s="48"/>
      <c r="AD361" s="48"/>
      <c r="AE361" s="48"/>
      <c r="AF361" s="48"/>
      <c r="AG361" s="5"/>
      <c r="AH361" s="48"/>
      <c r="AI361" s="48"/>
      <c r="AJ361" s="48"/>
      <c r="AK361" s="48"/>
      <c r="AL361" s="5"/>
    </row>
    <row r="362" spans="1:38" x14ac:dyDescent="0.3">
      <c r="A362" s="114"/>
      <c r="B362" s="140"/>
      <c r="C362" s="114"/>
      <c r="D362" s="114"/>
      <c r="E362" s="112"/>
      <c r="F362" s="7" t="s">
        <v>64</v>
      </c>
      <c r="G362" s="4">
        <f t="shared" si="127"/>
        <v>0</v>
      </c>
      <c r="H362" s="4">
        <f t="shared" si="128"/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126"/>
      <c r="R362" s="8"/>
      <c r="Z362" s="43">
        <f>I362</f>
        <v>0</v>
      </c>
      <c r="AA362" s="48"/>
      <c r="AB362" s="48"/>
      <c r="AC362" s="48"/>
      <c r="AD362" s="48"/>
      <c r="AE362" s="48"/>
      <c r="AF362" s="48"/>
      <c r="AG362" s="5"/>
      <c r="AH362" s="48"/>
      <c r="AI362" s="48"/>
      <c r="AJ362" s="48"/>
      <c r="AK362" s="48"/>
      <c r="AL362" s="5"/>
    </row>
    <row r="363" spans="1:38" x14ac:dyDescent="0.3">
      <c r="A363" s="114"/>
      <c r="B363" s="140"/>
      <c r="C363" s="114"/>
      <c r="D363" s="114"/>
      <c r="E363" s="112"/>
      <c r="F363" s="7" t="s">
        <v>65</v>
      </c>
      <c r="G363" s="4">
        <f t="shared" si="127"/>
        <v>0</v>
      </c>
      <c r="H363" s="4">
        <f t="shared" si="128"/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126"/>
      <c r="R363" s="8"/>
      <c r="AA363" s="48"/>
      <c r="AB363" s="48"/>
      <c r="AC363" s="48"/>
      <c r="AD363" s="48"/>
      <c r="AE363" s="48"/>
      <c r="AF363" s="48"/>
      <c r="AG363" s="5"/>
      <c r="AH363" s="48"/>
      <c r="AI363" s="48"/>
      <c r="AJ363" s="48">
        <v>1</v>
      </c>
      <c r="AK363" s="48"/>
      <c r="AL363" s="5"/>
    </row>
    <row r="364" spans="1:38" x14ac:dyDescent="0.3">
      <c r="A364" s="114"/>
      <c r="B364" s="140"/>
      <c r="C364" s="115"/>
      <c r="D364" s="114"/>
      <c r="E364" s="112"/>
      <c r="F364" s="7" t="s">
        <v>66</v>
      </c>
      <c r="G364" s="4">
        <f t="shared" si="127"/>
        <v>0</v>
      </c>
      <c r="H364" s="4">
        <f t="shared" si="128"/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126"/>
      <c r="R364" s="8"/>
      <c r="AA364" s="48"/>
      <c r="AB364" s="48"/>
      <c r="AC364" s="48"/>
      <c r="AD364" s="48"/>
      <c r="AE364" s="48"/>
      <c r="AF364" s="48"/>
      <c r="AG364" s="5"/>
      <c r="AH364" s="48"/>
      <c r="AI364" s="48"/>
      <c r="AJ364" s="48"/>
      <c r="AK364" s="48"/>
      <c r="AL364" s="5"/>
    </row>
    <row r="365" spans="1:38" s="28" customFormat="1" ht="15.75" customHeight="1" x14ac:dyDescent="0.3">
      <c r="A365" s="114"/>
      <c r="B365" s="159" t="s">
        <v>38</v>
      </c>
      <c r="C365" s="119"/>
      <c r="D365" s="79"/>
      <c r="E365" s="112" t="s">
        <v>139</v>
      </c>
      <c r="F365" s="11" t="s">
        <v>9</v>
      </c>
      <c r="G365" s="4">
        <f>SUM(G366:G376)</f>
        <v>0</v>
      </c>
      <c r="H365" s="4">
        <f>SUM(H366:H376)</f>
        <v>0</v>
      </c>
      <c r="I365" s="4">
        <f t="shared" ref="I365:N365" si="129">SUM(I366:I376)</f>
        <v>0</v>
      </c>
      <c r="J365" s="4">
        <f t="shared" si="129"/>
        <v>0</v>
      </c>
      <c r="K365" s="4">
        <f t="shared" si="129"/>
        <v>0</v>
      </c>
      <c r="L365" s="4">
        <f t="shared" si="129"/>
        <v>0</v>
      </c>
      <c r="M365" s="4">
        <f t="shared" si="129"/>
        <v>0</v>
      </c>
      <c r="N365" s="4">
        <f t="shared" si="129"/>
        <v>0</v>
      </c>
      <c r="O365" s="4">
        <f>SUM(O366:O376)</f>
        <v>0</v>
      </c>
      <c r="P365" s="4">
        <f>SUM(P366:P376)</f>
        <v>0</v>
      </c>
      <c r="Q365" s="37"/>
      <c r="R365" s="8"/>
      <c r="V365" s="28">
        <v>4000</v>
      </c>
      <c r="AA365" s="73"/>
      <c r="AB365" s="73"/>
      <c r="AC365" s="73"/>
      <c r="AD365" s="73"/>
      <c r="AE365" s="73"/>
      <c r="AF365" s="73"/>
      <c r="AG365" s="74"/>
      <c r="AH365" s="73"/>
      <c r="AI365" s="73"/>
      <c r="AJ365" s="73"/>
      <c r="AK365" s="73"/>
      <c r="AL365" s="74"/>
    </row>
    <row r="366" spans="1:38" s="28" customFormat="1" x14ac:dyDescent="0.3">
      <c r="A366" s="114"/>
      <c r="B366" s="160"/>
      <c r="C366" s="120"/>
      <c r="D366" s="19"/>
      <c r="E366" s="112"/>
      <c r="F366" s="11" t="s">
        <v>10</v>
      </c>
      <c r="G366" s="4">
        <f t="shared" ref="G366:H370" si="130">I366+K366+M366+O366</f>
        <v>0</v>
      </c>
      <c r="H366" s="4">
        <f t="shared" si="130"/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122" t="s">
        <v>59</v>
      </c>
      <c r="R366" s="8"/>
      <c r="AA366" s="73"/>
      <c r="AB366" s="73"/>
      <c r="AC366" s="73"/>
      <c r="AD366" s="73"/>
      <c r="AE366" s="73"/>
      <c r="AF366" s="73"/>
      <c r="AG366" s="74"/>
      <c r="AH366" s="73"/>
      <c r="AI366" s="73"/>
      <c r="AJ366" s="73"/>
      <c r="AK366" s="73"/>
      <c r="AL366" s="74"/>
    </row>
    <row r="367" spans="1:38" s="28" customFormat="1" x14ac:dyDescent="0.3">
      <c r="A367" s="114"/>
      <c r="B367" s="160"/>
      <c r="C367" s="120"/>
      <c r="D367" s="19"/>
      <c r="E367" s="112"/>
      <c r="F367" s="11" t="s">
        <v>11</v>
      </c>
      <c r="G367" s="4">
        <f t="shared" si="130"/>
        <v>0</v>
      </c>
      <c r="H367" s="4">
        <f t="shared" si="130"/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123"/>
      <c r="R367" s="8"/>
      <c r="AA367" s="73"/>
      <c r="AB367" s="73"/>
      <c r="AC367" s="73"/>
      <c r="AD367" s="73"/>
      <c r="AE367" s="73"/>
      <c r="AF367" s="73"/>
      <c r="AG367" s="74"/>
      <c r="AH367" s="73"/>
      <c r="AI367" s="73"/>
      <c r="AJ367" s="73"/>
      <c r="AK367" s="73"/>
      <c r="AL367" s="74"/>
    </row>
    <row r="368" spans="1:38" s="28" customFormat="1" x14ac:dyDescent="0.3">
      <c r="A368" s="114"/>
      <c r="B368" s="160"/>
      <c r="C368" s="120"/>
      <c r="D368" s="19"/>
      <c r="E368" s="112"/>
      <c r="F368" s="11" t="s">
        <v>12</v>
      </c>
      <c r="G368" s="4">
        <f t="shared" si="130"/>
        <v>0</v>
      </c>
      <c r="H368" s="4">
        <f t="shared" si="130"/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123"/>
      <c r="R368" s="8"/>
      <c r="AA368" s="73"/>
      <c r="AB368" s="73"/>
      <c r="AC368" s="73"/>
      <c r="AD368" s="73"/>
      <c r="AE368" s="73"/>
      <c r="AF368" s="73"/>
      <c r="AG368" s="74"/>
      <c r="AH368" s="73"/>
      <c r="AI368" s="73"/>
      <c r="AJ368" s="73"/>
      <c r="AK368" s="73"/>
      <c r="AL368" s="74"/>
    </row>
    <row r="369" spans="1:38" s="28" customFormat="1" x14ac:dyDescent="0.3">
      <c r="A369" s="114"/>
      <c r="B369" s="160"/>
      <c r="C369" s="120"/>
      <c r="D369" s="19"/>
      <c r="E369" s="112"/>
      <c r="F369" s="11" t="s">
        <v>13</v>
      </c>
      <c r="G369" s="4">
        <f t="shared" si="130"/>
        <v>0</v>
      </c>
      <c r="H369" s="4">
        <f t="shared" si="130"/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123"/>
      <c r="R369" s="8"/>
      <c r="AA369" s="73"/>
      <c r="AB369" s="73"/>
      <c r="AC369" s="73"/>
      <c r="AD369" s="73"/>
      <c r="AE369" s="73"/>
      <c r="AF369" s="73"/>
      <c r="AG369" s="74"/>
      <c r="AH369" s="73"/>
      <c r="AI369" s="73"/>
      <c r="AJ369" s="73"/>
      <c r="AK369" s="73"/>
      <c r="AL369" s="74"/>
    </row>
    <row r="370" spans="1:38" s="28" customFormat="1" x14ac:dyDescent="0.3">
      <c r="A370" s="114"/>
      <c r="B370" s="160"/>
      <c r="C370" s="120"/>
      <c r="D370" s="38">
        <v>1</v>
      </c>
      <c r="E370" s="112"/>
      <c r="F370" s="11" t="s">
        <v>14</v>
      </c>
      <c r="G370" s="4">
        <f t="shared" si="130"/>
        <v>0</v>
      </c>
      <c r="H370" s="4">
        <f t="shared" si="130"/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123"/>
      <c r="R370" s="8"/>
      <c r="AA370" s="73"/>
      <c r="AB370" s="73"/>
      <c r="AC370" s="73"/>
      <c r="AD370" s="73"/>
      <c r="AE370" s="73"/>
      <c r="AF370" s="73"/>
      <c r="AG370" s="74"/>
      <c r="AH370" s="73"/>
      <c r="AI370" s="73"/>
      <c r="AJ370" s="73"/>
      <c r="AK370" s="73"/>
      <c r="AL370" s="74"/>
    </row>
    <row r="371" spans="1:38" s="28" customFormat="1" x14ac:dyDescent="0.3">
      <c r="A371" s="114"/>
      <c r="B371" s="160"/>
      <c r="C371" s="120"/>
      <c r="D371" s="19"/>
      <c r="E371" s="112"/>
      <c r="F371" s="11" t="s">
        <v>15</v>
      </c>
      <c r="G371" s="4">
        <f t="shared" ref="G371:G376" si="131">I371+K371+M371+O371</f>
        <v>0</v>
      </c>
      <c r="H371" s="4">
        <f t="shared" ref="H371:H376" si="132">J371+L371+N371+P371</f>
        <v>0</v>
      </c>
      <c r="I371" s="4"/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123"/>
      <c r="R371" s="8"/>
      <c r="V371" s="45"/>
      <c r="AA371" s="73"/>
      <c r="AB371" s="73"/>
      <c r="AC371" s="73"/>
      <c r="AD371" s="73"/>
      <c r="AE371" s="73"/>
      <c r="AF371" s="73"/>
      <c r="AG371" s="74"/>
      <c r="AH371" s="73"/>
      <c r="AI371" s="73"/>
      <c r="AJ371" s="73"/>
      <c r="AK371" s="73"/>
      <c r="AL371" s="74"/>
    </row>
    <row r="372" spans="1:38" s="28" customFormat="1" x14ac:dyDescent="0.3">
      <c r="A372" s="114"/>
      <c r="B372" s="160"/>
      <c r="C372" s="120"/>
      <c r="D372" s="19"/>
      <c r="E372" s="112"/>
      <c r="F372" s="11" t="s">
        <v>62</v>
      </c>
      <c r="G372" s="4">
        <f t="shared" si="131"/>
        <v>0</v>
      </c>
      <c r="H372" s="4">
        <f t="shared" si="132"/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123"/>
      <c r="R372" s="8"/>
      <c r="AA372" s="73"/>
      <c r="AB372" s="73"/>
      <c r="AC372" s="73"/>
      <c r="AD372" s="73"/>
      <c r="AE372" s="73"/>
      <c r="AF372" s="73"/>
      <c r="AG372" s="74"/>
      <c r="AH372" s="73"/>
      <c r="AI372" s="73"/>
      <c r="AJ372" s="73"/>
      <c r="AK372" s="73"/>
      <c r="AL372" s="74"/>
    </row>
    <row r="373" spans="1:38" s="28" customFormat="1" x14ac:dyDescent="0.3">
      <c r="A373" s="114"/>
      <c r="B373" s="160"/>
      <c r="C373" s="120"/>
      <c r="D373" s="19"/>
      <c r="E373" s="112"/>
      <c r="F373" s="11" t="s">
        <v>63</v>
      </c>
      <c r="G373" s="4">
        <f t="shared" si="131"/>
        <v>0</v>
      </c>
      <c r="H373" s="4">
        <f t="shared" si="132"/>
        <v>0</v>
      </c>
      <c r="I373" s="88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123"/>
      <c r="R373" s="8"/>
      <c r="AA373" s="73"/>
      <c r="AB373" s="73"/>
      <c r="AC373" s="73"/>
      <c r="AD373" s="73"/>
      <c r="AE373" s="73"/>
      <c r="AF373" s="73"/>
      <c r="AG373" s="74"/>
      <c r="AH373" s="73"/>
      <c r="AI373" s="73"/>
      <c r="AJ373" s="73"/>
      <c r="AK373" s="73"/>
      <c r="AL373" s="74"/>
    </row>
    <row r="374" spans="1:38" s="28" customFormat="1" x14ac:dyDescent="0.3">
      <c r="A374" s="114"/>
      <c r="B374" s="160"/>
      <c r="C374" s="120"/>
      <c r="D374" s="19"/>
      <c r="E374" s="112"/>
      <c r="F374" s="11" t="s">
        <v>64</v>
      </c>
      <c r="G374" s="4">
        <f t="shared" si="131"/>
        <v>0</v>
      </c>
      <c r="H374" s="4">
        <f t="shared" si="132"/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123"/>
      <c r="R374" s="8"/>
      <c r="AA374" s="73"/>
      <c r="AB374" s="73"/>
      <c r="AC374" s="73"/>
      <c r="AD374" s="73"/>
      <c r="AE374" s="73"/>
      <c r="AF374" s="73"/>
      <c r="AG374" s="74"/>
      <c r="AH374" s="73"/>
      <c r="AI374" s="73"/>
      <c r="AJ374" s="73"/>
      <c r="AK374" s="73"/>
      <c r="AL374" s="74"/>
    </row>
    <row r="375" spans="1:38" s="28" customFormat="1" x14ac:dyDescent="0.3">
      <c r="A375" s="114"/>
      <c r="B375" s="160"/>
      <c r="C375" s="120"/>
      <c r="D375" s="19"/>
      <c r="E375" s="112"/>
      <c r="F375" s="11" t="s">
        <v>65</v>
      </c>
      <c r="G375" s="4">
        <f t="shared" si="131"/>
        <v>0</v>
      </c>
      <c r="H375" s="4">
        <f t="shared" si="132"/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123"/>
      <c r="R375" s="8"/>
      <c r="AA375" s="73"/>
      <c r="AB375" s="73"/>
      <c r="AC375" s="73"/>
      <c r="AD375" s="73"/>
      <c r="AE375" s="73"/>
      <c r="AF375" s="73"/>
      <c r="AG375" s="74"/>
      <c r="AH375" s="73"/>
      <c r="AI375" s="73"/>
      <c r="AJ375" s="73"/>
      <c r="AK375" s="73"/>
      <c r="AL375" s="74"/>
    </row>
    <row r="376" spans="1:38" s="28" customFormat="1" x14ac:dyDescent="0.3">
      <c r="A376" s="115"/>
      <c r="B376" s="161"/>
      <c r="C376" s="121"/>
      <c r="D376" s="80"/>
      <c r="E376" s="112"/>
      <c r="F376" s="11" t="s">
        <v>66</v>
      </c>
      <c r="G376" s="4">
        <f t="shared" si="131"/>
        <v>0</v>
      </c>
      <c r="H376" s="4">
        <f t="shared" si="132"/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124"/>
      <c r="R376" s="8"/>
      <c r="AA376" s="73"/>
      <c r="AB376" s="73"/>
      <c r="AC376" s="73"/>
      <c r="AD376" s="73"/>
      <c r="AE376" s="73"/>
      <c r="AF376" s="73"/>
      <c r="AG376" s="74"/>
      <c r="AH376" s="73"/>
      <c r="AI376" s="73"/>
      <c r="AJ376" s="73"/>
      <c r="AK376" s="73"/>
      <c r="AL376" s="74"/>
    </row>
    <row r="377" spans="1:38" s="28" customFormat="1" ht="15.75" customHeight="1" x14ac:dyDescent="0.3">
      <c r="A377" s="38"/>
      <c r="B377" s="168" t="s">
        <v>144</v>
      </c>
      <c r="C377" s="107"/>
      <c r="D377" s="79"/>
      <c r="E377" s="79"/>
      <c r="F377" s="11" t="s">
        <v>9</v>
      </c>
      <c r="G377" s="4">
        <f>SUM(G378:G388)</f>
        <v>1142.8</v>
      </c>
      <c r="H377" s="4">
        <f>SUM(H378:H388)</f>
        <v>551</v>
      </c>
      <c r="I377" s="4">
        <f t="shared" ref="I377:N377" si="133">SUM(I378:I388)</f>
        <v>1142.8</v>
      </c>
      <c r="J377" s="4">
        <f t="shared" si="133"/>
        <v>551</v>
      </c>
      <c r="K377" s="4">
        <f t="shared" si="133"/>
        <v>0</v>
      </c>
      <c r="L377" s="4">
        <f t="shared" si="133"/>
        <v>0</v>
      </c>
      <c r="M377" s="4">
        <f t="shared" si="133"/>
        <v>0</v>
      </c>
      <c r="N377" s="4">
        <f t="shared" si="133"/>
        <v>0</v>
      </c>
      <c r="O377" s="4">
        <f>SUM(O378:O388)</f>
        <v>0</v>
      </c>
      <c r="P377" s="4">
        <f>SUM(P378:P388)</f>
        <v>0</v>
      </c>
      <c r="Q377" s="37"/>
      <c r="R377" s="8"/>
      <c r="AA377" s="73"/>
      <c r="AB377" s="73"/>
      <c r="AC377" s="73"/>
      <c r="AD377" s="73"/>
      <c r="AE377" s="73"/>
      <c r="AF377" s="73"/>
      <c r="AG377" s="74"/>
      <c r="AH377" s="73"/>
      <c r="AI377" s="73"/>
      <c r="AJ377" s="73"/>
      <c r="AK377" s="73"/>
      <c r="AL377" s="74"/>
    </row>
    <row r="378" spans="1:38" s="28" customFormat="1" x14ac:dyDescent="0.3">
      <c r="A378" s="38"/>
      <c r="B378" s="169"/>
      <c r="C378" s="39"/>
      <c r="D378" s="19"/>
      <c r="E378" s="19"/>
      <c r="F378" s="11" t="s">
        <v>10</v>
      </c>
      <c r="G378" s="4">
        <f t="shared" ref="G378:H382" si="134">I378+K378+M378+O378</f>
        <v>0</v>
      </c>
      <c r="H378" s="4">
        <f t="shared" si="134"/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122" t="s">
        <v>59</v>
      </c>
      <c r="R378" s="8"/>
      <c r="AA378" s="73"/>
      <c r="AB378" s="73"/>
      <c r="AC378" s="73"/>
      <c r="AD378" s="73"/>
      <c r="AE378" s="73"/>
      <c r="AF378" s="73"/>
      <c r="AG378" s="74"/>
      <c r="AH378" s="73"/>
      <c r="AI378" s="73"/>
      <c r="AJ378" s="73"/>
      <c r="AK378" s="73"/>
      <c r="AL378" s="74"/>
    </row>
    <row r="379" spans="1:38" s="28" customFormat="1" x14ac:dyDescent="0.3">
      <c r="A379" s="38"/>
      <c r="B379" s="169"/>
      <c r="C379" s="39"/>
      <c r="D379" s="19"/>
      <c r="E379" s="19"/>
      <c r="F379" s="11" t="s">
        <v>11</v>
      </c>
      <c r="G379" s="4">
        <f t="shared" si="134"/>
        <v>0</v>
      </c>
      <c r="H379" s="4">
        <f t="shared" si="134"/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123"/>
      <c r="R379" s="8"/>
      <c r="AA379" s="73"/>
      <c r="AB379" s="73"/>
      <c r="AC379" s="73"/>
      <c r="AD379" s="73"/>
      <c r="AE379" s="73"/>
      <c r="AF379" s="73"/>
      <c r="AG379" s="74"/>
      <c r="AH379" s="73"/>
      <c r="AI379" s="73"/>
      <c r="AJ379" s="73"/>
      <c r="AK379" s="73"/>
      <c r="AL379" s="74"/>
    </row>
    <row r="380" spans="1:38" s="28" customFormat="1" x14ac:dyDescent="0.3">
      <c r="A380" s="38"/>
      <c r="B380" s="169"/>
      <c r="C380" s="39"/>
      <c r="D380" s="19"/>
      <c r="E380" s="19"/>
      <c r="F380" s="11" t="s">
        <v>12</v>
      </c>
      <c r="G380" s="4">
        <f t="shared" si="134"/>
        <v>0</v>
      </c>
      <c r="H380" s="4">
        <f t="shared" si="134"/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123"/>
      <c r="R380" s="8"/>
      <c r="AA380" s="73"/>
      <c r="AB380" s="73"/>
      <c r="AC380" s="73"/>
      <c r="AD380" s="73"/>
      <c r="AE380" s="73"/>
      <c r="AF380" s="73"/>
      <c r="AG380" s="74"/>
      <c r="AH380" s="73"/>
      <c r="AI380" s="73"/>
      <c r="AJ380" s="73"/>
      <c r="AK380" s="73"/>
      <c r="AL380" s="74"/>
    </row>
    <row r="381" spans="1:38" s="28" customFormat="1" ht="39.6" x14ac:dyDescent="0.3">
      <c r="A381" s="38"/>
      <c r="B381" s="169"/>
      <c r="C381" s="83" t="s">
        <v>61</v>
      </c>
      <c r="D381" s="19"/>
      <c r="E381" s="19"/>
      <c r="F381" s="11" t="s">
        <v>13</v>
      </c>
      <c r="G381" s="4">
        <f t="shared" si="134"/>
        <v>551</v>
      </c>
      <c r="H381" s="4">
        <f>J381+L381+N381+P381</f>
        <v>551</v>
      </c>
      <c r="I381" s="4">
        <f>I393+I405</f>
        <v>551</v>
      </c>
      <c r="J381" s="4">
        <f t="shared" ref="J381:P381" si="135">J393+J405</f>
        <v>551</v>
      </c>
      <c r="K381" s="4">
        <f t="shared" si="135"/>
        <v>0</v>
      </c>
      <c r="L381" s="4">
        <f t="shared" si="135"/>
        <v>0</v>
      </c>
      <c r="M381" s="4">
        <f t="shared" si="135"/>
        <v>0</v>
      </c>
      <c r="N381" s="4">
        <f t="shared" si="135"/>
        <v>0</v>
      </c>
      <c r="O381" s="4">
        <f t="shared" si="135"/>
        <v>0</v>
      </c>
      <c r="P381" s="4">
        <f t="shared" si="135"/>
        <v>0</v>
      </c>
      <c r="Q381" s="123"/>
      <c r="R381" s="8"/>
      <c r="AA381" s="73"/>
      <c r="AB381" s="73"/>
      <c r="AC381" s="73"/>
      <c r="AD381" s="73"/>
      <c r="AE381" s="73"/>
      <c r="AF381" s="73"/>
      <c r="AG381" s="74"/>
      <c r="AH381" s="73"/>
      <c r="AI381" s="73"/>
      <c r="AJ381" s="73"/>
      <c r="AK381" s="73"/>
      <c r="AL381" s="74"/>
    </row>
    <row r="382" spans="1:38" s="28" customFormat="1" x14ac:dyDescent="0.3">
      <c r="A382" s="38"/>
      <c r="B382" s="169"/>
      <c r="C382" s="39"/>
      <c r="D382" s="38"/>
      <c r="E382" s="38"/>
      <c r="F382" s="11" t="s">
        <v>14</v>
      </c>
      <c r="G382" s="4">
        <f t="shared" si="134"/>
        <v>0</v>
      </c>
      <c r="H382" s="4">
        <f t="shared" si="134"/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123"/>
      <c r="R382" s="8"/>
      <c r="AA382" s="73"/>
      <c r="AB382" s="73"/>
      <c r="AC382" s="73"/>
      <c r="AD382" s="73"/>
      <c r="AE382" s="73"/>
      <c r="AF382" s="73"/>
      <c r="AG382" s="74"/>
      <c r="AH382" s="73"/>
      <c r="AI382" s="73"/>
      <c r="AJ382" s="73"/>
      <c r="AK382" s="73"/>
      <c r="AL382" s="74"/>
    </row>
    <row r="383" spans="1:38" s="28" customFormat="1" x14ac:dyDescent="0.3">
      <c r="A383" s="38"/>
      <c r="B383" s="169"/>
      <c r="C383" s="39"/>
      <c r="D383" s="19"/>
      <c r="E383" s="19"/>
      <c r="F383" s="11" t="s">
        <v>15</v>
      </c>
      <c r="G383" s="4">
        <f t="shared" ref="G383:G388" si="136">I383+K383+M383+O383</f>
        <v>0</v>
      </c>
      <c r="H383" s="4">
        <f t="shared" ref="H383:H388" si="137">J383+L383+N383+P383</f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123"/>
      <c r="R383" s="8"/>
      <c r="AA383" s="73"/>
      <c r="AB383" s="73"/>
      <c r="AC383" s="73"/>
      <c r="AD383" s="73"/>
      <c r="AE383" s="73"/>
      <c r="AF383" s="73"/>
      <c r="AG383" s="74"/>
      <c r="AH383" s="73"/>
      <c r="AI383" s="73"/>
      <c r="AJ383" s="73"/>
      <c r="AK383" s="73"/>
      <c r="AL383" s="74"/>
    </row>
    <row r="384" spans="1:38" s="28" customFormat="1" x14ac:dyDescent="0.3">
      <c r="A384" s="38"/>
      <c r="B384" s="169"/>
      <c r="C384" s="39"/>
      <c r="D384" s="19"/>
      <c r="E384" s="19"/>
      <c r="F384" s="11" t="s">
        <v>62</v>
      </c>
      <c r="G384" s="4">
        <f t="shared" si="136"/>
        <v>0</v>
      </c>
      <c r="H384" s="4">
        <f t="shared" si="137"/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123"/>
      <c r="R384" s="8"/>
      <c r="AA384" s="73"/>
      <c r="AB384" s="73"/>
      <c r="AC384" s="73"/>
      <c r="AD384" s="73"/>
      <c r="AE384" s="73"/>
      <c r="AF384" s="73"/>
      <c r="AG384" s="74"/>
      <c r="AH384" s="73"/>
      <c r="AI384" s="73"/>
      <c r="AJ384" s="73"/>
      <c r="AK384" s="73"/>
      <c r="AL384" s="74"/>
    </row>
    <row r="385" spans="1:39" s="28" customFormat="1" x14ac:dyDescent="0.3">
      <c r="A385" s="38"/>
      <c r="B385" s="169"/>
      <c r="C385" s="39"/>
      <c r="D385" s="19"/>
      <c r="E385" s="19"/>
      <c r="F385" s="11" t="s">
        <v>63</v>
      </c>
      <c r="G385" s="4">
        <f t="shared" si="136"/>
        <v>591.79999999999995</v>
      </c>
      <c r="H385" s="4">
        <f t="shared" si="137"/>
        <v>0</v>
      </c>
      <c r="I385" s="4">
        <f>I397+I409</f>
        <v>591.79999999999995</v>
      </c>
      <c r="J385" s="4">
        <f t="shared" ref="J385:P385" si="138">J397+J409</f>
        <v>0</v>
      </c>
      <c r="K385" s="4">
        <f t="shared" si="138"/>
        <v>0</v>
      </c>
      <c r="L385" s="4">
        <f t="shared" si="138"/>
        <v>0</v>
      </c>
      <c r="M385" s="4">
        <f t="shared" si="138"/>
        <v>0</v>
      </c>
      <c r="N385" s="4">
        <f t="shared" si="138"/>
        <v>0</v>
      </c>
      <c r="O385" s="4">
        <f t="shared" si="138"/>
        <v>0</v>
      </c>
      <c r="P385" s="4">
        <f t="shared" si="138"/>
        <v>0</v>
      </c>
      <c r="Q385" s="123"/>
      <c r="R385" s="8"/>
      <c r="AA385" s="73"/>
      <c r="AB385" s="73"/>
      <c r="AC385" s="73"/>
      <c r="AD385" s="73"/>
      <c r="AE385" s="73"/>
      <c r="AF385" s="73"/>
      <c r="AG385" s="74"/>
      <c r="AH385" s="73"/>
      <c r="AI385" s="73"/>
      <c r="AJ385" s="73"/>
      <c r="AK385" s="73"/>
      <c r="AL385" s="74"/>
    </row>
    <row r="386" spans="1:39" s="28" customFormat="1" x14ac:dyDescent="0.3">
      <c r="A386" s="38"/>
      <c r="B386" s="169"/>
      <c r="C386" s="39"/>
      <c r="D386" s="19"/>
      <c r="E386" s="19"/>
      <c r="F386" s="11" t="s">
        <v>64</v>
      </c>
      <c r="G386" s="4">
        <f t="shared" si="136"/>
        <v>0</v>
      </c>
      <c r="H386" s="4">
        <f t="shared" si="137"/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123"/>
      <c r="R386" s="8"/>
      <c r="AA386" s="73"/>
      <c r="AB386" s="73"/>
      <c r="AC386" s="73"/>
      <c r="AD386" s="73"/>
      <c r="AE386" s="73"/>
      <c r="AF386" s="73"/>
      <c r="AG386" s="74"/>
      <c r="AH386" s="73"/>
      <c r="AI386" s="73"/>
      <c r="AJ386" s="73"/>
      <c r="AK386" s="73"/>
      <c r="AL386" s="74"/>
    </row>
    <row r="387" spans="1:39" s="28" customFormat="1" x14ac:dyDescent="0.3">
      <c r="A387" s="38"/>
      <c r="B387" s="169"/>
      <c r="C387" s="39"/>
      <c r="D387" s="19"/>
      <c r="E387" s="19"/>
      <c r="F387" s="11" t="s">
        <v>65</v>
      </c>
      <c r="G387" s="4">
        <f t="shared" si="136"/>
        <v>0</v>
      </c>
      <c r="H387" s="4">
        <f t="shared" si="137"/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123"/>
      <c r="R387" s="8"/>
      <c r="AA387" s="73">
        <f>SUM(AA144:AA386)</f>
        <v>1</v>
      </c>
      <c r="AB387" s="73"/>
      <c r="AC387" s="73">
        <f>SUM(AC144:AC386)</f>
        <v>4</v>
      </c>
      <c r="AD387" s="73">
        <f>SUM(AD144:AD386)</f>
        <v>2</v>
      </c>
      <c r="AE387" s="73">
        <f>SUM(AE144:AE386)</f>
        <v>4</v>
      </c>
      <c r="AF387" s="73">
        <f>SUM(AF144:AF386)</f>
        <v>3</v>
      </c>
      <c r="AG387" s="74"/>
      <c r="AH387" s="73">
        <f>SUM(AH144:AH386)</f>
        <v>4</v>
      </c>
      <c r="AI387" s="73">
        <f>SUM(AI144:AI386)</f>
        <v>1</v>
      </c>
      <c r="AJ387" s="73">
        <f>SUM(AJ144:AJ386)</f>
        <v>2</v>
      </c>
      <c r="AK387" s="73">
        <f>SUM(AK144:AK386)</f>
        <v>0</v>
      </c>
      <c r="AL387" s="73">
        <f>SUM(AL144:AL386)</f>
        <v>0</v>
      </c>
      <c r="AM387" s="28">
        <f>SUM(AA387:AL387)</f>
        <v>21</v>
      </c>
    </row>
    <row r="388" spans="1:39" s="28" customFormat="1" x14ac:dyDescent="0.3">
      <c r="A388" s="38"/>
      <c r="B388" s="170"/>
      <c r="C388" s="40"/>
      <c r="D388" s="80"/>
      <c r="E388" s="80"/>
      <c r="F388" s="11" t="s">
        <v>66</v>
      </c>
      <c r="G388" s="4">
        <f t="shared" si="136"/>
        <v>0</v>
      </c>
      <c r="H388" s="4">
        <f t="shared" si="137"/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124"/>
      <c r="R388" s="8"/>
      <c r="AA388" s="48" t="s">
        <v>112</v>
      </c>
      <c r="AB388" s="48" t="s">
        <v>113</v>
      </c>
      <c r="AC388" s="48" t="s">
        <v>114</v>
      </c>
      <c r="AD388" s="48" t="s">
        <v>115</v>
      </c>
      <c r="AE388" s="48" t="s">
        <v>116</v>
      </c>
      <c r="AF388" s="48" t="s">
        <v>117</v>
      </c>
      <c r="AG388" s="48" t="s">
        <v>118</v>
      </c>
      <c r="AH388" s="48" t="s">
        <v>119</v>
      </c>
      <c r="AI388" s="48" t="s">
        <v>120</v>
      </c>
      <c r="AJ388" s="48" t="s">
        <v>121</v>
      </c>
      <c r="AK388" s="48" t="s">
        <v>122</v>
      </c>
      <c r="AL388" s="48" t="s">
        <v>123</v>
      </c>
    </row>
    <row r="389" spans="1:39" s="28" customFormat="1" ht="15.75" customHeight="1" x14ac:dyDescent="0.3">
      <c r="A389" s="85"/>
      <c r="B389" s="116" t="s">
        <v>143</v>
      </c>
      <c r="C389" s="107"/>
      <c r="D389" s="119"/>
      <c r="E389" s="119"/>
      <c r="F389" s="86" t="s">
        <v>9</v>
      </c>
      <c r="G389" s="4">
        <f>SUM(G390:G400)</f>
        <v>551</v>
      </c>
      <c r="H389" s="4">
        <f>SUM(H390:H400)</f>
        <v>551</v>
      </c>
      <c r="I389" s="4">
        <f t="shared" ref="I389:N389" si="139">SUM(I390:I400)</f>
        <v>551</v>
      </c>
      <c r="J389" s="4">
        <f t="shared" si="139"/>
        <v>551</v>
      </c>
      <c r="K389" s="4">
        <f t="shared" si="139"/>
        <v>0</v>
      </c>
      <c r="L389" s="4">
        <f t="shared" si="139"/>
        <v>0</v>
      </c>
      <c r="M389" s="4">
        <f t="shared" si="139"/>
        <v>0</v>
      </c>
      <c r="N389" s="4">
        <f t="shared" si="139"/>
        <v>0</v>
      </c>
      <c r="O389" s="4">
        <f>SUM(O390:O400)</f>
        <v>0</v>
      </c>
      <c r="P389" s="4">
        <f>SUM(P390:P400)</f>
        <v>0</v>
      </c>
      <c r="Q389" s="37"/>
      <c r="R389" s="8"/>
      <c r="AA389" s="62"/>
      <c r="AB389" s="62"/>
      <c r="AC389" s="62"/>
      <c r="AD389" s="62"/>
      <c r="AE389" s="62"/>
      <c r="AF389" s="62"/>
      <c r="AH389" s="62"/>
      <c r="AI389" s="62"/>
      <c r="AJ389" s="62"/>
      <c r="AK389" s="62"/>
    </row>
    <row r="390" spans="1:39" s="28" customFormat="1" x14ac:dyDescent="0.3">
      <c r="A390" s="85"/>
      <c r="B390" s="117"/>
      <c r="C390" s="39"/>
      <c r="D390" s="120"/>
      <c r="E390" s="120"/>
      <c r="F390" s="86" t="s">
        <v>10</v>
      </c>
      <c r="G390" s="4">
        <f t="shared" ref="G390:G393" si="140">I390+K390+M390+O390</f>
        <v>0</v>
      </c>
      <c r="H390" s="4">
        <f t="shared" ref="H390:H393" si="141">J390+L390+N390+P390</f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122" t="s">
        <v>60</v>
      </c>
      <c r="R390" s="8"/>
      <c r="AA390" s="62"/>
      <c r="AB390" s="62"/>
      <c r="AC390" s="62"/>
      <c r="AD390" s="62"/>
      <c r="AE390" s="62"/>
      <c r="AF390" s="62"/>
      <c r="AH390" s="62"/>
      <c r="AI390" s="62"/>
      <c r="AJ390" s="62"/>
      <c r="AK390" s="62"/>
    </row>
    <row r="391" spans="1:39" s="28" customFormat="1" x14ac:dyDescent="0.3">
      <c r="A391" s="85"/>
      <c r="B391" s="117"/>
      <c r="C391" s="39"/>
      <c r="D391" s="120"/>
      <c r="E391" s="120"/>
      <c r="F391" s="86" t="s">
        <v>11</v>
      </c>
      <c r="G391" s="4">
        <f t="shared" si="140"/>
        <v>0</v>
      </c>
      <c r="H391" s="4">
        <f t="shared" si="141"/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123"/>
      <c r="R391" s="8"/>
      <c r="AA391" s="62"/>
      <c r="AB391" s="62"/>
      <c r="AC391" s="62"/>
      <c r="AD391" s="62"/>
      <c r="AE391" s="62"/>
      <c r="AF391" s="62"/>
      <c r="AH391" s="62"/>
      <c r="AI391" s="62"/>
      <c r="AJ391" s="62"/>
      <c r="AK391" s="62"/>
    </row>
    <row r="392" spans="1:39" s="28" customFormat="1" x14ac:dyDescent="0.3">
      <c r="A392" s="85"/>
      <c r="B392" s="117"/>
      <c r="C392" s="39"/>
      <c r="D392" s="120"/>
      <c r="E392" s="120"/>
      <c r="F392" s="86" t="s">
        <v>12</v>
      </c>
      <c r="G392" s="4">
        <f t="shared" si="140"/>
        <v>0</v>
      </c>
      <c r="H392" s="4">
        <f t="shared" si="141"/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123"/>
      <c r="R392" s="8"/>
      <c r="AA392" s="62"/>
      <c r="AB392" s="62"/>
      <c r="AC392" s="62"/>
      <c r="AD392" s="62"/>
      <c r="AE392" s="62"/>
      <c r="AF392" s="62"/>
      <c r="AH392" s="62"/>
      <c r="AI392" s="62"/>
      <c r="AJ392" s="62"/>
      <c r="AK392" s="62"/>
    </row>
    <row r="393" spans="1:39" s="28" customFormat="1" x14ac:dyDescent="0.3">
      <c r="A393" s="85"/>
      <c r="B393" s="117"/>
      <c r="C393" s="39"/>
      <c r="D393" s="120"/>
      <c r="E393" s="120"/>
      <c r="F393" s="86" t="s">
        <v>13</v>
      </c>
      <c r="G393" s="4">
        <f t="shared" si="140"/>
        <v>551</v>
      </c>
      <c r="H393" s="4">
        <f t="shared" si="141"/>
        <v>551</v>
      </c>
      <c r="I393" s="4">
        <f>J393</f>
        <v>551</v>
      </c>
      <c r="J393" s="4">
        <v>551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123"/>
      <c r="R393" s="8"/>
      <c r="AA393" s="62"/>
      <c r="AB393" s="62"/>
      <c r="AC393" s="62"/>
      <c r="AD393" s="62"/>
      <c r="AE393" s="62"/>
      <c r="AF393" s="62"/>
      <c r="AH393" s="62"/>
      <c r="AI393" s="62"/>
      <c r="AJ393" s="62"/>
      <c r="AK393" s="62"/>
    </row>
    <row r="394" spans="1:39" s="28" customFormat="1" x14ac:dyDescent="0.3">
      <c r="A394" s="85"/>
      <c r="B394" s="117"/>
      <c r="C394" s="39"/>
      <c r="D394" s="120"/>
      <c r="E394" s="120"/>
      <c r="F394" s="86" t="s">
        <v>14</v>
      </c>
      <c r="G394" s="4">
        <f>G418</f>
        <v>0</v>
      </c>
      <c r="H394" s="4">
        <f>H418</f>
        <v>0</v>
      </c>
      <c r="I394" s="4">
        <f>I418</f>
        <v>0</v>
      </c>
      <c r="J394" s="4">
        <f>J418</f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123"/>
      <c r="R394" s="8"/>
      <c r="AA394" s="62"/>
      <c r="AB394" s="62"/>
      <c r="AC394" s="62"/>
      <c r="AD394" s="62"/>
      <c r="AE394" s="62"/>
      <c r="AF394" s="62"/>
      <c r="AH394" s="62"/>
      <c r="AI394" s="62"/>
      <c r="AJ394" s="62"/>
      <c r="AK394" s="62"/>
    </row>
    <row r="395" spans="1:39" s="28" customFormat="1" x14ac:dyDescent="0.3">
      <c r="A395" s="85"/>
      <c r="B395" s="117"/>
      <c r="C395" s="39"/>
      <c r="D395" s="120"/>
      <c r="E395" s="120"/>
      <c r="F395" s="86" t="s">
        <v>15</v>
      </c>
      <c r="G395" s="4">
        <f t="shared" ref="G395:G400" si="142">I395+K395+M395+O395</f>
        <v>0</v>
      </c>
      <c r="H395" s="4">
        <f t="shared" ref="H395:H400" si="143">J395+L395+N395+P395</f>
        <v>0</v>
      </c>
      <c r="I395" s="4">
        <f t="shared" ref="I395:I400" si="144">I419</f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123"/>
      <c r="R395" s="8"/>
      <c r="AA395" s="62"/>
      <c r="AB395" s="62"/>
      <c r="AC395" s="62"/>
      <c r="AD395" s="62"/>
      <c r="AE395" s="62"/>
      <c r="AF395" s="62"/>
      <c r="AH395" s="62"/>
      <c r="AI395" s="62"/>
      <c r="AJ395" s="62"/>
      <c r="AK395" s="62"/>
    </row>
    <row r="396" spans="1:39" s="28" customFormat="1" x14ac:dyDescent="0.3">
      <c r="A396" s="85"/>
      <c r="B396" s="117"/>
      <c r="C396" s="39"/>
      <c r="D396" s="120"/>
      <c r="E396" s="120"/>
      <c r="F396" s="86" t="s">
        <v>62</v>
      </c>
      <c r="G396" s="4">
        <f t="shared" si="142"/>
        <v>0</v>
      </c>
      <c r="H396" s="4">
        <f t="shared" si="143"/>
        <v>0</v>
      </c>
      <c r="I396" s="4">
        <f t="shared" si="144"/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123"/>
      <c r="R396" s="8"/>
      <c r="AA396" s="62"/>
      <c r="AB396" s="62"/>
      <c r="AC396" s="62"/>
      <c r="AD396" s="62"/>
      <c r="AE396" s="62"/>
      <c r="AF396" s="62"/>
      <c r="AH396" s="62"/>
      <c r="AI396" s="62"/>
      <c r="AJ396" s="62"/>
      <c r="AK396" s="62"/>
    </row>
    <row r="397" spans="1:39" s="28" customFormat="1" x14ac:dyDescent="0.3">
      <c r="A397" s="85"/>
      <c r="B397" s="117"/>
      <c r="C397" s="39"/>
      <c r="D397" s="120"/>
      <c r="E397" s="120"/>
      <c r="F397" s="86" t="s">
        <v>63</v>
      </c>
      <c r="G397" s="4">
        <f t="shared" si="142"/>
        <v>0</v>
      </c>
      <c r="H397" s="4">
        <f t="shared" si="143"/>
        <v>0</v>
      </c>
      <c r="I397" s="4">
        <f t="shared" si="144"/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123"/>
      <c r="R397" s="8"/>
      <c r="AA397" s="62"/>
      <c r="AB397" s="62"/>
      <c r="AC397" s="62"/>
      <c r="AD397" s="62"/>
      <c r="AE397" s="62"/>
      <c r="AF397" s="62"/>
      <c r="AH397" s="62"/>
      <c r="AI397" s="62"/>
      <c r="AJ397" s="62"/>
      <c r="AK397" s="62"/>
    </row>
    <row r="398" spans="1:39" s="28" customFormat="1" x14ac:dyDescent="0.3">
      <c r="A398" s="85"/>
      <c r="B398" s="117"/>
      <c r="C398" s="39"/>
      <c r="D398" s="120"/>
      <c r="E398" s="120"/>
      <c r="F398" s="86" t="s">
        <v>64</v>
      </c>
      <c r="G398" s="4">
        <f t="shared" si="142"/>
        <v>0</v>
      </c>
      <c r="H398" s="4">
        <f t="shared" si="143"/>
        <v>0</v>
      </c>
      <c r="I398" s="4">
        <f t="shared" si="144"/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123"/>
      <c r="R398" s="8"/>
      <c r="AA398" s="62"/>
      <c r="AB398" s="62"/>
      <c r="AC398" s="62"/>
      <c r="AD398" s="62"/>
      <c r="AE398" s="62"/>
      <c r="AF398" s="62"/>
      <c r="AH398" s="62"/>
      <c r="AI398" s="62"/>
      <c r="AJ398" s="62"/>
      <c r="AK398" s="62"/>
    </row>
    <row r="399" spans="1:39" s="28" customFormat="1" x14ac:dyDescent="0.3">
      <c r="A399" s="85"/>
      <c r="B399" s="117"/>
      <c r="C399" s="39"/>
      <c r="D399" s="120"/>
      <c r="E399" s="120"/>
      <c r="F399" s="86" t="s">
        <v>65</v>
      </c>
      <c r="G399" s="4">
        <f t="shared" si="142"/>
        <v>0</v>
      </c>
      <c r="H399" s="4">
        <f t="shared" si="143"/>
        <v>0</v>
      </c>
      <c r="I399" s="4">
        <f t="shared" si="144"/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123"/>
      <c r="R399" s="8"/>
      <c r="AA399" s="62"/>
      <c r="AB399" s="62"/>
      <c r="AC399" s="62"/>
      <c r="AD399" s="62"/>
      <c r="AE399" s="62"/>
      <c r="AF399" s="62"/>
      <c r="AH399" s="62"/>
      <c r="AI399" s="62"/>
      <c r="AJ399" s="62"/>
      <c r="AK399" s="62"/>
    </row>
    <row r="400" spans="1:39" s="28" customFormat="1" x14ac:dyDescent="0.3">
      <c r="A400" s="85"/>
      <c r="B400" s="118"/>
      <c r="C400" s="40"/>
      <c r="D400" s="121"/>
      <c r="E400" s="121"/>
      <c r="F400" s="86" t="s">
        <v>66</v>
      </c>
      <c r="G400" s="4">
        <f t="shared" si="142"/>
        <v>0</v>
      </c>
      <c r="H400" s="4">
        <f t="shared" si="143"/>
        <v>0</v>
      </c>
      <c r="I400" s="4">
        <f t="shared" si="144"/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124"/>
      <c r="R400" s="8"/>
      <c r="AA400" s="62"/>
      <c r="AB400" s="62"/>
      <c r="AC400" s="62"/>
      <c r="AD400" s="62"/>
      <c r="AE400" s="62"/>
      <c r="AF400" s="62"/>
      <c r="AH400" s="62"/>
      <c r="AI400" s="62"/>
      <c r="AJ400" s="62"/>
      <c r="AK400" s="62"/>
    </row>
    <row r="401" spans="1:37" s="28" customFormat="1" ht="15.75" customHeight="1" x14ac:dyDescent="0.3">
      <c r="A401" s="85"/>
      <c r="B401" s="116" t="s">
        <v>147</v>
      </c>
      <c r="C401" s="119"/>
      <c r="D401" s="119"/>
      <c r="E401" s="119"/>
      <c r="F401" s="86" t="s">
        <v>9</v>
      </c>
      <c r="G401" s="4">
        <f>SUM(G402:G412)</f>
        <v>591.79999999999995</v>
      </c>
      <c r="H401" s="4">
        <f>SUM(H402:H412)</f>
        <v>0</v>
      </c>
      <c r="I401" s="4">
        <f t="shared" ref="I401:N401" si="145">SUM(I402:I412)</f>
        <v>591.79999999999995</v>
      </c>
      <c r="J401" s="4">
        <f t="shared" si="145"/>
        <v>0</v>
      </c>
      <c r="K401" s="4">
        <f t="shared" si="145"/>
        <v>0</v>
      </c>
      <c r="L401" s="4">
        <f t="shared" si="145"/>
        <v>0</v>
      </c>
      <c r="M401" s="4">
        <f t="shared" si="145"/>
        <v>0</v>
      </c>
      <c r="N401" s="4">
        <f t="shared" si="145"/>
        <v>0</v>
      </c>
      <c r="O401" s="4">
        <f>SUM(O402:O412)</f>
        <v>0</v>
      </c>
      <c r="P401" s="4">
        <f>SUM(P402:P412)</f>
        <v>0</v>
      </c>
      <c r="Q401" s="37"/>
      <c r="R401" s="8"/>
      <c r="AA401" s="62"/>
      <c r="AB401" s="62"/>
      <c r="AC401" s="62"/>
      <c r="AD401" s="62"/>
      <c r="AE401" s="62"/>
      <c r="AF401" s="62"/>
      <c r="AH401" s="62"/>
      <c r="AI401" s="62"/>
      <c r="AJ401" s="62"/>
      <c r="AK401" s="62"/>
    </row>
    <row r="402" spans="1:37" s="28" customFormat="1" x14ac:dyDescent="0.3">
      <c r="A402" s="85"/>
      <c r="B402" s="117"/>
      <c r="C402" s="120"/>
      <c r="D402" s="120"/>
      <c r="E402" s="120"/>
      <c r="F402" s="86" t="s">
        <v>10</v>
      </c>
      <c r="G402" s="4">
        <f t="shared" ref="G402:G405" si="146">I402+K402+M402+O402</f>
        <v>0</v>
      </c>
      <c r="H402" s="4">
        <f t="shared" ref="H402:H405" si="147">J402+L402+N402+P402</f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122" t="s">
        <v>60</v>
      </c>
      <c r="R402" s="8"/>
      <c r="AA402" s="62"/>
      <c r="AB402" s="62"/>
      <c r="AC402" s="62"/>
      <c r="AD402" s="62"/>
      <c r="AE402" s="62"/>
      <c r="AF402" s="62"/>
      <c r="AH402" s="62"/>
      <c r="AI402" s="62"/>
      <c r="AJ402" s="62"/>
      <c r="AK402" s="62"/>
    </row>
    <row r="403" spans="1:37" s="28" customFormat="1" x14ac:dyDescent="0.3">
      <c r="A403" s="85"/>
      <c r="B403" s="117"/>
      <c r="C403" s="120"/>
      <c r="D403" s="120"/>
      <c r="E403" s="120"/>
      <c r="F403" s="86" t="s">
        <v>11</v>
      </c>
      <c r="G403" s="4">
        <f t="shared" si="146"/>
        <v>0</v>
      </c>
      <c r="H403" s="4">
        <f t="shared" si="147"/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123"/>
      <c r="R403" s="8"/>
      <c r="AA403" s="62"/>
      <c r="AB403" s="62"/>
      <c r="AC403" s="62"/>
      <c r="AD403" s="62"/>
      <c r="AE403" s="62"/>
      <c r="AF403" s="62"/>
      <c r="AH403" s="62"/>
      <c r="AI403" s="62"/>
      <c r="AJ403" s="62"/>
      <c r="AK403" s="62"/>
    </row>
    <row r="404" spans="1:37" s="28" customFormat="1" x14ac:dyDescent="0.3">
      <c r="A404" s="85"/>
      <c r="B404" s="117"/>
      <c r="C404" s="120"/>
      <c r="D404" s="120"/>
      <c r="E404" s="120"/>
      <c r="F404" s="86" t="s">
        <v>12</v>
      </c>
      <c r="G404" s="4">
        <f t="shared" si="146"/>
        <v>0</v>
      </c>
      <c r="H404" s="4">
        <f t="shared" si="147"/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123"/>
      <c r="R404" s="8"/>
      <c r="AA404" s="62"/>
      <c r="AB404" s="62"/>
      <c r="AC404" s="62"/>
      <c r="AD404" s="62"/>
      <c r="AE404" s="62"/>
      <c r="AF404" s="62"/>
      <c r="AH404" s="62"/>
      <c r="AI404" s="62"/>
      <c r="AJ404" s="62"/>
      <c r="AK404" s="62"/>
    </row>
    <row r="405" spans="1:37" s="28" customFormat="1" x14ac:dyDescent="0.3">
      <c r="A405" s="85"/>
      <c r="B405" s="117"/>
      <c r="C405" s="120"/>
      <c r="D405" s="120"/>
      <c r="E405" s="120"/>
      <c r="F405" s="86" t="s">
        <v>13</v>
      </c>
      <c r="G405" s="4">
        <f t="shared" si="146"/>
        <v>0</v>
      </c>
      <c r="H405" s="4">
        <f t="shared" si="147"/>
        <v>0</v>
      </c>
      <c r="I405" s="4">
        <f>J405</f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123"/>
      <c r="R405" s="8"/>
      <c r="AA405" s="62"/>
      <c r="AB405" s="62"/>
      <c r="AC405" s="62"/>
      <c r="AD405" s="62"/>
      <c r="AE405" s="62"/>
      <c r="AF405" s="62"/>
      <c r="AH405" s="62"/>
      <c r="AI405" s="62"/>
      <c r="AJ405" s="62"/>
      <c r="AK405" s="62"/>
    </row>
    <row r="406" spans="1:37" s="28" customFormat="1" x14ac:dyDescent="0.3">
      <c r="A406" s="85"/>
      <c r="B406" s="117"/>
      <c r="C406" s="120"/>
      <c r="D406" s="120"/>
      <c r="E406" s="120"/>
      <c r="F406" s="86" t="s">
        <v>14</v>
      </c>
      <c r="G406" s="4">
        <f>G430</f>
        <v>0</v>
      </c>
      <c r="H406" s="4">
        <f>H430</f>
        <v>0</v>
      </c>
      <c r="I406" s="4">
        <f>I430</f>
        <v>0</v>
      </c>
      <c r="J406" s="4">
        <f>J430</f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123"/>
      <c r="R406" s="8"/>
      <c r="AA406" s="62"/>
      <c r="AB406" s="62"/>
      <c r="AC406" s="62"/>
      <c r="AD406" s="62"/>
      <c r="AE406" s="62"/>
      <c r="AF406" s="62"/>
      <c r="AH406" s="62"/>
      <c r="AI406" s="62"/>
      <c r="AJ406" s="62"/>
      <c r="AK406" s="62"/>
    </row>
    <row r="407" spans="1:37" s="28" customFormat="1" x14ac:dyDescent="0.3">
      <c r="A407" s="85"/>
      <c r="B407" s="117"/>
      <c r="C407" s="120"/>
      <c r="D407" s="120"/>
      <c r="E407" s="120"/>
      <c r="F407" s="86" t="s">
        <v>15</v>
      </c>
      <c r="G407" s="4">
        <f t="shared" ref="G407:G412" si="148">I407+K407+M407+O407</f>
        <v>0</v>
      </c>
      <c r="H407" s="4">
        <f t="shared" ref="H407:H412" si="149">J407+L407+N407+P407</f>
        <v>0</v>
      </c>
      <c r="I407" s="4">
        <f t="shared" ref="I407:I412" si="150">I431</f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123"/>
      <c r="R407" s="8"/>
      <c r="AA407" s="62"/>
      <c r="AB407" s="62"/>
      <c r="AC407" s="62"/>
      <c r="AD407" s="62"/>
      <c r="AE407" s="62"/>
      <c r="AF407" s="62"/>
      <c r="AH407" s="62"/>
      <c r="AI407" s="62"/>
      <c r="AJ407" s="62"/>
      <c r="AK407" s="62"/>
    </row>
    <row r="408" spans="1:37" s="28" customFormat="1" x14ac:dyDescent="0.3">
      <c r="A408" s="85"/>
      <c r="B408" s="117"/>
      <c r="C408" s="120"/>
      <c r="D408" s="120"/>
      <c r="E408" s="120"/>
      <c r="F408" s="86" t="s">
        <v>62</v>
      </c>
      <c r="G408" s="4">
        <f t="shared" si="148"/>
        <v>0</v>
      </c>
      <c r="H408" s="4">
        <f t="shared" si="149"/>
        <v>0</v>
      </c>
      <c r="I408" s="4">
        <f t="shared" si="150"/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123"/>
      <c r="R408" s="8"/>
      <c r="AA408" s="62"/>
      <c r="AB408" s="62"/>
      <c r="AC408" s="62"/>
      <c r="AD408" s="62"/>
      <c r="AE408" s="62"/>
      <c r="AF408" s="62"/>
      <c r="AH408" s="62"/>
      <c r="AI408" s="62"/>
      <c r="AJ408" s="62"/>
      <c r="AK408" s="62"/>
    </row>
    <row r="409" spans="1:37" s="28" customFormat="1" x14ac:dyDescent="0.3">
      <c r="A409" s="85"/>
      <c r="B409" s="117"/>
      <c r="C409" s="120"/>
      <c r="D409" s="120"/>
      <c r="E409" s="120"/>
      <c r="F409" s="86" t="s">
        <v>63</v>
      </c>
      <c r="G409" s="4">
        <f t="shared" si="148"/>
        <v>591.79999999999995</v>
      </c>
      <c r="H409" s="4">
        <f t="shared" si="149"/>
        <v>0</v>
      </c>
      <c r="I409" s="4">
        <v>591.79999999999995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123"/>
      <c r="R409" s="8"/>
      <c r="AA409" s="62"/>
      <c r="AB409" s="62"/>
      <c r="AC409" s="62"/>
      <c r="AD409" s="62"/>
      <c r="AE409" s="62"/>
      <c r="AF409" s="62"/>
      <c r="AH409" s="62"/>
      <c r="AI409" s="62"/>
      <c r="AJ409" s="62"/>
      <c r="AK409" s="62"/>
    </row>
    <row r="410" spans="1:37" s="28" customFormat="1" x14ac:dyDescent="0.3">
      <c r="A410" s="85"/>
      <c r="B410" s="117"/>
      <c r="C410" s="120"/>
      <c r="D410" s="120"/>
      <c r="E410" s="120"/>
      <c r="F410" s="86" t="s">
        <v>64</v>
      </c>
      <c r="G410" s="4">
        <f t="shared" si="148"/>
        <v>0</v>
      </c>
      <c r="H410" s="4">
        <f t="shared" si="149"/>
        <v>0</v>
      </c>
      <c r="I410" s="4">
        <f t="shared" si="150"/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123"/>
      <c r="R410" s="8"/>
      <c r="AA410" s="62"/>
      <c r="AB410" s="62"/>
      <c r="AC410" s="62"/>
      <c r="AD410" s="62"/>
      <c r="AE410" s="62"/>
      <c r="AF410" s="62"/>
      <c r="AH410" s="62"/>
      <c r="AI410" s="62"/>
      <c r="AJ410" s="62"/>
      <c r="AK410" s="62"/>
    </row>
    <row r="411" spans="1:37" s="28" customFormat="1" x14ac:dyDescent="0.3">
      <c r="A411" s="85"/>
      <c r="B411" s="117"/>
      <c r="C411" s="120"/>
      <c r="D411" s="120"/>
      <c r="E411" s="120"/>
      <c r="F411" s="86" t="s">
        <v>65</v>
      </c>
      <c r="G411" s="4">
        <f t="shared" si="148"/>
        <v>0</v>
      </c>
      <c r="H411" s="4">
        <f t="shared" si="149"/>
        <v>0</v>
      </c>
      <c r="I411" s="4">
        <f t="shared" si="150"/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123"/>
      <c r="R411" s="8"/>
      <c r="AA411" s="62"/>
      <c r="AB411" s="62"/>
      <c r="AC411" s="62"/>
      <c r="AD411" s="62"/>
      <c r="AE411" s="62"/>
      <c r="AF411" s="62"/>
      <c r="AH411" s="62"/>
      <c r="AI411" s="62"/>
      <c r="AJ411" s="62"/>
      <c r="AK411" s="62"/>
    </row>
    <row r="412" spans="1:37" s="28" customFormat="1" x14ac:dyDescent="0.3">
      <c r="A412" s="85"/>
      <c r="B412" s="118"/>
      <c r="C412" s="121"/>
      <c r="D412" s="121"/>
      <c r="E412" s="121"/>
      <c r="F412" s="86" t="s">
        <v>66</v>
      </c>
      <c r="G412" s="4">
        <f t="shared" si="148"/>
        <v>0</v>
      </c>
      <c r="H412" s="4">
        <f t="shared" si="149"/>
        <v>0</v>
      </c>
      <c r="I412" s="4">
        <f t="shared" si="150"/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124"/>
      <c r="R412" s="8"/>
      <c r="AA412" s="62"/>
      <c r="AB412" s="62"/>
      <c r="AC412" s="62"/>
      <c r="AD412" s="62"/>
      <c r="AE412" s="62"/>
      <c r="AF412" s="62"/>
      <c r="AH412" s="62"/>
      <c r="AI412" s="62"/>
      <c r="AJ412" s="62"/>
      <c r="AK412" s="62"/>
    </row>
    <row r="413" spans="1:37" s="28" customFormat="1" ht="15.75" customHeight="1" x14ac:dyDescent="0.3">
      <c r="A413" s="38"/>
      <c r="B413" s="168" t="s">
        <v>69</v>
      </c>
      <c r="C413" s="119"/>
      <c r="D413" s="119">
        <v>1</v>
      </c>
      <c r="E413" s="119" t="s">
        <v>132</v>
      </c>
      <c r="F413" s="11" t="s">
        <v>9</v>
      </c>
      <c r="G413" s="4">
        <f>SUM(G414:G424)</f>
        <v>0</v>
      </c>
      <c r="H413" s="4">
        <f>SUM(H414:H424)</f>
        <v>0</v>
      </c>
      <c r="I413" s="4">
        <f t="shared" ref="I413:N413" si="151">SUM(I414:I424)</f>
        <v>0</v>
      </c>
      <c r="J413" s="4">
        <f t="shared" si="151"/>
        <v>0</v>
      </c>
      <c r="K413" s="4">
        <f t="shared" si="151"/>
        <v>0</v>
      </c>
      <c r="L413" s="4">
        <f t="shared" si="151"/>
        <v>0</v>
      </c>
      <c r="M413" s="4">
        <f t="shared" si="151"/>
        <v>0</v>
      </c>
      <c r="N413" s="4">
        <f t="shared" si="151"/>
        <v>0</v>
      </c>
      <c r="O413" s="4">
        <f>SUM(O414:O424)</f>
        <v>0</v>
      </c>
      <c r="P413" s="4">
        <f>SUM(P414:P424)</f>
        <v>0</v>
      </c>
      <c r="Q413" s="37"/>
      <c r="R413" s="8"/>
      <c r="AA413" s="62"/>
      <c r="AB413" s="62"/>
      <c r="AC413" s="62"/>
      <c r="AD413" s="62"/>
      <c r="AE413" s="62"/>
      <c r="AF413" s="62"/>
      <c r="AH413" s="62"/>
      <c r="AI413" s="62"/>
      <c r="AJ413" s="62"/>
      <c r="AK413" s="62"/>
    </row>
    <row r="414" spans="1:37" s="28" customFormat="1" x14ac:dyDescent="0.3">
      <c r="A414" s="38"/>
      <c r="B414" s="169"/>
      <c r="C414" s="120"/>
      <c r="D414" s="120"/>
      <c r="E414" s="120"/>
      <c r="F414" s="11" t="s">
        <v>10</v>
      </c>
      <c r="G414" s="4">
        <f t="shared" ref="G414:G424" si="152">I414+K414+M414+O414</f>
        <v>0</v>
      </c>
      <c r="H414" s="4">
        <f t="shared" ref="H414:H424" si="153">J414+L414+N414+P414</f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122" t="s">
        <v>59</v>
      </c>
      <c r="R414" s="8"/>
      <c r="AA414" s="62"/>
      <c r="AB414" s="62"/>
      <c r="AC414" s="62"/>
      <c r="AD414" s="62"/>
      <c r="AE414" s="62"/>
      <c r="AF414" s="62"/>
      <c r="AH414" s="62"/>
      <c r="AI414" s="62"/>
      <c r="AJ414" s="62"/>
      <c r="AK414" s="62"/>
    </row>
    <row r="415" spans="1:37" s="28" customFormat="1" x14ac:dyDescent="0.3">
      <c r="A415" s="38"/>
      <c r="B415" s="169"/>
      <c r="C415" s="120"/>
      <c r="D415" s="120"/>
      <c r="E415" s="120"/>
      <c r="F415" s="11" t="s">
        <v>11</v>
      </c>
      <c r="G415" s="4">
        <f t="shared" si="152"/>
        <v>0</v>
      </c>
      <c r="H415" s="4">
        <f t="shared" si="153"/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123"/>
      <c r="R415" s="8"/>
      <c r="AA415" s="62"/>
      <c r="AB415" s="62"/>
      <c r="AC415" s="62"/>
      <c r="AD415" s="62"/>
      <c r="AE415" s="62"/>
      <c r="AF415" s="62"/>
      <c r="AH415" s="62"/>
      <c r="AI415" s="62"/>
      <c r="AJ415" s="62"/>
      <c r="AK415" s="62"/>
    </row>
    <row r="416" spans="1:37" s="28" customFormat="1" x14ac:dyDescent="0.3">
      <c r="A416" s="38"/>
      <c r="B416" s="169"/>
      <c r="C416" s="120"/>
      <c r="D416" s="120"/>
      <c r="E416" s="120"/>
      <c r="F416" s="11" t="s">
        <v>12</v>
      </c>
      <c r="G416" s="4">
        <f t="shared" si="152"/>
        <v>0</v>
      </c>
      <c r="H416" s="4">
        <f t="shared" si="153"/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123"/>
      <c r="R416" s="8"/>
      <c r="AA416" s="62"/>
      <c r="AB416" s="62"/>
      <c r="AC416" s="62"/>
      <c r="AD416" s="62"/>
      <c r="AE416" s="62"/>
      <c r="AF416" s="62"/>
      <c r="AH416" s="62"/>
      <c r="AI416" s="62"/>
      <c r="AJ416" s="62"/>
      <c r="AK416" s="62"/>
    </row>
    <row r="417" spans="1:37" s="28" customFormat="1" x14ac:dyDescent="0.3">
      <c r="A417" s="38"/>
      <c r="B417" s="169"/>
      <c r="C417" s="120"/>
      <c r="D417" s="120"/>
      <c r="E417" s="120"/>
      <c r="F417" s="11" t="s">
        <v>13</v>
      </c>
      <c r="G417" s="4" t="s">
        <v>71</v>
      </c>
      <c r="H417" s="4" t="s">
        <v>71</v>
      </c>
      <c r="I417" s="4" t="s">
        <v>71</v>
      </c>
      <c r="J417" s="4" t="s">
        <v>71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123"/>
      <c r="R417" s="8"/>
      <c r="AA417" s="62"/>
      <c r="AB417" s="62"/>
      <c r="AC417" s="62"/>
      <c r="AD417" s="62"/>
      <c r="AE417" s="62"/>
      <c r="AF417" s="62"/>
      <c r="AH417" s="62"/>
      <c r="AI417" s="62"/>
      <c r="AJ417" s="62"/>
      <c r="AK417" s="62"/>
    </row>
    <row r="418" spans="1:37" s="28" customFormat="1" x14ac:dyDescent="0.3">
      <c r="A418" s="38"/>
      <c r="B418" s="169"/>
      <c r="C418" s="120"/>
      <c r="D418" s="120"/>
      <c r="E418" s="120"/>
      <c r="F418" s="11" t="s">
        <v>14</v>
      </c>
      <c r="G418" s="4">
        <f>G430</f>
        <v>0</v>
      </c>
      <c r="H418" s="4">
        <f>H430</f>
        <v>0</v>
      </c>
      <c r="I418" s="4">
        <f>I430</f>
        <v>0</v>
      </c>
      <c r="J418" s="4">
        <f>J430</f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123"/>
      <c r="R418" s="8"/>
      <c r="AA418" s="62"/>
      <c r="AB418" s="62"/>
      <c r="AC418" s="62"/>
      <c r="AD418" s="62"/>
      <c r="AE418" s="62"/>
      <c r="AF418" s="62"/>
      <c r="AH418" s="62"/>
      <c r="AI418" s="62"/>
      <c r="AJ418" s="62"/>
      <c r="AK418" s="62"/>
    </row>
    <row r="419" spans="1:37" s="28" customFormat="1" x14ac:dyDescent="0.3">
      <c r="A419" s="38"/>
      <c r="B419" s="169"/>
      <c r="C419" s="120"/>
      <c r="D419" s="120"/>
      <c r="E419" s="120"/>
      <c r="F419" s="11" t="s">
        <v>15</v>
      </c>
      <c r="G419" s="4">
        <f t="shared" si="152"/>
        <v>0</v>
      </c>
      <c r="H419" s="4">
        <f t="shared" si="153"/>
        <v>0</v>
      </c>
      <c r="I419" s="4">
        <f t="shared" ref="I419:I424" si="154">I431</f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123"/>
      <c r="R419" s="8"/>
      <c r="AA419" s="62"/>
      <c r="AB419" s="62"/>
      <c r="AC419" s="62"/>
      <c r="AD419" s="62"/>
      <c r="AE419" s="62"/>
      <c r="AF419" s="62"/>
      <c r="AH419" s="62"/>
      <c r="AI419" s="62"/>
      <c r="AJ419" s="62"/>
      <c r="AK419" s="62"/>
    </row>
    <row r="420" spans="1:37" s="28" customFormat="1" x14ac:dyDescent="0.3">
      <c r="A420" s="38"/>
      <c r="B420" s="169"/>
      <c r="C420" s="120"/>
      <c r="D420" s="120"/>
      <c r="E420" s="120"/>
      <c r="F420" s="11" t="s">
        <v>62</v>
      </c>
      <c r="G420" s="4">
        <f t="shared" si="152"/>
        <v>0</v>
      </c>
      <c r="H420" s="4">
        <f t="shared" si="153"/>
        <v>0</v>
      </c>
      <c r="I420" s="4">
        <f t="shared" si="154"/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123"/>
      <c r="R420" s="8"/>
      <c r="AA420" s="62"/>
      <c r="AB420" s="62"/>
      <c r="AC420" s="62"/>
      <c r="AD420" s="62"/>
      <c r="AE420" s="62"/>
      <c r="AF420" s="62"/>
      <c r="AH420" s="62"/>
      <c r="AI420" s="62"/>
      <c r="AJ420" s="62"/>
      <c r="AK420" s="62"/>
    </row>
    <row r="421" spans="1:37" s="28" customFormat="1" x14ac:dyDescent="0.3">
      <c r="A421" s="38"/>
      <c r="B421" s="169"/>
      <c r="C421" s="120"/>
      <c r="D421" s="120"/>
      <c r="E421" s="120"/>
      <c r="F421" s="11" t="s">
        <v>63</v>
      </c>
      <c r="G421" s="4">
        <f t="shared" si="152"/>
        <v>0</v>
      </c>
      <c r="H421" s="4">
        <f t="shared" si="153"/>
        <v>0</v>
      </c>
      <c r="I421" s="4">
        <f t="shared" si="154"/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123"/>
      <c r="R421" s="8"/>
      <c r="AA421" s="62"/>
      <c r="AB421" s="62"/>
      <c r="AC421" s="62"/>
      <c r="AD421" s="62"/>
      <c r="AE421" s="62"/>
      <c r="AF421" s="62"/>
      <c r="AH421" s="62"/>
      <c r="AI421" s="62"/>
      <c r="AJ421" s="62"/>
      <c r="AK421" s="62"/>
    </row>
    <row r="422" spans="1:37" s="28" customFormat="1" x14ac:dyDescent="0.3">
      <c r="A422" s="38"/>
      <c r="B422" s="169"/>
      <c r="C422" s="120"/>
      <c r="D422" s="120"/>
      <c r="E422" s="120"/>
      <c r="F422" s="11" t="s">
        <v>64</v>
      </c>
      <c r="G422" s="4">
        <f t="shared" si="152"/>
        <v>0</v>
      </c>
      <c r="H422" s="4">
        <f t="shared" si="153"/>
        <v>0</v>
      </c>
      <c r="I422" s="4">
        <f t="shared" si="154"/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123"/>
      <c r="R422" s="8"/>
      <c r="AA422" s="62"/>
      <c r="AB422" s="62"/>
      <c r="AC422" s="62"/>
      <c r="AD422" s="62"/>
      <c r="AE422" s="62"/>
      <c r="AF422" s="62"/>
      <c r="AH422" s="62"/>
      <c r="AI422" s="62"/>
      <c r="AJ422" s="62"/>
      <c r="AK422" s="62"/>
    </row>
    <row r="423" spans="1:37" s="28" customFormat="1" x14ac:dyDescent="0.3">
      <c r="A423" s="38"/>
      <c r="B423" s="169"/>
      <c r="C423" s="120"/>
      <c r="D423" s="120"/>
      <c r="E423" s="120"/>
      <c r="F423" s="11" t="s">
        <v>65</v>
      </c>
      <c r="G423" s="4">
        <f t="shared" si="152"/>
        <v>0</v>
      </c>
      <c r="H423" s="4">
        <f t="shared" si="153"/>
        <v>0</v>
      </c>
      <c r="I423" s="4">
        <f t="shared" si="154"/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123"/>
      <c r="R423" s="8"/>
      <c r="AA423" s="62"/>
      <c r="AB423" s="62"/>
      <c r="AC423" s="62"/>
      <c r="AD423" s="62"/>
      <c r="AE423" s="62"/>
      <c r="AF423" s="62"/>
      <c r="AH423" s="62"/>
      <c r="AI423" s="62"/>
      <c r="AJ423" s="62"/>
      <c r="AK423" s="62"/>
    </row>
    <row r="424" spans="1:37" s="28" customFormat="1" x14ac:dyDescent="0.3">
      <c r="A424" s="38"/>
      <c r="B424" s="170"/>
      <c r="C424" s="121"/>
      <c r="D424" s="121"/>
      <c r="E424" s="121"/>
      <c r="F424" s="11" t="s">
        <v>66</v>
      </c>
      <c r="G424" s="4">
        <f t="shared" si="152"/>
        <v>0</v>
      </c>
      <c r="H424" s="4">
        <f t="shared" si="153"/>
        <v>0</v>
      </c>
      <c r="I424" s="4">
        <f t="shared" si="154"/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124"/>
      <c r="R424" s="8"/>
      <c r="AA424" s="62"/>
      <c r="AB424" s="62"/>
      <c r="AC424" s="62"/>
      <c r="AD424" s="62"/>
      <c r="AE424" s="62"/>
      <c r="AF424" s="62"/>
      <c r="AH424" s="62"/>
      <c r="AI424" s="62"/>
      <c r="AJ424" s="62"/>
      <c r="AK424" s="62"/>
    </row>
    <row r="425" spans="1:37" s="28" customFormat="1" ht="15.75" customHeight="1" x14ac:dyDescent="0.3">
      <c r="A425" s="38"/>
      <c r="B425" s="116" t="s">
        <v>70</v>
      </c>
      <c r="C425" s="113"/>
      <c r="D425" s="119"/>
      <c r="E425" s="119"/>
      <c r="F425" s="11" t="s">
        <v>9</v>
      </c>
      <c r="G425" s="4">
        <f>SUM(G426:G436)</f>
        <v>0</v>
      </c>
      <c r="H425" s="4">
        <f>SUM(H426:H436)</f>
        <v>0</v>
      </c>
      <c r="I425" s="4">
        <f t="shared" ref="I425:N425" si="155">SUM(I426:I436)</f>
        <v>0</v>
      </c>
      <c r="J425" s="4">
        <f t="shared" si="155"/>
        <v>0</v>
      </c>
      <c r="K425" s="4">
        <f t="shared" si="155"/>
        <v>0</v>
      </c>
      <c r="L425" s="4">
        <f t="shared" si="155"/>
        <v>0</v>
      </c>
      <c r="M425" s="4">
        <f t="shared" si="155"/>
        <v>0</v>
      </c>
      <c r="N425" s="4">
        <f t="shared" si="155"/>
        <v>0</v>
      </c>
      <c r="O425" s="4">
        <f>SUM(O426:O436)</f>
        <v>0</v>
      </c>
      <c r="P425" s="4">
        <f>SUM(P426:P436)</f>
        <v>0</v>
      </c>
      <c r="Q425" s="37"/>
      <c r="R425" s="8"/>
      <c r="AA425" s="62"/>
      <c r="AB425" s="62"/>
      <c r="AC425" s="62"/>
      <c r="AD425" s="62"/>
      <c r="AE425" s="62"/>
      <c r="AF425" s="62"/>
      <c r="AH425" s="62"/>
      <c r="AI425" s="62"/>
      <c r="AJ425" s="62"/>
      <c r="AK425" s="62"/>
    </row>
    <row r="426" spans="1:37" s="28" customFormat="1" x14ac:dyDescent="0.3">
      <c r="A426" s="38"/>
      <c r="B426" s="169"/>
      <c r="C426" s="114"/>
      <c r="D426" s="120"/>
      <c r="E426" s="120"/>
      <c r="F426" s="11" t="s">
        <v>10</v>
      </c>
      <c r="G426" s="4">
        <f t="shared" ref="G426:G436" si="156">I426+K426+M426+O426</f>
        <v>0</v>
      </c>
      <c r="H426" s="4">
        <f t="shared" ref="H426:H436" si="157">J426+L426+N426+P426</f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122" t="s">
        <v>60</v>
      </c>
      <c r="R426" s="8"/>
      <c r="AA426" s="62"/>
      <c r="AB426" s="62"/>
      <c r="AC426" s="62"/>
      <c r="AD426" s="62"/>
      <c r="AE426" s="62"/>
      <c r="AF426" s="62"/>
      <c r="AH426" s="62"/>
      <c r="AI426" s="62"/>
      <c r="AJ426" s="62"/>
      <c r="AK426" s="62"/>
    </row>
    <row r="427" spans="1:37" s="28" customFormat="1" x14ac:dyDescent="0.3">
      <c r="A427" s="38"/>
      <c r="B427" s="169"/>
      <c r="C427" s="114"/>
      <c r="D427" s="120"/>
      <c r="E427" s="120"/>
      <c r="F427" s="11" t="s">
        <v>11</v>
      </c>
      <c r="G427" s="4">
        <f t="shared" si="156"/>
        <v>0</v>
      </c>
      <c r="H427" s="4">
        <f t="shared" si="157"/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123"/>
      <c r="R427" s="8"/>
      <c r="AA427" s="62"/>
      <c r="AB427" s="62"/>
      <c r="AC427" s="62"/>
      <c r="AD427" s="62"/>
      <c r="AE427" s="62"/>
      <c r="AF427" s="62"/>
      <c r="AH427" s="62"/>
      <c r="AI427" s="62"/>
      <c r="AJ427" s="62"/>
      <c r="AK427" s="62"/>
    </row>
    <row r="428" spans="1:37" s="28" customFormat="1" x14ac:dyDescent="0.3">
      <c r="A428" s="38"/>
      <c r="B428" s="169"/>
      <c r="C428" s="114"/>
      <c r="D428" s="120"/>
      <c r="E428" s="120"/>
      <c r="F428" s="11" t="s">
        <v>12</v>
      </c>
      <c r="G428" s="4">
        <f t="shared" si="156"/>
        <v>0</v>
      </c>
      <c r="H428" s="4">
        <f t="shared" si="157"/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123"/>
      <c r="R428" s="8"/>
      <c r="AA428" s="62"/>
      <c r="AB428" s="62"/>
      <c r="AC428" s="62"/>
      <c r="AD428" s="62"/>
      <c r="AE428" s="62"/>
      <c r="AF428" s="62"/>
      <c r="AH428" s="62"/>
      <c r="AI428" s="62"/>
      <c r="AJ428" s="62"/>
      <c r="AK428" s="62"/>
    </row>
    <row r="429" spans="1:37" s="28" customFormat="1" ht="31.5" customHeight="1" x14ac:dyDescent="0.3">
      <c r="A429" s="38"/>
      <c r="B429" s="169"/>
      <c r="C429" s="114"/>
      <c r="D429" s="120"/>
      <c r="E429" s="120"/>
      <c r="F429" s="11" t="s">
        <v>13</v>
      </c>
      <c r="G429" s="4">
        <f t="shared" si="156"/>
        <v>0</v>
      </c>
      <c r="H429" s="4">
        <f t="shared" si="157"/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123"/>
      <c r="R429" s="8"/>
      <c r="AA429" s="62"/>
      <c r="AB429" s="62"/>
      <c r="AC429" s="62"/>
      <c r="AD429" s="62"/>
      <c r="AE429" s="62"/>
      <c r="AF429" s="62"/>
      <c r="AH429" s="62"/>
      <c r="AI429" s="62"/>
      <c r="AJ429" s="62"/>
      <c r="AK429" s="62"/>
    </row>
    <row r="430" spans="1:37" s="28" customFormat="1" x14ac:dyDescent="0.3">
      <c r="A430" s="38"/>
      <c r="B430" s="169"/>
      <c r="C430" s="114"/>
      <c r="D430" s="120"/>
      <c r="E430" s="120"/>
      <c r="F430" s="11" t="s">
        <v>14</v>
      </c>
      <c r="G430" s="4">
        <f t="shared" si="156"/>
        <v>0</v>
      </c>
      <c r="H430" s="4">
        <f t="shared" si="157"/>
        <v>0</v>
      </c>
      <c r="I430" s="6">
        <v>0</v>
      </c>
      <c r="J430" s="6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123"/>
      <c r="R430" s="8"/>
      <c r="AA430" s="62"/>
      <c r="AB430" s="62"/>
      <c r="AC430" s="62"/>
      <c r="AD430" s="62"/>
      <c r="AE430" s="62"/>
      <c r="AF430" s="62"/>
      <c r="AH430" s="62"/>
      <c r="AI430" s="62"/>
      <c r="AJ430" s="62"/>
      <c r="AK430" s="62"/>
    </row>
    <row r="431" spans="1:37" s="28" customFormat="1" x14ac:dyDescent="0.3">
      <c r="A431" s="38"/>
      <c r="B431" s="169"/>
      <c r="C431" s="114"/>
      <c r="D431" s="120"/>
      <c r="E431" s="120"/>
      <c r="F431" s="11" t="s">
        <v>15</v>
      </c>
      <c r="G431" s="4">
        <f t="shared" si="156"/>
        <v>0</v>
      </c>
      <c r="H431" s="4">
        <f t="shared" si="157"/>
        <v>0</v>
      </c>
      <c r="I431" s="6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123"/>
      <c r="R431" s="8"/>
      <c r="AA431" s="62"/>
      <c r="AB431" s="62"/>
      <c r="AC431" s="62"/>
      <c r="AD431" s="62"/>
      <c r="AE431" s="62"/>
      <c r="AF431" s="62"/>
      <c r="AH431" s="62"/>
      <c r="AI431" s="62"/>
      <c r="AJ431" s="62"/>
      <c r="AK431" s="62"/>
    </row>
    <row r="432" spans="1:37" s="28" customFormat="1" x14ac:dyDescent="0.3">
      <c r="A432" s="38"/>
      <c r="B432" s="169"/>
      <c r="C432" s="114"/>
      <c r="D432" s="120"/>
      <c r="E432" s="120"/>
      <c r="F432" s="11" t="s">
        <v>62</v>
      </c>
      <c r="G432" s="4">
        <f t="shared" si="156"/>
        <v>0</v>
      </c>
      <c r="H432" s="4">
        <f t="shared" si="157"/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123"/>
      <c r="R432" s="8"/>
      <c r="AA432" s="62"/>
      <c r="AB432" s="62"/>
      <c r="AC432" s="62"/>
      <c r="AD432" s="62"/>
      <c r="AE432" s="62"/>
      <c r="AF432" s="62"/>
      <c r="AH432" s="62"/>
      <c r="AI432" s="62"/>
      <c r="AJ432" s="62"/>
      <c r="AK432" s="62"/>
    </row>
    <row r="433" spans="1:44" s="28" customFormat="1" x14ac:dyDescent="0.3">
      <c r="A433" s="38"/>
      <c r="B433" s="169"/>
      <c r="C433" s="114"/>
      <c r="D433" s="120"/>
      <c r="E433" s="120"/>
      <c r="F433" s="11" t="s">
        <v>63</v>
      </c>
      <c r="G433" s="4">
        <f t="shared" si="156"/>
        <v>0</v>
      </c>
      <c r="H433" s="4">
        <f t="shared" si="157"/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123"/>
      <c r="R433" s="8"/>
      <c r="AA433" s="62"/>
      <c r="AB433" s="62"/>
      <c r="AC433" s="62"/>
      <c r="AD433" s="62"/>
      <c r="AE433" s="62"/>
      <c r="AF433" s="62"/>
      <c r="AH433" s="62"/>
      <c r="AI433" s="62"/>
      <c r="AJ433" s="62"/>
      <c r="AK433" s="62"/>
    </row>
    <row r="434" spans="1:44" s="28" customFormat="1" x14ac:dyDescent="0.3">
      <c r="A434" s="38"/>
      <c r="B434" s="169"/>
      <c r="C434" s="114"/>
      <c r="D434" s="120"/>
      <c r="E434" s="120"/>
      <c r="F434" s="11" t="s">
        <v>64</v>
      </c>
      <c r="G434" s="4">
        <f t="shared" si="156"/>
        <v>0</v>
      </c>
      <c r="H434" s="4">
        <f t="shared" si="157"/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123"/>
      <c r="R434" s="8"/>
      <c r="AA434" s="62"/>
      <c r="AB434" s="62"/>
      <c r="AC434" s="62"/>
      <c r="AD434" s="62"/>
      <c r="AE434" s="62"/>
      <c r="AF434" s="62"/>
      <c r="AH434" s="62"/>
      <c r="AI434" s="62"/>
      <c r="AJ434" s="62"/>
      <c r="AK434" s="62"/>
    </row>
    <row r="435" spans="1:44" s="28" customFormat="1" x14ac:dyDescent="0.3">
      <c r="A435" s="38"/>
      <c r="B435" s="169"/>
      <c r="C435" s="114"/>
      <c r="D435" s="120"/>
      <c r="E435" s="120"/>
      <c r="F435" s="11" t="s">
        <v>65</v>
      </c>
      <c r="G435" s="4">
        <f t="shared" si="156"/>
        <v>0</v>
      </c>
      <c r="H435" s="4">
        <f t="shared" si="157"/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123"/>
      <c r="R435" s="8"/>
      <c r="AA435" s="62"/>
      <c r="AB435" s="62"/>
      <c r="AC435" s="62"/>
      <c r="AD435" s="62"/>
      <c r="AE435" s="62"/>
      <c r="AF435" s="62"/>
      <c r="AH435" s="62"/>
      <c r="AI435" s="62"/>
      <c r="AJ435" s="62"/>
      <c r="AK435" s="62"/>
    </row>
    <row r="436" spans="1:44" s="28" customFormat="1" ht="66" customHeight="1" x14ac:dyDescent="0.3">
      <c r="A436" s="38"/>
      <c r="B436" s="170"/>
      <c r="C436" s="115"/>
      <c r="D436" s="121"/>
      <c r="E436" s="121"/>
      <c r="F436" s="11" t="s">
        <v>66</v>
      </c>
      <c r="G436" s="4">
        <f t="shared" si="156"/>
        <v>0</v>
      </c>
      <c r="H436" s="4">
        <f t="shared" si="157"/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124"/>
      <c r="R436" s="8"/>
      <c r="AA436" s="62"/>
      <c r="AB436" s="62"/>
      <c r="AC436" s="62"/>
      <c r="AD436" s="62"/>
      <c r="AE436" s="62"/>
      <c r="AF436" s="62"/>
      <c r="AH436" s="62"/>
      <c r="AI436" s="62"/>
      <c r="AJ436" s="62"/>
      <c r="AK436" s="62"/>
    </row>
    <row r="437" spans="1:44" s="53" customFormat="1" ht="15.75" customHeight="1" x14ac:dyDescent="0.3">
      <c r="A437" s="147"/>
      <c r="B437" s="168" t="s">
        <v>90</v>
      </c>
      <c r="C437" s="119"/>
      <c r="D437" s="113"/>
      <c r="E437" s="112"/>
      <c r="F437" s="11" t="s">
        <v>9</v>
      </c>
      <c r="G437" s="4">
        <f>SUM(G438:G448)</f>
        <v>33941.981272851604</v>
      </c>
      <c r="H437" s="4">
        <f>SUM(H438:H448)</f>
        <v>0</v>
      </c>
      <c r="I437" s="4">
        <f t="shared" ref="I437:N437" si="158">SUM(I438:I448)</f>
        <v>33941.981272851604</v>
      </c>
      <c r="J437" s="4">
        <f t="shared" si="158"/>
        <v>0</v>
      </c>
      <c r="K437" s="4">
        <f t="shared" si="158"/>
        <v>0</v>
      </c>
      <c r="L437" s="4">
        <f t="shared" si="158"/>
        <v>0</v>
      </c>
      <c r="M437" s="4">
        <f t="shared" si="158"/>
        <v>0</v>
      </c>
      <c r="N437" s="4">
        <f t="shared" si="158"/>
        <v>0</v>
      </c>
      <c r="O437" s="4">
        <f>SUM(O438:O448)</f>
        <v>0</v>
      </c>
      <c r="P437" s="4">
        <f>SUM(P438:P448)</f>
        <v>0</v>
      </c>
      <c r="Q437" s="52"/>
      <c r="R437" s="8"/>
      <c r="AA437" s="63"/>
      <c r="AB437" s="63"/>
      <c r="AC437" s="63"/>
      <c r="AD437" s="63"/>
      <c r="AE437" s="63"/>
      <c r="AF437" s="63"/>
      <c r="AH437" s="63"/>
      <c r="AI437" s="63"/>
      <c r="AJ437" s="63"/>
      <c r="AK437" s="63"/>
    </row>
    <row r="438" spans="1:44" s="53" customFormat="1" x14ac:dyDescent="0.3">
      <c r="A438" s="147"/>
      <c r="B438" s="169"/>
      <c r="C438" s="120"/>
      <c r="D438" s="114"/>
      <c r="E438" s="112"/>
      <c r="F438" s="11" t="s">
        <v>10</v>
      </c>
      <c r="G438" s="4">
        <f t="shared" ref="G438:H448" si="159">I438+K438+M438+O438</f>
        <v>0</v>
      </c>
      <c r="H438" s="4">
        <f t="shared" si="159"/>
        <v>0</v>
      </c>
      <c r="I438" s="4">
        <f>I450+I462+I474+I486+I498+I510+I522+I534+I546+I558+I570+I582+I594+I606+I618+I630+I642+I654+I666+I678+I690+I702+I714+I726+I738</f>
        <v>0</v>
      </c>
      <c r="J438" s="4">
        <f t="shared" ref="J438:P438" si="160">J450+J462+J474+J486+J498+J510+J522+J534+J546+J558+J570+J582+J594+J606+J618+J630+J642+J654+J666+J678+J690+J702+J714+J726+J738</f>
        <v>0</v>
      </c>
      <c r="K438" s="4">
        <f t="shared" si="160"/>
        <v>0</v>
      </c>
      <c r="L438" s="4">
        <f t="shared" si="160"/>
        <v>0</v>
      </c>
      <c r="M438" s="4">
        <f t="shared" si="160"/>
        <v>0</v>
      </c>
      <c r="N438" s="4">
        <f t="shared" si="160"/>
        <v>0</v>
      </c>
      <c r="O438" s="4">
        <f t="shared" si="160"/>
        <v>0</v>
      </c>
      <c r="P438" s="4">
        <f t="shared" si="160"/>
        <v>0</v>
      </c>
      <c r="Q438" s="136" t="s">
        <v>60</v>
      </c>
      <c r="R438" s="8"/>
      <c r="AA438" s="63"/>
      <c r="AB438" s="63"/>
      <c r="AC438" s="63"/>
      <c r="AD438" s="63"/>
      <c r="AE438" s="63"/>
      <c r="AF438" s="63"/>
      <c r="AH438" s="63"/>
      <c r="AI438" s="63"/>
      <c r="AJ438" s="63"/>
      <c r="AK438" s="63"/>
    </row>
    <row r="439" spans="1:44" s="53" customFormat="1" x14ac:dyDescent="0.3">
      <c r="A439" s="147"/>
      <c r="B439" s="169"/>
      <c r="C439" s="120"/>
      <c r="D439" s="114"/>
      <c r="E439" s="112"/>
      <c r="F439" s="11" t="s">
        <v>11</v>
      </c>
      <c r="G439" s="4">
        <f t="shared" si="159"/>
        <v>0</v>
      </c>
      <c r="H439" s="4">
        <f t="shared" si="159"/>
        <v>0</v>
      </c>
      <c r="I439" s="4">
        <f t="shared" ref="I439:P442" si="161">I451+I463+I475+I487+I499+I511+I523+I535+I547+I559+I571+I583+I595+I607+I619+I631+I643+I655+I667+I679+I691+I703+I715+I727+I739</f>
        <v>0</v>
      </c>
      <c r="J439" s="4">
        <f t="shared" si="161"/>
        <v>0</v>
      </c>
      <c r="K439" s="4">
        <f t="shared" si="161"/>
        <v>0</v>
      </c>
      <c r="L439" s="4">
        <f t="shared" si="161"/>
        <v>0</v>
      </c>
      <c r="M439" s="4">
        <f t="shared" si="161"/>
        <v>0</v>
      </c>
      <c r="N439" s="4">
        <f t="shared" si="161"/>
        <v>0</v>
      </c>
      <c r="O439" s="4">
        <f t="shared" si="161"/>
        <v>0</v>
      </c>
      <c r="P439" s="4">
        <f t="shared" si="161"/>
        <v>0</v>
      </c>
      <c r="Q439" s="137"/>
      <c r="R439" s="8"/>
      <c r="AA439" s="63"/>
      <c r="AB439" s="63"/>
      <c r="AC439" s="63"/>
      <c r="AD439" s="63"/>
      <c r="AE439" s="63"/>
      <c r="AF439" s="63"/>
      <c r="AH439" s="63"/>
      <c r="AI439" s="63"/>
      <c r="AJ439" s="63"/>
      <c r="AK439" s="63"/>
    </row>
    <row r="440" spans="1:44" s="53" customFormat="1" x14ac:dyDescent="0.3">
      <c r="A440" s="147"/>
      <c r="B440" s="169"/>
      <c r="C440" s="120"/>
      <c r="D440" s="114"/>
      <c r="E440" s="112"/>
      <c r="F440" s="11" t="s">
        <v>12</v>
      </c>
      <c r="G440" s="4">
        <f t="shared" si="159"/>
        <v>0</v>
      </c>
      <c r="H440" s="4">
        <f t="shared" si="159"/>
        <v>0</v>
      </c>
      <c r="I440" s="4">
        <f t="shared" si="161"/>
        <v>0</v>
      </c>
      <c r="J440" s="4">
        <f t="shared" si="161"/>
        <v>0</v>
      </c>
      <c r="K440" s="4">
        <f t="shared" si="161"/>
        <v>0</v>
      </c>
      <c r="L440" s="4">
        <f t="shared" si="161"/>
        <v>0</v>
      </c>
      <c r="M440" s="4">
        <f t="shared" si="161"/>
        <v>0</v>
      </c>
      <c r="N440" s="4">
        <f t="shared" si="161"/>
        <v>0</v>
      </c>
      <c r="O440" s="4">
        <f t="shared" si="161"/>
        <v>0</v>
      </c>
      <c r="P440" s="4">
        <f t="shared" si="161"/>
        <v>0</v>
      </c>
      <c r="Q440" s="137"/>
      <c r="R440" s="8"/>
      <c r="AA440" s="63"/>
      <c r="AB440" s="63"/>
      <c r="AC440" s="63"/>
      <c r="AD440" s="63"/>
      <c r="AE440" s="63"/>
      <c r="AF440" s="63"/>
      <c r="AH440" s="63"/>
      <c r="AI440" s="63"/>
      <c r="AJ440" s="63"/>
      <c r="AK440" s="63"/>
    </row>
    <row r="441" spans="1:44" s="53" customFormat="1" x14ac:dyDescent="0.3">
      <c r="A441" s="147"/>
      <c r="B441" s="169"/>
      <c r="C441" s="120"/>
      <c r="D441" s="114"/>
      <c r="E441" s="112"/>
      <c r="F441" s="11" t="s">
        <v>13</v>
      </c>
      <c r="G441" s="4">
        <f t="shared" si="159"/>
        <v>0</v>
      </c>
      <c r="H441" s="4">
        <f t="shared" si="159"/>
        <v>0</v>
      </c>
      <c r="I441" s="4">
        <f t="shared" si="161"/>
        <v>0</v>
      </c>
      <c r="J441" s="4">
        <f t="shared" si="161"/>
        <v>0</v>
      </c>
      <c r="K441" s="4">
        <f t="shared" si="161"/>
        <v>0</v>
      </c>
      <c r="L441" s="4">
        <f t="shared" si="161"/>
        <v>0</v>
      </c>
      <c r="M441" s="4">
        <f t="shared" si="161"/>
        <v>0</v>
      </c>
      <c r="N441" s="4">
        <f t="shared" si="161"/>
        <v>0</v>
      </c>
      <c r="O441" s="4">
        <f t="shared" si="161"/>
        <v>0</v>
      </c>
      <c r="P441" s="4">
        <f t="shared" si="161"/>
        <v>0</v>
      </c>
      <c r="Q441" s="137"/>
      <c r="R441" s="8"/>
      <c r="AA441" s="63"/>
      <c r="AB441" s="63"/>
      <c r="AC441" s="63"/>
      <c r="AD441" s="63"/>
      <c r="AE441" s="63"/>
      <c r="AF441" s="63"/>
      <c r="AH441" s="63"/>
      <c r="AI441" s="63"/>
      <c r="AJ441" s="63"/>
      <c r="AK441" s="63"/>
    </row>
    <row r="442" spans="1:44" s="53" customFormat="1" x14ac:dyDescent="0.3">
      <c r="A442" s="147"/>
      <c r="B442" s="169"/>
      <c r="C442" s="120"/>
      <c r="D442" s="114"/>
      <c r="E442" s="112"/>
      <c r="F442" s="11" t="s">
        <v>14</v>
      </c>
      <c r="G442" s="4">
        <f t="shared" si="159"/>
        <v>0</v>
      </c>
      <c r="H442" s="4">
        <f t="shared" si="159"/>
        <v>0</v>
      </c>
      <c r="I442" s="4">
        <f t="shared" si="161"/>
        <v>0</v>
      </c>
      <c r="J442" s="4">
        <f t="shared" si="161"/>
        <v>0</v>
      </c>
      <c r="K442" s="4">
        <f t="shared" si="161"/>
        <v>0</v>
      </c>
      <c r="L442" s="4">
        <f t="shared" si="161"/>
        <v>0</v>
      </c>
      <c r="M442" s="4">
        <f t="shared" si="161"/>
        <v>0</v>
      </c>
      <c r="N442" s="4">
        <f t="shared" si="161"/>
        <v>0</v>
      </c>
      <c r="O442" s="4">
        <f t="shared" si="161"/>
        <v>0</v>
      </c>
      <c r="P442" s="4">
        <f t="shared" si="161"/>
        <v>0</v>
      </c>
      <c r="Q442" s="137"/>
      <c r="R442" s="8"/>
      <c r="AA442" s="63"/>
      <c r="AB442" s="63"/>
      <c r="AC442" s="63"/>
      <c r="AD442" s="63"/>
      <c r="AE442" s="63"/>
      <c r="AF442" s="63"/>
      <c r="AH442" s="63"/>
      <c r="AI442" s="63"/>
      <c r="AJ442" s="63"/>
      <c r="AK442" s="63"/>
    </row>
    <row r="443" spans="1:44" s="53" customFormat="1" x14ac:dyDescent="0.3">
      <c r="A443" s="147"/>
      <c r="B443" s="169"/>
      <c r="C443" s="120"/>
      <c r="D443" s="114"/>
      <c r="E443" s="112"/>
      <c r="F443" s="11" t="s">
        <v>15</v>
      </c>
      <c r="G443" s="4">
        <f t="shared" si="159"/>
        <v>0</v>
      </c>
      <c r="H443" s="4">
        <f t="shared" si="159"/>
        <v>0</v>
      </c>
      <c r="I443" s="4">
        <f>I455+I467+I479+I491+I503+I515+I527+I539+I551+I563+I575+I587+I599+I611+I623+I635+I647+I659+I671+I683+I695+I707+I719+I731+I743+I755</f>
        <v>0</v>
      </c>
      <c r="J443" s="4">
        <f t="shared" ref="J443:P443" si="162">J455+J467+J479+J491+J503+J515+J527+J539+J551+J563+J575+J587+J599+J611+J623+J635+J647+J659+J671+J683+J695+J707+J719+J731+J743+J755</f>
        <v>0</v>
      </c>
      <c r="K443" s="4">
        <f t="shared" si="162"/>
        <v>0</v>
      </c>
      <c r="L443" s="4">
        <f t="shared" si="162"/>
        <v>0</v>
      </c>
      <c r="M443" s="4">
        <f t="shared" si="162"/>
        <v>0</v>
      </c>
      <c r="N443" s="4">
        <f t="shared" si="162"/>
        <v>0</v>
      </c>
      <c r="O443" s="4">
        <f t="shared" si="162"/>
        <v>0</v>
      </c>
      <c r="P443" s="4">
        <f t="shared" si="162"/>
        <v>0</v>
      </c>
      <c r="Q443" s="137"/>
      <c r="R443" s="8"/>
      <c r="AA443" s="63"/>
      <c r="AB443" s="63"/>
      <c r="AC443" s="63"/>
      <c r="AD443" s="63"/>
      <c r="AE443" s="63"/>
      <c r="AF443" s="63"/>
      <c r="AH443" s="63"/>
      <c r="AI443" s="63"/>
      <c r="AJ443" s="63"/>
      <c r="AK443" s="63"/>
    </row>
    <row r="444" spans="1:44" s="53" customFormat="1" x14ac:dyDescent="0.3">
      <c r="A444" s="147"/>
      <c r="B444" s="169"/>
      <c r="C444" s="120"/>
      <c r="D444" s="114"/>
      <c r="E444" s="112"/>
      <c r="F444" s="11" t="s">
        <v>62</v>
      </c>
      <c r="G444" s="4">
        <f t="shared" si="159"/>
        <v>0</v>
      </c>
      <c r="H444" s="4">
        <f t="shared" si="159"/>
        <v>0</v>
      </c>
      <c r="I444" s="4">
        <f t="shared" ref="I444:P448" si="163">I456+I468+I480+I492+I504+I516+I528+I540+I552+I564+I576+I588+I600+I612+I624+I636+I648+I660+I672+I684+I696+I708+I720+I732+I744+I756</f>
        <v>0</v>
      </c>
      <c r="J444" s="4">
        <f t="shared" si="163"/>
        <v>0</v>
      </c>
      <c r="K444" s="4">
        <f t="shared" si="163"/>
        <v>0</v>
      </c>
      <c r="L444" s="4">
        <f t="shared" si="163"/>
        <v>0</v>
      </c>
      <c r="M444" s="4">
        <f t="shared" si="163"/>
        <v>0</v>
      </c>
      <c r="N444" s="4">
        <f t="shared" si="163"/>
        <v>0</v>
      </c>
      <c r="O444" s="4">
        <f t="shared" si="163"/>
        <v>0</v>
      </c>
      <c r="P444" s="4">
        <f t="shared" si="163"/>
        <v>0</v>
      </c>
      <c r="Q444" s="137"/>
      <c r="R444" s="8"/>
      <c r="AA444" s="63"/>
      <c r="AB444" s="63"/>
      <c r="AC444" s="63"/>
      <c r="AD444" s="63"/>
      <c r="AE444" s="63"/>
      <c r="AF444" s="63"/>
      <c r="AH444" s="63"/>
      <c r="AI444" s="63"/>
      <c r="AJ444" s="63"/>
      <c r="AK444" s="63"/>
    </row>
    <row r="445" spans="1:44" s="53" customFormat="1" x14ac:dyDescent="0.3">
      <c r="A445" s="147"/>
      <c r="B445" s="169"/>
      <c r="C445" s="120"/>
      <c r="D445" s="114"/>
      <c r="E445" s="112"/>
      <c r="F445" s="11" t="s">
        <v>63</v>
      </c>
      <c r="G445" s="4">
        <f t="shared" si="159"/>
        <v>1067.5999999999999</v>
      </c>
      <c r="H445" s="4">
        <f t="shared" si="159"/>
        <v>0</v>
      </c>
      <c r="I445" s="4">
        <f t="shared" si="163"/>
        <v>1067.5999999999999</v>
      </c>
      <c r="J445" s="4">
        <f t="shared" si="163"/>
        <v>0</v>
      </c>
      <c r="K445" s="4">
        <f t="shared" si="163"/>
        <v>0</v>
      </c>
      <c r="L445" s="4">
        <f t="shared" si="163"/>
        <v>0</v>
      </c>
      <c r="M445" s="4">
        <f t="shared" si="163"/>
        <v>0</v>
      </c>
      <c r="N445" s="4">
        <f t="shared" si="163"/>
        <v>0</v>
      </c>
      <c r="O445" s="4">
        <f t="shared" si="163"/>
        <v>0</v>
      </c>
      <c r="P445" s="4">
        <f t="shared" si="163"/>
        <v>0</v>
      </c>
      <c r="Q445" s="137"/>
      <c r="R445" s="8"/>
      <c r="AA445" s="63"/>
      <c r="AB445" s="63"/>
      <c r="AC445" s="63"/>
      <c r="AD445" s="63"/>
      <c r="AE445" s="63"/>
      <c r="AF445" s="63"/>
      <c r="AH445" s="63"/>
      <c r="AI445" s="63"/>
      <c r="AJ445" s="63"/>
      <c r="AK445" s="63"/>
      <c r="AO445" s="105">
        <f>SUM(AO446:AO783)</f>
        <v>1067.5999999999999</v>
      </c>
      <c r="AP445" s="105">
        <f t="shared" ref="AP445:AR445" si="164">SUM(AP446:AP783)</f>
        <v>31987.9</v>
      </c>
      <c r="AQ445" s="105">
        <f t="shared" si="164"/>
        <v>0</v>
      </c>
      <c r="AR445" s="105">
        <f t="shared" si="164"/>
        <v>32874.381272851606</v>
      </c>
    </row>
    <row r="446" spans="1:44" s="53" customFormat="1" x14ac:dyDescent="0.3">
      <c r="A446" s="147"/>
      <c r="B446" s="169"/>
      <c r="C446" s="120"/>
      <c r="D446" s="114"/>
      <c r="E446" s="112"/>
      <c r="F446" s="11" t="s">
        <v>64</v>
      </c>
      <c r="G446" s="4">
        <f t="shared" si="159"/>
        <v>0</v>
      </c>
      <c r="H446" s="4">
        <f t="shared" si="159"/>
        <v>0</v>
      </c>
      <c r="I446" s="4">
        <f t="shared" si="163"/>
        <v>0</v>
      </c>
      <c r="J446" s="4">
        <f t="shared" si="163"/>
        <v>0</v>
      </c>
      <c r="K446" s="4">
        <f t="shared" si="163"/>
        <v>0</v>
      </c>
      <c r="L446" s="4">
        <f t="shared" si="163"/>
        <v>0</v>
      </c>
      <c r="M446" s="4">
        <f t="shared" si="163"/>
        <v>0</v>
      </c>
      <c r="N446" s="4">
        <f t="shared" si="163"/>
        <v>0</v>
      </c>
      <c r="O446" s="4">
        <f t="shared" si="163"/>
        <v>0</v>
      </c>
      <c r="P446" s="4">
        <f t="shared" si="163"/>
        <v>0</v>
      </c>
      <c r="Q446" s="137"/>
      <c r="R446" s="8"/>
      <c r="AA446" s="63"/>
      <c r="AB446" s="63"/>
      <c r="AC446" s="63"/>
      <c r="AD446" s="63"/>
      <c r="AE446" s="63"/>
      <c r="AF446" s="63"/>
      <c r="AH446" s="63"/>
      <c r="AI446" s="63"/>
      <c r="AJ446" s="63"/>
      <c r="AK446" s="63"/>
    </row>
    <row r="447" spans="1:44" s="53" customFormat="1" x14ac:dyDescent="0.3">
      <c r="A447" s="147"/>
      <c r="B447" s="169"/>
      <c r="C447" s="120"/>
      <c r="D447" s="114"/>
      <c r="E447" s="112"/>
      <c r="F447" s="11" t="s">
        <v>65</v>
      </c>
      <c r="G447" s="4">
        <f t="shared" si="159"/>
        <v>0</v>
      </c>
      <c r="H447" s="4">
        <f t="shared" si="159"/>
        <v>0</v>
      </c>
      <c r="I447" s="4">
        <f>I459+I471+I483+I495+I507+I519+I531+I543+I555+I567+I579+I603+I615+I627+I639+I651+I663+I675+I687+I699+I711+I723+I735+I747+I759</f>
        <v>0</v>
      </c>
      <c r="J447" s="4">
        <f t="shared" si="163"/>
        <v>0</v>
      </c>
      <c r="K447" s="4">
        <f t="shared" si="163"/>
        <v>0</v>
      </c>
      <c r="L447" s="4">
        <f t="shared" si="163"/>
        <v>0</v>
      </c>
      <c r="M447" s="4">
        <f t="shared" si="163"/>
        <v>0</v>
      </c>
      <c r="N447" s="4">
        <f t="shared" si="163"/>
        <v>0</v>
      </c>
      <c r="O447" s="4">
        <f t="shared" si="163"/>
        <v>0</v>
      </c>
      <c r="P447" s="4">
        <f t="shared" si="163"/>
        <v>0</v>
      </c>
      <c r="Q447" s="137"/>
      <c r="R447" s="8"/>
      <c r="AA447" s="63"/>
      <c r="AB447" s="63"/>
      <c r="AC447" s="63"/>
      <c r="AD447" s="63"/>
      <c r="AE447" s="63"/>
      <c r="AF447" s="63"/>
      <c r="AH447" s="63"/>
      <c r="AI447" s="63"/>
      <c r="AJ447" s="63"/>
      <c r="AK447" s="63"/>
    </row>
    <row r="448" spans="1:44" s="53" customFormat="1" x14ac:dyDescent="0.3">
      <c r="A448" s="147"/>
      <c r="B448" s="170"/>
      <c r="C448" s="121"/>
      <c r="D448" s="115"/>
      <c r="E448" s="112"/>
      <c r="F448" s="11" t="s">
        <v>66</v>
      </c>
      <c r="G448" s="4">
        <f t="shared" si="159"/>
        <v>32874.381272851606</v>
      </c>
      <c r="H448" s="4">
        <f t="shared" si="159"/>
        <v>0</v>
      </c>
      <c r="I448" s="4">
        <f>I460+I472+I484+I496+I508+I520+I532+I544+I556+I568+I580+I592+I616+I628+I640+I652+I664+I676+I688+I700+I712+I724+I736+I748+I760</f>
        <v>32874.381272851606</v>
      </c>
      <c r="J448" s="4">
        <f t="shared" si="163"/>
        <v>0</v>
      </c>
      <c r="K448" s="4">
        <f t="shared" si="163"/>
        <v>0</v>
      </c>
      <c r="L448" s="4">
        <f t="shared" si="163"/>
        <v>0</v>
      </c>
      <c r="M448" s="4">
        <f t="shared" si="163"/>
        <v>0</v>
      </c>
      <c r="N448" s="4">
        <f t="shared" si="163"/>
        <v>0</v>
      </c>
      <c r="O448" s="4">
        <f t="shared" si="163"/>
        <v>0</v>
      </c>
      <c r="P448" s="4">
        <f t="shared" si="163"/>
        <v>0</v>
      </c>
      <c r="Q448" s="138"/>
      <c r="R448" s="8"/>
      <c r="AA448" s="63"/>
      <c r="AB448" s="63"/>
      <c r="AC448" s="63"/>
      <c r="AD448" s="63"/>
      <c r="AE448" s="63"/>
      <c r="AF448" s="63"/>
      <c r="AH448" s="63"/>
      <c r="AI448" s="63"/>
      <c r="AJ448" s="63"/>
      <c r="AK448" s="63"/>
      <c r="AP448" s="4">
        <v>31987.9</v>
      </c>
    </row>
    <row r="449" spans="1:44" s="50" customFormat="1" ht="15.75" customHeight="1" x14ac:dyDescent="0.3">
      <c r="A449" s="112"/>
      <c r="B449" s="116" t="s">
        <v>124</v>
      </c>
      <c r="C449" s="113"/>
      <c r="D449" s="112">
        <v>1</v>
      </c>
      <c r="E449" s="112" t="s">
        <v>137</v>
      </c>
      <c r="F449" s="7" t="s">
        <v>9</v>
      </c>
      <c r="G449" s="75">
        <f>SUM(G450:G460)</f>
        <v>4281</v>
      </c>
      <c r="H449" s="75">
        <f>SUM(H450:H460)</f>
        <v>0</v>
      </c>
      <c r="I449" s="75">
        <f t="shared" ref="I449:N449" si="165">SUM(I450:I460)</f>
        <v>4281</v>
      </c>
      <c r="J449" s="75">
        <f t="shared" si="165"/>
        <v>0</v>
      </c>
      <c r="K449" s="75">
        <f t="shared" si="165"/>
        <v>0</v>
      </c>
      <c r="L449" s="75">
        <f t="shared" si="165"/>
        <v>0</v>
      </c>
      <c r="M449" s="75">
        <f t="shared" si="165"/>
        <v>0</v>
      </c>
      <c r="N449" s="75">
        <f t="shared" si="165"/>
        <v>0</v>
      </c>
      <c r="O449" s="75">
        <f>SUM(O450:O460)</f>
        <v>0</v>
      </c>
      <c r="P449" s="75">
        <f>SUM(P450:P460)</f>
        <v>0</v>
      </c>
      <c r="Q449" s="76"/>
      <c r="R449" s="54"/>
      <c r="AA449" s="61"/>
      <c r="AB449" s="61"/>
      <c r="AC449" s="61"/>
      <c r="AD449" s="61"/>
      <c r="AE449" s="61"/>
      <c r="AF449" s="61"/>
      <c r="AH449" s="61"/>
      <c r="AI449" s="61"/>
      <c r="AJ449" s="61"/>
      <c r="AK449" s="61"/>
    </row>
    <row r="450" spans="1:44" s="50" customFormat="1" x14ac:dyDescent="0.3">
      <c r="A450" s="112"/>
      <c r="B450" s="117"/>
      <c r="C450" s="114"/>
      <c r="D450" s="112"/>
      <c r="E450" s="112"/>
      <c r="F450" s="7" t="s">
        <v>10</v>
      </c>
      <c r="G450" s="75">
        <f t="shared" ref="G450:H460" si="166">I450+K450+M450+O450</f>
        <v>0</v>
      </c>
      <c r="H450" s="75">
        <f t="shared" si="166"/>
        <v>0</v>
      </c>
      <c r="I450" s="75">
        <v>0</v>
      </c>
      <c r="J450" s="75">
        <v>0</v>
      </c>
      <c r="K450" s="75">
        <v>0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133" t="s">
        <v>60</v>
      </c>
      <c r="R450" s="54"/>
      <c r="AA450" s="61"/>
      <c r="AB450" s="61"/>
      <c r="AC450" s="61"/>
      <c r="AD450" s="61"/>
      <c r="AE450" s="61"/>
      <c r="AF450" s="61"/>
      <c r="AH450" s="61"/>
      <c r="AI450" s="61"/>
      <c r="AJ450" s="61"/>
      <c r="AK450" s="61"/>
    </row>
    <row r="451" spans="1:44" s="50" customFormat="1" x14ac:dyDescent="0.3">
      <c r="A451" s="112"/>
      <c r="B451" s="117"/>
      <c r="C451" s="114"/>
      <c r="D451" s="112"/>
      <c r="E451" s="112"/>
      <c r="F451" s="7" t="s">
        <v>11</v>
      </c>
      <c r="G451" s="75">
        <f t="shared" si="166"/>
        <v>0</v>
      </c>
      <c r="H451" s="75">
        <f t="shared" si="166"/>
        <v>0</v>
      </c>
      <c r="I451" s="75">
        <v>0</v>
      </c>
      <c r="J451" s="75">
        <v>0</v>
      </c>
      <c r="K451" s="75">
        <v>0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134"/>
      <c r="R451" s="54"/>
      <c r="AA451" s="61"/>
      <c r="AB451" s="61"/>
      <c r="AC451" s="61"/>
      <c r="AD451" s="61"/>
      <c r="AE451" s="61"/>
      <c r="AF451" s="61"/>
      <c r="AH451" s="61"/>
      <c r="AI451" s="61"/>
      <c r="AJ451" s="61"/>
      <c r="AK451" s="61"/>
    </row>
    <row r="452" spans="1:44" s="50" customFormat="1" x14ac:dyDescent="0.3">
      <c r="A452" s="112"/>
      <c r="B452" s="117"/>
      <c r="C452" s="114"/>
      <c r="D452" s="112"/>
      <c r="E452" s="112"/>
      <c r="F452" s="7" t="s">
        <v>12</v>
      </c>
      <c r="G452" s="75">
        <f t="shared" si="166"/>
        <v>0</v>
      </c>
      <c r="H452" s="75">
        <f t="shared" si="166"/>
        <v>0</v>
      </c>
      <c r="I452" s="75">
        <v>0</v>
      </c>
      <c r="J452" s="75">
        <v>0</v>
      </c>
      <c r="K452" s="75">
        <v>0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134"/>
      <c r="R452" s="54"/>
      <c r="AA452" s="61"/>
      <c r="AB452" s="61"/>
      <c r="AC452" s="61"/>
      <c r="AD452" s="61"/>
      <c r="AE452" s="61"/>
      <c r="AF452" s="61"/>
      <c r="AH452" s="61"/>
      <c r="AI452" s="61"/>
      <c r="AJ452" s="61"/>
      <c r="AK452" s="61"/>
    </row>
    <row r="453" spans="1:44" s="50" customFormat="1" x14ac:dyDescent="0.3">
      <c r="A453" s="112"/>
      <c r="B453" s="117"/>
      <c r="C453" s="114"/>
      <c r="D453" s="112"/>
      <c r="E453" s="112"/>
      <c r="F453" s="7" t="s">
        <v>13</v>
      </c>
      <c r="G453" s="75">
        <f t="shared" si="166"/>
        <v>0</v>
      </c>
      <c r="H453" s="75">
        <f t="shared" si="166"/>
        <v>0</v>
      </c>
      <c r="I453" s="75">
        <v>0</v>
      </c>
      <c r="J453" s="75">
        <v>0</v>
      </c>
      <c r="K453" s="75">
        <v>0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134"/>
      <c r="R453" s="54"/>
      <c r="AA453" s="61"/>
      <c r="AB453" s="61"/>
      <c r="AC453" s="61"/>
      <c r="AD453" s="61"/>
      <c r="AE453" s="61"/>
      <c r="AF453" s="61"/>
      <c r="AH453" s="61"/>
      <c r="AI453" s="61"/>
      <c r="AJ453" s="61"/>
      <c r="AK453" s="61"/>
    </row>
    <row r="454" spans="1:44" s="50" customFormat="1" x14ac:dyDescent="0.3">
      <c r="A454" s="112"/>
      <c r="B454" s="117"/>
      <c r="C454" s="114"/>
      <c r="D454" s="112"/>
      <c r="E454" s="112"/>
      <c r="F454" s="7" t="s">
        <v>14</v>
      </c>
      <c r="G454" s="75">
        <f t="shared" si="166"/>
        <v>0</v>
      </c>
      <c r="H454" s="75">
        <f t="shared" si="166"/>
        <v>0</v>
      </c>
      <c r="I454" s="75">
        <v>0</v>
      </c>
      <c r="J454" s="75">
        <v>0</v>
      </c>
      <c r="K454" s="75">
        <v>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134"/>
      <c r="R454" s="54"/>
      <c r="AA454" s="61">
        <v>2021</v>
      </c>
      <c r="AB454" s="61"/>
      <c r="AC454" s="61">
        <v>2022</v>
      </c>
      <c r="AD454" s="61">
        <v>2023</v>
      </c>
      <c r="AE454" s="61">
        <v>2024</v>
      </c>
      <c r="AF454" s="61">
        <v>2025</v>
      </c>
      <c r="AH454" s="61"/>
      <c r="AI454" s="61"/>
      <c r="AJ454" s="61"/>
      <c r="AK454" s="61"/>
    </row>
    <row r="455" spans="1:44" s="50" customFormat="1" ht="57" customHeight="1" x14ac:dyDescent="0.3">
      <c r="A455" s="112"/>
      <c r="B455" s="117"/>
      <c r="C455" s="114"/>
      <c r="D455" s="112"/>
      <c r="E455" s="112"/>
      <c r="F455" s="7" t="s">
        <v>15</v>
      </c>
      <c r="G455" s="75">
        <f t="shared" si="166"/>
        <v>0</v>
      </c>
      <c r="H455" s="75">
        <f t="shared" si="166"/>
        <v>0</v>
      </c>
      <c r="I455" s="75">
        <v>0</v>
      </c>
      <c r="J455" s="75">
        <v>0</v>
      </c>
      <c r="K455" s="75">
        <v>0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134"/>
      <c r="R455" s="54"/>
      <c r="AA455" s="61"/>
      <c r="AB455" s="61"/>
      <c r="AC455" s="61"/>
      <c r="AD455" s="61"/>
      <c r="AE455" s="61"/>
      <c r="AF455" s="61"/>
      <c r="AH455" s="61"/>
      <c r="AI455" s="61"/>
      <c r="AJ455" s="61"/>
      <c r="AK455" s="61"/>
    </row>
    <row r="456" spans="1:44" s="50" customFormat="1" ht="26.25" customHeight="1" x14ac:dyDescent="0.3">
      <c r="A456" s="112"/>
      <c r="B456" s="117"/>
      <c r="C456" s="114"/>
      <c r="D456" s="112"/>
      <c r="E456" s="112"/>
      <c r="F456" s="7" t="s">
        <v>62</v>
      </c>
      <c r="G456" s="75">
        <f t="shared" si="166"/>
        <v>0</v>
      </c>
      <c r="H456" s="75">
        <f t="shared" si="166"/>
        <v>0</v>
      </c>
      <c r="I456" s="75">
        <v>0</v>
      </c>
      <c r="J456" s="75">
        <v>0</v>
      </c>
      <c r="K456" s="75">
        <v>0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134"/>
      <c r="R456" s="54"/>
      <c r="AA456" s="61">
        <v>1</v>
      </c>
      <c r="AB456" s="61"/>
      <c r="AC456" s="61"/>
      <c r="AD456" s="61"/>
      <c r="AE456" s="61"/>
      <c r="AF456" s="61"/>
      <c r="AH456" s="61"/>
      <c r="AI456" s="61"/>
      <c r="AJ456" s="61"/>
      <c r="AK456" s="61"/>
    </row>
    <row r="457" spans="1:44" s="50" customFormat="1" x14ac:dyDescent="0.3">
      <c r="A457" s="112"/>
      <c r="B457" s="117"/>
      <c r="C457" s="114"/>
      <c r="D457" s="112"/>
      <c r="E457" s="112"/>
      <c r="F457" s="7" t="s">
        <v>63</v>
      </c>
      <c r="G457" s="75">
        <f t="shared" si="166"/>
        <v>0</v>
      </c>
      <c r="H457" s="75">
        <f t="shared" si="166"/>
        <v>0</v>
      </c>
      <c r="I457" s="75">
        <v>0</v>
      </c>
      <c r="J457" s="75">
        <v>0</v>
      </c>
      <c r="K457" s="75">
        <v>0</v>
      </c>
      <c r="L457" s="75">
        <v>0</v>
      </c>
      <c r="M457" s="75">
        <v>0</v>
      </c>
      <c r="N457" s="75">
        <v>0</v>
      </c>
      <c r="O457" s="75">
        <v>0</v>
      </c>
      <c r="P457" s="75">
        <v>0</v>
      </c>
      <c r="Q457" s="134"/>
      <c r="R457" s="54"/>
      <c r="AA457" s="61"/>
      <c r="AB457" s="61"/>
      <c r="AC457" s="61"/>
      <c r="AD457" s="61"/>
      <c r="AE457" s="61"/>
      <c r="AF457" s="61"/>
      <c r="AH457" s="61"/>
      <c r="AI457" s="61"/>
      <c r="AJ457" s="61"/>
      <c r="AK457" s="61"/>
    </row>
    <row r="458" spans="1:44" s="50" customFormat="1" x14ac:dyDescent="0.3">
      <c r="A458" s="112"/>
      <c r="B458" s="117"/>
      <c r="C458" s="114"/>
      <c r="D458" s="112"/>
      <c r="E458" s="112"/>
      <c r="F458" s="7" t="s">
        <v>64</v>
      </c>
      <c r="G458" s="75">
        <f t="shared" si="166"/>
        <v>0</v>
      </c>
      <c r="H458" s="75">
        <f t="shared" si="166"/>
        <v>0</v>
      </c>
      <c r="I458" s="75">
        <v>0</v>
      </c>
      <c r="J458" s="75">
        <v>0</v>
      </c>
      <c r="K458" s="75">
        <v>0</v>
      </c>
      <c r="L458" s="75">
        <v>0</v>
      </c>
      <c r="M458" s="75">
        <v>0</v>
      </c>
      <c r="N458" s="75">
        <v>0</v>
      </c>
      <c r="O458" s="75">
        <v>0</v>
      </c>
      <c r="P458" s="75">
        <v>0</v>
      </c>
      <c r="Q458" s="134"/>
      <c r="R458" s="54"/>
      <c r="AA458" s="61"/>
      <c r="AB458" s="61"/>
      <c r="AC458" s="61"/>
      <c r="AD458" s="61"/>
      <c r="AE458" s="61"/>
      <c r="AF458" s="61"/>
      <c r="AH458" s="61"/>
      <c r="AI458" s="61"/>
      <c r="AJ458" s="61"/>
      <c r="AK458" s="61"/>
    </row>
    <row r="459" spans="1:44" s="50" customFormat="1" x14ac:dyDescent="0.3">
      <c r="A459" s="112"/>
      <c r="B459" s="117"/>
      <c r="C459" s="114"/>
      <c r="D459" s="112"/>
      <c r="E459" s="112"/>
      <c r="F459" s="7" t="s">
        <v>65</v>
      </c>
      <c r="G459" s="75">
        <f t="shared" si="166"/>
        <v>0</v>
      </c>
      <c r="H459" s="75">
        <f t="shared" si="166"/>
        <v>0</v>
      </c>
      <c r="I459" s="75">
        <v>0</v>
      </c>
      <c r="J459" s="75">
        <v>0</v>
      </c>
      <c r="K459" s="75">
        <v>0</v>
      </c>
      <c r="L459" s="75">
        <v>0</v>
      </c>
      <c r="M459" s="75">
        <v>0</v>
      </c>
      <c r="N459" s="75">
        <v>0</v>
      </c>
      <c r="O459" s="75">
        <v>0</v>
      </c>
      <c r="P459" s="75">
        <v>0</v>
      </c>
      <c r="Q459" s="134"/>
      <c r="R459" s="54"/>
      <c r="AA459" s="61"/>
      <c r="AB459" s="61"/>
      <c r="AC459" s="61"/>
      <c r="AD459" s="61"/>
      <c r="AE459" s="61"/>
      <c r="AF459" s="61"/>
      <c r="AH459" s="61"/>
      <c r="AI459" s="61"/>
      <c r="AJ459" s="61"/>
      <c r="AK459" s="61"/>
    </row>
    <row r="460" spans="1:44" s="99" customFormat="1" x14ac:dyDescent="0.3">
      <c r="A460" s="112"/>
      <c r="B460" s="118"/>
      <c r="C460" s="115"/>
      <c r="D460" s="112"/>
      <c r="E460" s="112"/>
      <c r="F460" s="87" t="s">
        <v>66</v>
      </c>
      <c r="G460" s="97">
        <f t="shared" si="166"/>
        <v>4281</v>
      </c>
      <c r="H460" s="97">
        <f t="shared" si="166"/>
        <v>0</v>
      </c>
      <c r="I460" s="97">
        <v>4281</v>
      </c>
      <c r="J460" s="97">
        <v>0</v>
      </c>
      <c r="K460" s="97">
        <v>0</v>
      </c>
      <c r="L460" s="97">
        <v>0</v>
      </c>
      <c r="M460" s="97">
        <v>0</v>
      </c>
      <c r="N460" s="97">
        <v>0</v>
      </c>
      <c r="O460" s="97">
        <v>0</v>
      </c>
      <c r="P460" s="97">
        <v>0</v>
      </c>
      <c r="Q460" s="135"/>
      <c r="R460" s="98"/>
      <c r="AA460" s="100"/>
      <c r="AB460" s="100"/>
      <c r="AC460" s="100"/>
      <c r="AD460" s="100"/>
      <c r="AE460" s="100"/>
      <c r="AF460" s="100"/>
      <c r="AH460" s="100"/>
      <c r="AI460" s="100"/>
      <c r="AJ460" s="100"/>
      <c r="AK460" s="100"/>
      <c r="AR460" s="103">
        <f>I460</f>
        <v>4281</v>
      </c>
    </row>
    <row r="461" spans="1:44" s="50" customFormat="1" ht="15.75" customHeight="1" x14ac:dyDescent="0.3">
      <c r="A461" s="112"/>
      <c r="B461" s="116" t="s">
        <v>125</v>
      </c>
      <c r="C461" s="113"/>
      <c r="D461" s="112">
        <v>1</v>
      </c>
      <c r="E461" s="112" t="s">
        <v>137</v>
      </c>
      <c r="F461" s="7" t="s">
        <v>9</v>
      </c>
      <c r="G461" s="75">
        <f>SUM(G462:G472)</f>
        <v>210.1</v>
      </c>
      <c r="H461" s="75">
        <f>SUM(H462:H472)</f>
        <v>0</v>
      </c>
      <c r="I461" s="75">
        <f t="shared" ref="I461:N461" si="167">SUM(I462:I472)</f>
        <v>210.1</v>
      </c>
      <c r="J461" s="75">
        <f t="shared" si="167"/>
        <v>0</v>
      </c>
      <c r="K461" s="75">
        <f t="shared" si="167"/>
        <v>0</v>
      </c>
      <c r="L461" s="75">
        <f t="shared" si="167"/>
        <v>0</v>
      </c>
      <c r="M461" s="75">
        <f t="shared" si="167"/>
        <v>0</v>
      </c>
      <c r="N461" s="75">
        <f t="shared" si="167"/>
        <v>0</v>
      </c>
      <c r="O461" s="75">
        <f>SUM(O462:O472)</f>
        <v>0</v>
      </c>
      <c r="P461" s="75">
        <f>SUM(P462:P472)</f>
        <v>0</v>
      </c>
      <c r="Q461" s="76"/>
      <c r="R461" s="54"/>
      <c r="AA461" s="61"/>
      <c r="AB461" s="61"/>
      <c r="AC461" s="61"/>
      <c r="AD461" s="61"/>
      <c r="AE461" s="61"/>
      <c r="AF461" s="61"/>
      <c r="AH461" s="61"/>
      <c r="AI461" s="61"/>
      <c r="AJ461" s="61"/>
      <c r="AK461" s="61"/>
    </row>
    <row r="462" spans="1:44" s="50" customFormat="1" x14ac:dyDescent="0.3">
      <c r="A462" s="112"/>
      <c r="B462" s="117"/>
      <c r="C462" s="114"/>
      <c r="D462" s="112"/>
      <c r="E462" s="112"/>
      <c r="F462" s="7" t="s">
        <v>10</v>
      </c>
      <c r="G462" s="75">
        <f t="shared" ref="G462:H472" si="168">I462+K462+M462+O462</f>
        <v>0</v>
      </c>
      <c r="H462" s="75">
        <f t="shared" si="168"/>
        <v>0</v>
      </c>
      <c r="I462" s="75">
        <v>0</v>
      </c>
      <c r="J462" s="75">
        <v>0</v>
      </c>
      <c r="K462" s="75">
        <v>0</v>
      </c>
      <c r="L462" s="75">
        <v>0</v>
      </c>
      <c r="M462" s="75">
        <v>0</v>
      </c>
      <c r="N462" s="75">
        <v>0</v>
      </c>
      <c r="O462" s="75">
        <v>0</v>
      </c>
      <c r="P462" s="75">
        <v>0</v>
      </c>
      <c r="Q462" s="133" t="s">
        <v>60</v>
      </c>
      <c r="R462" s="54"/>
      <c r="AA462" s="61"/>
      <c r="AB462" s="61"/>
      <c r="AC462" s="61"/>
      <c r="AD462" s="61"/>
      <c r="AE462" s="61"/>
      <c r="AF462" s="61"/>
      <c r="AH462" s="61"/>
      <c r="AI462" s="61"/>
      <c r="AJ462" s="61"/>
      <c r="AK462" s="61"/>
    </row>
    <row r="463" spans="1:44" s="50" customFormat="1" x14ac:dyDescent="0.3">
      <c r="A463" s="112"/>
      <c r="B463" s="117"/>
      <c r="C463" s="114"/>
      <c r="D463" s="112"/>
      <c r="E463" s="112"/>
      <c r="F463" s="7" t="s">
        <v>11</v>
      </c>
      <c r="G463" s="75">
        <f t="shared" si="168"/>
        <v>0</v>
      </c>
      <c r="H463" s="75">
        <f t="shared" si="168"/>
        <v>0</v>
      </c>
      <c r="I463" s="75">
        <v>0</v>
      </c>
      <c r="J463" s="75">
        <v>0</v>
      </c>
      <c r="K463" s="75">
        <v>0</v>
      </c>
      <c r="L463" s="75">
        <v>0</v>
      </c>
      <c r="M463" s="75">
        <v>0</v>
      </c>
      <c r="N463" s="75">
        <v>0</v>
      </c>
      <c r="O463" s="75">
        <v>0</v>
      </c>
      <c r="P463" s="75">
        <v>0</v>
      </c>
      <c r="Q463" s="134"/>
      <c r="R463" s="54"/>
      <c r="AA463" s="61"/>
      <c r="AB463" s="61"/>
      <c r="AC463" s="61"/>
      <c r="AD463" s="61"/>
      <c r="AE463" s="61"/>
      <c r="AF463" s="61"/>
      <c r="AH463" s="61"/>
      <c r="AI463" s="61"/>
      <c r="AJ463" s="61"/>
      <c r="AK463" s="61"/>
    </row>
    <row r="464" spans="1:44" s="50" customFormat="1" x14ac:dyDescent="0.3">
      <c r="A464" s="112"/>
      <c r="B464" s="117"/>
      <c r="C464" s="114"/>
      <c r="D464" s="112"/>
      <c r="E464" s="112"/>
      <c r="F464" s="7" t="s">
        <v>12</v>
      </c>
      <c r="G464" s="75">
        <f t="shared" si="168"/>
        <v>0</v>
      </c>
      <c r="H464" s="75">
        <f t="shared" si="168"/>
        <v>0</v>
      </c>
      <c r="I464" s="75">
        <v>0</v>
      </c>
      <c r="J464" s="75">
        <v>0</v>
      </c>
      <c r="K464" s="75">
        <v>0</v>
      </c>
      <c r="L464" s="75">
        <v>0</v>
      </c>
      <c r="M464" s="75">
        <v>0</v>
      </c>
      <c r="N464" s="75">
        <v>0</v>
      </c>
      <c r="O464" s="75">
        <v>0</v>
      </c>
      <c r="P464" s="75">
        <v>0</v>
      </c>
      <c r="Q464" s="134"/>
      <c r="R464" s="54"/>
      <c r="AA464" s="61"/>
      <c r="AB464" s="61"/>
      <c r="AC464" s="61"/>
      <c r="AD464" s="61"/>
      <c r="AE464" s="61"/>
      <c r="AF464" s="61"/>
      <c r="AH464" s="61"/>
      <c r="AI464" s="61"/>
      <c r="AJ464" s="61"/>
      <c r="AK464" s="61"/>
    </row>
    <row r="465" spans="1:44" s="50" customFormat="1" x14ac:dyDescent="0.3">
      <c r="A465" s="112"/>
      <c r="B465" s="117"/>
      <c r="C465" s="114"/>
      <c r="D465" s="112"/>
      <c r="E465" s="112"/>
      <c r="F465" s="7" t="s">
        <v>13</v>
      </c>
      <c r="G465" s="75">
        <f t="shared" si="168"/>
        <v>0</v>
      </c>
      <c r="H465" s="75">
        <f t="shared" si="168"/>
        <v>0</v>
      </c>
      <c r="I465" s="75">
        <v>0</v>
      </c>
      <c r="J465" s="75">
        <v>0</v>
      </c>
      <c r="K465" s="75">
        <v>0</v>
      </c>
      <c r="L465" s="75">
        <v>0</v>
      </c>
      <c r="M465" s="75">
        <v>0</v>
      </c>
      <c r="N465" s="75">
        <v>0</v>
      </c>
      <c r="O465" s="75">
        <v>0</v>
      </c>
      <c r="P465" s="75">
        <v>0</v>
      </c>
      <c r="Q465" s="134"/>
      <c r="R465" s="54"/>
      <c r="AA465" s="61"/>
      <c r="AB465" s="61"/>
      <c r="AC465" s="61"/>
      <c r="AD465" s="61"/>
      <c r="AE465" s="61"/>
      <c r="AF465" s="61"/>
      <c r="AH465" s="61"/>
      <c r="AI465" s="61"/>
      <c r="AJ465" s="61"/>
      <c r="AK465" s="61"/>
    </row>
    <row r="466" spans="1:44" s="50" customFormat="1" x14ac:dyDescent="0.3">
      <c r="A466" s="112"/>
      <c r="B466" s="117"/>
      <c r="C466" s="114"/>
      <c r="D466" s="112"/>
      <c r="E466" s="112"/>
      <c r="F466" s="7" t="s">
        <v>14</v>
      </c>
      <c r="G466" s="75">
        <f t="shared" si="168"/>
        <v>0</v>
      </c>
      <c r="H466" s="75">
        <f t="shared" si="168"/>
        <v>0</v>
      </c>
      <c r="I466" s="75">
        <v>0</v>
      </c>
      <c r="J466" s="75">
        <v>0</v>
      </c>
      <c r="K466" s="75">
        <v>0</v>
      </c>
      <c r="L466" s="75">
        <v>0</v>
      </c>
      <c r="M466" s="75">
        <v>0</v>
      </c>
      <c r="N466" s="75">
        <v>0</v>
      </c>
      <c r="O466" s="75">
        <v>0</v>
      </c>
      <c r="P466" s="75">
        <v>0</v>
      </c>
      <c r="Q466" s="134"/>
      <c r="R466" s="54"/>
      <c r="AA466" s="61"/>
      <c r="AB466" s="61"/>
      <c r="AC466" s="61"/>
      <c r="AD466" s="61"/>
      <c r="AE466" s="61"/>
      <c r="AF466" s="61"/>
      <c r="AH466" s="61"/>
      <c r="AI466" s="61"/>
      <c r="AJ466" s="61"/>
      <c r="AK466" s="61"/>
    </row>
    <row r="467" spans="1:44" s="50" customFormat="1" x14ac:dyDescent="0.3">
      <c r="A467" s="112"/>
      <c r="B467" s="117"/>
      <c r="C467" s="114"/>
      <c r="D467" s="112"/>
      <c r="E467" s="112"/>
      <c r="F467" s="7" t="s">
        <v>15</v>
      </c>
      <c r="G467" s="75">
        <f t="shared" si="168"/>
        <v>0</v>
      </c>
      <c r="H467" s="75">
        <f t="shared" si="168"/>
        <v>0</v>
      </c>
      <c r="I467" s="75">
        <v>0</v>
      </c>
      <c r="J467" s="75">
        <v>0</v>
      </c>
      <c r="K467" s="75">
        <v>0</v>
      </c>
      <c r="L467" s="75">
        <v>0</v>
      </c>
      <c r="M467" s="75">
        <v>0</v>
      </c>
      <c r="N467" s="75">
        <v>0</v>
      </c>
      <c r="O467" s="75">
        <v>0</v>
      </c>
      <c r="P467" s="75">
        <v>0</v>
      </c>
      <c r="Q467" s="134"/>
      <c r="R467" s="54"/>
      <c r="AA467" s="61"/>
      <c r="AB467" s="61"/>
      <c r="AC467" s="61"/>
      <c r="AD467" s="61"/>
      <c r="AE467" s="61"/>
      <c r="AF467" s="61"/>
      <c r="AH467" s="61"/>
      <c r="AI467" s="61"/>
      <c r="AJ467" s="61"/>
      <c r="AK467" s="61"/>
    </row>
    <row r="468" spans="1:44" s="50" customFormat="1" x14ac:dyDescent="0.3">
      <c r="A468" s="112"/>
      <c r="B468" s="117"/>
      <c r="C468" s="114"/>
      <c r="D468" s="112"/>
      <c r="E468" s="112"/>
      <c r="F468" s="7" t="s">
        <v>62</v>
      </c>
      <c r="G468" s="75">
        <f t="shared" si="168"/>
        <v>0</v>
      </c>
      <c r="H468" s="75">
        <f t="shared" si="168"/>
        <v>0</v>
      </c>
      <c r="I468" s="75">
        <v>0</v>
      </c>
      <c r="J468" s="75">
        <v>0</v>
      </c>
      <c r="K468" s="75">
        <v>0</v>
      </c>
      <c r="L468" s="75">
        <v>0</v>
      </c>
      <c r="M468" s="75">
        <v>0</v>
      </c>
      <c r="N468" s="75">
        <v>0</v>
      </c>
      <c r="O468" s="75">
        <v>0</v>
      </c>
      <c r="P468" s="75">
        <v>0</v>
      </c>
      <c r="Q468" s="134"/>
      <c r="R468" s="54"/>
      <c r="AA468" s="61"/>
      <c r="AB468" s="61"/>
      <c r="AC468" s="61"/>
      <c r="AD468" s="61"/>
      <c r="AE468" s="61"/>
      <c r="AF468" s="61"/>
      <c r="AH468" s="61"/>
      <c r="AI468" s="61"/>
      <c r="AJ468" s="61"/>
      <c r="AK468" s="61"/>
    </row>
    <row r="469" spans="1:44" s="50" customFormat="1" x14ac:dyDescent="0.3">
      <c r="A469" s="112"/>
      <c r="B469" s="117"/>
      <c r="C469" s="114"/>
      <c r="D469" s="112"/>
      <c r="E469" s="112"/>
      <c r="F469" s="7" t="s">
        <v>63</v>
      </c>
      <c r="G469" s="75">
        <f t="shared" si="168"/>
        <v>0</v>
      </c>
      <c r="H469" s="75">
        <f t="shared" si="168"/>
        <v>0</v>
      </c>
      <c r="I469" s="75">
        <v>0</v>
      </c>
      <c r="J469" s="75">
        <v>0</v>
      </c>
      <c r="K469" s="75">
        <v>0</v>
      </c>
      <c r="L469" s="75">
        <v>0</v>
      </c>
      <c r="M469" s="75">
        <v>0</v>
      </c>
      <c r="N469" s="75">
        <v>0</v>
      </c>
      <c r="O469" s="75">
        <v>0</v>
      </c>
      <c r="P469" s="75">
        <v>0</v>
      </c>
      <c r="Q469" s="134"/>
      <c r="R469" s="54"/>
      <c r="AA469" s="61"/>
      <c r="AB469" s="61"/>
      <c r="AC469" s="61">
        <v>1</v>
      </c>
      <c r="AD469" s="61"/>
      <c r="AE469" s="61"/>
      <c r="AF469" s="61"/>
      <c r="AH469" s="61"/>
      <c r="AI469" s="61"/>
      <c r="AJ469" s="61"/>
      <c r="AK469" s="61"/>
    </row>
    <row r="470" spans="1:44" s="50" customFormat="1" x14ac:dyDescent="0.3">
      <c r="A470" s="112"/>
      <c r="B470" s="117"/>
      <c r="C470" s="114"/>
      <c r="D470" s="112"/>
      <c r="E470" s="112"/>
      <c r="F470" s="7" t="s">
        <v>64</v>
      </c>
      <c r="G470" s="75">
        <f t="shared" si="168"/>
        <v>0</v>
      </c>
      <c r="H470" s="75">
        <f t="shared" si="168"/>
        <v>0</v>
      </c>
      <c r="I470" s="75">
        <v>0</v>
      </c>
      <c r="J470" s="75">
        <v>0</v>
      </c>
      <c r="K470" s="75">
        <v>0</v>
      </c>
      <c r="L470" s="75">
        <v>0</v>
      </c>
      <c r="M470" s="75">
        <v>0</v>
      </c>
      <c r="N470" s="75">
        <v>0</v>
      </c>
      <c r="O470" s="75">
        <v>0</v>
      </c>
      <c r="P470" s="75">
        <v>0</v>
      </c>
      <c r="Q470" s="134"/>
      <c r="R470" s="54"/>
      <c r="AA470" s="61"/>
      <c r="AB470" s="61"/>
      <c r="AC470" s="61"/>
      <c r="AD470" s="61"/>
      <c r="AE470" s="61"/>
      <c r="AF470" s="61"/>
      <c r="AH470" s="61"/>
      <c r="AI470" s="61"/>
      <c r="AJ470" s="61"/>
      <c r="AK470" s="61"/>
    </row>
    <row r="471" spans="1:44" s="50" customFormat="1" x14ac:dyDescent="0.3">
      <c r="A471" s="112"/>
      <c r="B471" s="117"/>
      <c r="C471" s="114"/>
      <c r="D471" s="112"/>
      <c r="E471" s="112"/>
      <c r="F471" s="7" t="s">
        <v>65</v>
      </c>
      <c r="G471" s="75">
        <f t="shared" si="168"/>
        <v>0</v>
      </c>
      <c r="H471" s="75">
        <f t="shared" si="168"/>
        <v>0</v>
      </c>
      <c r="I471" s="75">
        <v>0</v>
      </c>
      <c r="J471" s="75">
        <v>0</v>
      </c>
      <c r="K471" s="75">
        <v>0</v>
      </c>
      <c r="L471" s="75">
        <v>0</v>
      </c>
      <c r="M471" s="75">
        <v>0</v>
      </c>
      <c r="N471" s="75">
        <v>0</v>
      </c>
      <c r="O471" s="75">
        <v>0</v>
      </c>
      <c r="P471" s="75">
        <v>0</v>
      </c>
      <c r="Q471" s="134"/>
      <c r="R471" s="54"/>
      <c r="AA471" s="61"/>
      <c r="AB471" s="61"/>
      <c r="AC471" s="61"/>
      <c r="AD471" s="61"/>
      <c r="AE471" s="61"/>
      <c r="AF471" s="61"/>
      <c r="AH471" s="61"/>
      <c r="AI471" s="61"/>
      <c r="AJ471" s="61"/>
      <c r="AK471" s="61"/>
    </row>
    <row r="472" spans="1:44" s="99" customFormat="1" x14ac:dyDescent="0.3">
      <c r="A472" s="112"/>
      <c r="B472" s="118"/>
      <c r="C472" s="115"/>
      <c r="D472" s="112"/>
      <c r="E472" s="112"/>
      <c r="F472" s="87" t="s">
        <v>66</v>
      </c>
      <c r="G472" s="97">
        <f t="shared" si="168"/>
        <v>210.1</v>
      </c>
      <c r="H472" s="97">
        <f t="shared" si="168"/>
        <v>0</v>
      </c>
      <c r="I472" s="97">
        <v>210.1</v>
      </c>
      <c r="J472" s="97">
        <v>0</v>
      </c>
      <c r="K472" s="97">
        <v>0</v>
      </c>
      <c r="L472" s="97">
        <v>0</v>
      </c>
      <c r="M472" s="97">
        <v>0</v>
      </c>
      <c r="N472" s="97">
        <v>0</v>
      </c>
      <c r="O472" s="97">
        <v>0</v>
      </c>
      <c r="P472" s="97">
        <v>0</v>
      </c>
      <c r="Q472" s="135"/>
      <c r="R472" s="98"/>
      <c r="AA472" s="100"/>
      <c r="AB472" s="100"/>
      <c r="AC472" s="100"/>
      <c r="AD472" s="100"/>
      <c r="AE472" s="100"/>
      <c r="AF472" s="100"/>
      <c r="AH472" s="100"/>
      <c r="AI472" s="100"/>
      <c r="AJ472" s="100"/>
      <c r="AK472" s="100"/>
      <c r="AR472" s="103">
        <f>I472</f>
        <v>210.1</v>
      </c>
    </row>
    <row r="473" spans="1:44" s="50" customFormat="1" ht="15.75" customHeight="1" x14ac:dyDescent="0.3">
      <c r="A473" s="112"/>
      <c r="B473" s="116" t="s">
        <v>142</v>
      </c>
      <c r="C473" s="113"/>
      <c r="D473" s="112">
        <v>1</v>
      </c>
      <c r="E473" s="112" t="s">
        <v>137</v>
      </c>
      <c r="F473" s="7" t="s">
        <v>9</v>
      </c>
      <c r="G473" s="75">
        <f>SUM(G474:G484)</f>
        <v>143.19999999999999</v>
      </c>
      <c r="H473" s="75">
        <f>SUM(H474:H484)</f>
        <v>0</v>
      </c>
      <c r="I473" s="75">
        <f t="shared" ref="I473:N473" si="169">SUM(I474:I484)</f>
        <v>143.19999999999999</v>
      </c>
      <c r="J473" s="75">
        <f t="shared" si="169"/>
        <v>0</v>
      </c>
      <c r="K473" s="75">
        <f t="shared" si="169"/>
        <v>0</v>
      </c>
      <c r="L473" s="75">
        <f t="shared" si="169"/>
        <v>0</v>
      </c>
      <c r="M473" s="75">
        <f t="shared" si="169"/>
        <v>0</v>
      </c>
      <c r="N473" s="75">
        <f t="shared" si="169"/>
        <v>0</v>
      </c>
      <c r="O473" s="75">
        <f>SUM(O474:O484)</f>
        <v>0</v>
      </c>
      <c r="P473" s="75">
        <f>SUM(P474:P484)</f>
        <v>0</v>
      </c>
      <c r="Q473" s="76"/>
      <c r="R473" s="54"/>
      <c r="AA473" s="61"/>
      <c r="AB473" s="61"/>
      <c r="AC473" s="61"/>
      <c r="AD473" s="61"/>
      <c r="AE473" s="61"/>
      <c r="AF473" s="61"/>
      <c r="AH473" s="61"/>
      <c r="AI473" s="61"/>
      <c r="AJ473" s="61"/>
      <c r="AK473" s="61"/>
    </row>
    <row r="474" spans="1:44" s="50" customFormat="1" x14ac:dyDescent="0.3">
      <c r="A474" s="112"/>
      <c r="B474" s="117"/>
      <c r="C474" s="114"/>
      <c r="D474" s="112"/>
      <c r="E474" s="112"/>
      <c r="F474" s="7" t="s">
        <v>10</v>
      </c>
      <c r="G474" s="75">
        <f t="shared" ref="G474:H484" si="170">I474+K474+M474+O474</f>
        <v>0</v>
      </c>
      <c r="H474" s="75">
        <f t="shared" si="170"/>
        <v>0</v>
      </c>
      <c r="I474" s="75">
        <v>0</v>
      </c>
      <c r="J474" s="75">
        <v>0</v>
      </c>
      <c r="K474" s="75">
        <v>0</v>
      </c>
      <c r="L474" s="75">
        <v>0</v>
      </c>
      <c r="M474" s="75">
        <v>0</v>
      </c>
      <c r="N474" s="75">
        <v>0</v>
      </c>
      <c r="O474" s="75">
        <v>0</v>
      </c>
      <c r="P474" s="75">
        <v>0</v>
      </c>
      <c r="Q474" s="133" t="s">
        <v>60</v>
      </c>
      <c r="R474" s="54"/>
      <c r="AA474" s="61"/>
      <c r="AB474" s="61"/>
      <c r="AC474" s="61"/>
      <c r="AD474" s="61"/>
      <c r="AE474" s="61"/>
      <c r="AF474" s="61"/>
      <c r="AH474" s="61"/>
      <c r="AI474" s="61"/>
      <c r="AJ474" s="61"/>
      <c r="AK474" s="61"/>
    </row>
    <row r="475" spans="1:44" s="50" customFormat="1" x14ac:dyDescent="0.3">
      <c r="A475" s="112"/>
      <c r="B475" s="117"/>
      <c r="C475" s="114"/>
      <c r="D475" s="112"/>
      <c r="E475" s="112"/>
      <c r="F475" s="7" t="s">
        <v>11</v>
      </c>
      <c r="G475" s="75">
        <f t="shared" si="170"/>
        <v>0</v>
      </c>
      <c r="H475" s="75">
        <f t="shared" si="170"/>
        <v>0</v>
      </c>
      <c r="I475" s="75">
        <v>0</v>
      </c>
      <c r="J475" s="75">
        <v>0</v>
      </c>
      <c r="K475" s="75">
        <v>0</v>
      </c>
      <c r="L475" s="75">
        <v>0</v>
      </c>
      <c r="M475" s="75">
        <v>0</v>
      </c>
      <c r="N475" s="75">
        <v>0</v>
      </c>
      <c r="O475" s="75">
        <v>0</v>
      </c>
      <c r="P475" s="75">
        <v>0</v>
      </c>
      <c r="Q475" s="134"/>
      <c r="R475" s="54"/>
      <c r="AA475" s="61"/>
      <c r="AB475" s="61"/>
      <c r="AC475" s="61"/>
      <c r="AD475" s="61"/>
      <c r="AE475" s="61"/>
      <c r="AF475" s="61"/>
      <c r="AH475" s="61"/>
      <c r="AI475" s="61"/>
      <c r="AJ475" s="61"/>
      <c r="AK475" s="61"/>
    </row>
    <row r="476" spans="1:44" s="50" customFormat="1" x14ac:dyDescent="0.3">
      <c r="A476" s="112"/>
      <c r="B476" s="117"/>
      <c r="C476" s="114"/>
      <c r="D476" s="112"/>
      <c r="E476" s="112"/>
      <c r="F476" s="7" t="s">
        <v>12</v>
      </c>
      <c r="G476" s="75">
        <f t="shared" si="170"/>
        <v>0</v>
      </c>
      <c r="H476" s="75">
        <f t="shared" si="170"/>
        <v>0</v>
      </c>
      <c r="I476" s="75">
        <v>0</v>
      </c>
      <c r="J476" s="75">
        <v>0</v>
      </c>
      <c r="K476" s="75">
        <v>0</v>
      </c>
      <c r="L476" s="75">
        <v>0</v>
      </c>
      <c r="M476" s="75">
        <v>0</v>
      </c>
      <c r="N476" s="75">
        <v>0</v>
      </c>
      <c r="O476" s="75">
        <v>0</v>
      </c>
      <c r="P476" s="75">
        <v>0</v>
      </c>
      <c r="Q476" s="134"/>
      <c r="R476" s="54"/>
      <c r="AA476" s="61"/>
      <c r="AB476" s="61"/>
      <c r="AC476" s="61"/>
      <c r="AD476" s="61"/>
      <c r="AE476" s="61"/>
      <c r="AF476" s="61"/>
      <c r="AH476" s="61"/>
      <c r="AI476" s="61"/>
      <c r="AJ476" s="61"/>
      <c r="AK476" s="61"/>
    </row>
    <row r="477" spans="1:44" s="50" customFormat="1" x14ac:dyDescent="0.3">
      <c r="A477" s="112"/>
      <c r="B477" s="117"/>
      <c r="C477" s="114"/>
      <c r="D477" s="112"/>
      <c r="E477" s="112"/>
      <c r="F477" s="7" t="s">
        <v>13</v>
      </c>
      <c r="G477" s="75">
        <f t="shared" si="170"/>
        <v>0</v>
      </c>
      <c r="H477" s="75">
        <f t="shared" si="170"/>
        <v>0</v>
      </c>
      <c r="I477" s="75">
        <v>0</v>
      </c>
      <c r="J477" s="75">
        <v>0</v>
      </c>
      <c r="K477" s="75">
        <v>0</v>
      </c>
      <c r="L477" s="75">
        <v>0</v>
      </c>
      <c r="M477" s="75">
        <v>0</v>
      </c>
      <c r="N477" s="75">
        <v>0</v>
      </c>
      <c r="O477" s="75">
        <v>0</v>
      </c>
      <c r="P477" s="75">
        <v>0</v>
      </c>
      <c r="Q477" s="134"/>
      <c r="R477" s="54"/>
      <c r="AA477" s="61"/>
      <c r="AB477" s="61"/>
      <c r="AC477" s="61"/>
      <c r="AD477" s="61"/>
      <c r="AE477" s="61"/>
      <c r="AF477" s="61"/>
      <c r="AH477" s="61"/>
      <c r="AI477" s="61"/>
      <c r="AJ477" s="61"/>
      <c r="AK477" s="61"/>
    </row>
    <row r="478" spans="1:44" s="50" customFormat="1" ht="46.5" customHeight="1" x14ac:dyDescent="0.3">
      <c r="A478" s="112"/>
      <c r="B478" s="117"/>
      <c r="C478" s="114"/>
      <c r="D478" s="112"/>
      <c r="E478" s="112"/>
      <c r="F478" s="7" t="s">
        <v>14</v>
      </c>
      <c r="G478" s="75">
        <f t="shared" si="170"/>
        <v>0</v>
      </c>
      <c r="H478" s="75">
        <f t="shared" si="170"/>
        <v>0</v>
      </c>
      <c r="I478" s="75">
        <v>0</v>
      </c>
      <c r="J478" s="75">
        <v>0</v>
      </c>
      <c r="K478" s="75">
        <v>0</v>
      </c>
      <c r="L478" s="75">
        <v>0</v>
      </c>
      <c r="M478" s="75">
        <v>0</v>
      </c>
      <c r="N478" s="75">
        <v>0</v>
      </c>
      <c r="O478" s="75">
        <v>0</v>
      </c>
      <c r="P478" s="75">
        <v>0</v>
      </c>
      <c r="Q478" s="134"/>
      <c r="R478" s="54"/>
      <c r="AA478" s="61"/>
      <c r="AB478" s="61"/>
      <c r="AC478" s="61"/>
      <c r="AD478" s="61"/>
      <c r="AE478" s="61"/>
      <c r="AF478" s="61"/>
      <c r="AH478" s="61"/>
      <c r="AI478" s="61"/>
      <c r="AJ478" s="61"/>
      <c r="AK478" s="61"/>
    </row>
    <row r="479" spans="1:44" s="50" customFormat="1" x14ac:dyDescent="0.3">
      <c r="A479" s="112"/>
      <c r="B479" s="117"/>
      <c r="C479" s="114"/>
      <c r="D479" s="112"/>
      <c r="E479" s="112"/>
      <c r="F479" s="7" t="s">
        <v>15</v>
      </c>
      <c r="G479" s="75">
        <f t="shared" si="170"/>
        <v>0</v>
      </c>
      <c r="H479" s="75">
        <f t="shared" si="170"/>
        <v>0</v>
      </c>
      <c r="I479" s="75">
        <v>0</v>
      </c>
      <c r="J479" s="75">
        <v>0</v>
      </c>
      <c r="K479" s="75">
        <v>0</v>
      </c>
      <c r="L479" s="75">
        <v>0</v>
      </c>
      <c r="M479" s="75">
        <v>0</v>
      </c>
      <c r="N479" s="75">
        <v>0</v>
      </c>
      <c r="O479" s="75">
        <v>0</v>
      </c>
      <c r="P479" s="75">
        <v>0</v>
      </c>
      <c r="Q479" s="134"/>
      <c r="R479" s="54"/>
      <c r="AA479" s="61"/>
      <c r="AB479" s="61"/>
      <c r="AC479" s="61"/>
      <c r="AD479" s="61"/>
      <c r="AE479" s="61"/>
      <c r="AF479" s="61"/>
      <c r="AH479" s="61"/>
      <c r="AI479" s="61"/>
      <c r="AJ479" s="61"/>
      <c r="AK479" s="61"/>
    </row>
    <row r="480" spans="1:44" s="50" customFormat="1" x14ac:dyDescent="0.3">
      <c r="A480" s="112"/>
      <c r="B480" s="117"/>
      <c r="C480" s="114"/>
      <c r="D480" s="112"/>
      <c r="E480" s="112"/>
      <c r="F480" s="7" t="s">
        <v>62</v>
      </c>
      <c r="G480" s="75">
        <f t="shared" si="170"/>
        <v>0</v>
      </c>
      <c r="H480" s="75">
        <f t="shared" si="170"/>
        <v>0</v>
      </c>
      <c r="I480" s="75">
        <v>0</v>
      </c>
      <c r="J480" s="75">
        <v>0</v>
      </c>
      <c r="K480" s="75">
        <v>0</v>
      </c>
      <c r="L480" s="75">
        <v>0</v>
      </c>
      <c r="M480" s="75">
        <v>0</v>
      </c>
      <c r="N480" s="75">
        <v>0</v>
      </c>
      <c r="O480" s="75">
        <v>0</v>
      </c>
      <c r="P480" s="75">
        <v>0</v>
      </c>
      <c r="Q480" s="134"/>
      <c r="R480" s="54"/>
      <c r="AA480" s="61"/>
      <c r="AB480" s="61"/>
      <c r="AC480" s="61"/>
      <c r="AD480" s="61"/>
      <c r="AE480" s="61"/>
      <c r="AF480" s="61"/>
      <c r="AH480" s="61"/>
      <c r="AI480" s="61"/>
      <c r="AJ480" s="61"/>
      <c r="AK480" s="61"/>
    </row>
    <row r="481" spans="1:44" s="50" customFormat="1" x14ac:dyDescent="0.3">
      <c r="A481" s="112"/>
      <c r="B481" s="117"/>
      <c r="C481" s="114"/>
      <c r="D481" s="112"/>
      <c r="E481" s="112"/>
      <c r="F481" s="7" t="s">
        <v>63</v>
      </c>
      <c r="G481" s="75">
        <f t="shared" si="170"/>
        <v>0</v>
      </c>
      <c r="H481" s="75">
        <f t="shared" si="170"/>
        <v>0</v>
      </c>
      <c r="I481" s="75">
        <v>0</v>
      </c>
      <c r="J481" s="75">
        <v>0</v>
      </c>
      <c r="K481" s="75">
        <v>0</v>
      </c>
      <c r="L481" s="75">
        <v>0</v>
      </c>
      <c r="M481" s="75">
        <v>0</v>
      </c>
      <c r="N481" s="75">
        <v>0</v>
      </c>
      <c r="O481" s="75">
        <v>0</v>
      </c>
      <c r="P481" s="75">
        <v>0</v>
      </c>
      <c r="Q481" s="134"/>
      <c r="R481" s="54"/>
      <c r="AA481" s="61"/>
      <c r="AB481" s="61"/>
      <c r="AC481" s="61">
        <v>1</v>
      </c>
      <c r="AD481" s="61"/>
      <c r="AE481" s="61"/>
      <c r="AF481" s="61"/>
      <c r="AH481" s="61"/>
      <c r="AI481" s="61"/>
      <c r="AJ481" s="61"/>
      <c r="AK481" s="61"/>
    </row>
    <row r="482" spans="1:44" s="50" customFormat="1" x14ac:dyDescent="0.3">
      <c r="A482" s="112"/>
      <c r="B482" s="117"/>
      <c r="C482" s="114"/>
      <c r="D482" s="112"/>
      <c r="E482" s="112"/>
      <c r="F482" s="7" t="s">
        <v>64</v>
      </c>
      <c r="G482" s="75">
        <f t="shared" si="170"/>
        <v>0</v>
      </c>
      <c r="H482" s="75">
        <f t="shared" si="170"/>
        <v>0</v>
      </c>
      <c r="I482" s="75">
        <v>0</v>
      </c>
      <c r="J482" s="75">
        <v>0</v>
      </c>
      <c r="K482" s="75">
        <v>0</v>
      </c>
      <c r="L482" s="75">
        <v>0</v>
      </c>
      <c r="M482" s="75">
        <v>0</v>
      </c>
      <c r="N482" s="75">
        <v>0</v>
      </c>
      <c r="O482" s="75">
        <v>0</v>
      </c>
      <c r="P482" s="75">
        <v>0</v>
      </c>
      <c r="Q482" s="134"/>
      <c r="R482" s="54"/>
      <c r="AA482" s="61"/>
      <c r="AB482" s="61"/>
      <c r="AC482" s="61"/>
      <c r="AD482" s="61"/>
      <c r="AE482" s="61"/>
      <c r="AF482" s="61"/>
      <c r="AH482" s="61"/>
      <c r="AI482" s="61"/>
      <c r="AJ482" s="61"/>
      <c r="AK482" s="61"/>
    </row>
    <row r="483" spans="1:44" s="50" customFormat="1" x14ac:dyDescent="0.3">
      <c r="A483" s="112"/>
      <c r="B483" s="117"/>
      <c r="C483" s="114"/>
      <c r="D483" s="112"/>
      <c r="E483" s="112"/>
      <c r="F483" s="7" t="s">
        <v>65</v>
      </c>
      <c r="G483" s="75">
        <f t="shared" si="170"/>
        <v>0</v>
      </c>
      <c r="H483" s="75">
        <f t="shared" si="170"/>
        <v>0</v>
      </c>
      <c r="I483" s="75">
        <v>0</v>
      </c>
      <c r="J483" s="75">
        <v>0</v>
      </c>
      <c r="K483" s="75">
        <v>0</v>
      </c>
      <c r="L483" s="75">
        <v>0</v>
      </c>
      <c r="M483" s="75">
        <v>0</v>
      </c>
      <c r="N483" s="75">
        <v>0</v>
      </c>
      <c r="O483" s="75">
        <v>0</v>
      </c>
      <c r="P483" s="75">
        <v>0</v>
      </c>
      <c r="Q483" s="134"/>
      <c r="R483" s="54"/>
      <c r="AA483" s="61"/>
      <c r="AB483" s="61"/>
      <c r="AC483" s="61"/>
      <c r="AD483" s="61"/>
      <c r="AE483" s="61"/>
      <c r="AF483" s="61"/>
      <c r="AH483" s="61"/>
      <c r="AI483" s="61"/>
      <c r="AJ483" s="61"/>
      <c r="AK483" s="61"/>
    </row>
    <row r="484" spans="1:44" s="99" customFormat="1" x14ac:dyDescent="0.3">
      <c r="A484" s="112"/>
      <c r="B484" s="118"/>
      <c r="C484" s="115"/>
      <c r="D484" s="112"/>
      <c r="E484" s="112"/>
      <c r="F484" s="87" t="s">
        <v>66</v>
      </c>
      <c r="G484" s="97">
        <f t="shared" si="170"/>
        <v>143.19999999999999</v>
      </c>
      <c r="H484" s="97">
        <f t="shared" si="170"/>
        <v>0</v>
      </c>
      <c r="I484" s="97">
        <v>143.19999999999999</v>
      </c>
      <c r="J484" s="97">
        <v>0</v>
      </c>
      <c r="K484" s="97">
        <v>0</v>
      </c>
      <c r="L484" s="97">
        <v>0</v>
      </c>
      <c r="M484" s="97">
        <v>0</v>
      </c>
      <c r="N484" s="97">
        <v>0</v>
      </c>
      <c r="O484" s="97">
        <v>0</v>
      </c>
      <c r="P484" s="97">
        <v>0</v>
      </c>
      <c r="Q484" s="135"/>
      <c r="R484" s="98"/>
      <c r="AA484" s="100"/>
      <c r="AB484" s="100"/>
      <c r="AC484" s="100"/>
      <c r="AD484" s="100"/>
      <c r="AE484" s="100"/>
      <c r="AF484" s="100"/>
      <c r="AH484" s="100"/>
      <c r="AI484" s="100"/>
      <c r="AJ484" s="100"/>
      <c r="AK484" s="100"/>
      <c r="AR484" s="103">
        <f>I484</f>
        <v>143.19999999999999</v>
      </c>
    </row>
    <row r="485" spans="1:44" s="50" customFormat="1" ht="15.75" customHeight="1" x14ac:dyDescent="0.3">
      <c r="A485" s="112"/>
      <c r="B485" s="116" t="s">
        <v>91</v>
      </c>
      <c r="C485" s="113"/>
      <c r="D485" s="112">
        <v>1</v>
      </c>
      <c r="E485" s="112" t="s">
        <v>137</v>
      </c>
      <c r="F485" s="7" t="s">
        <v>9</v>
      </c>
      <c r="G485" s="75">
        <f>SUM(G486:G496)</f>
        <v>1510.3</v>
      </c>
      <c r="H485" s="75">
        <f>SUM(H486:H496)</f>
        <v>0</v>
      </c>
      <c r="I485" s="75">
        <f t="shared" ref="I485:N485" si="171">SUM(I486:I496)</f>
        <v>1510.3</v>
      </c>
      <c r="J485" s="75">
        <f t="shared" si="171"/>
        <v>0</v>
      </c>
      <c r="K485" s="75">
        <f t="shared" si="171"/>
        <v>0</v>
      </c>
      <c r="L485" s="75">
        <f t="shared" si="171"/>
        <v>0</v>
      </c>
      <c r="M485" s="75">
        <f t="shared" si="171"/>
        <v>0</v>
      </c>
      <c r="N485" s="75">
        <f t="shared" si="171"/>
        <v>0</v>
      </c>
      <c r="O485" s="75">
        <f>SUM(O486:O496)</f>
        <v>0</v>
      </c>
      <c r="P485" s="75">
        <f>SUM(P486:P496)</f>
        <v>0</v>
      </c>
      <c r="Q485" s="76"/>
      <c r="R485" s="54"/>
      <c r="AA485" s="61"/>
      <c r="AB485" s="61"/>
      <c r="AC485" s="61"/>
      <c r="AD485" s="61"/>
      <c r="AE485" s="61"/>
      <c r="AF485" s="61"/>
      <c r="AH485" s="61"/>
      <c r="AI485" s="61"/>
      <c r="AJ485" s="61"/>
      <c r="AK485" s="61"/>
    </row>
    <row r="486" spans="1:44" s="50" customFormat="1" x14ac:dyDescent="0.3">
      <c r="A486" s="112"/>
      <c r="B486" s="117"/>
      <c r="C486" s="114"/>
      <c r="D486" s="112"/>
      <c r="E486" s="112"/>
      <c r="F486" s="7" t="s">
        <v>10</v>
      </c>
      <c r="G486" s="75">
        <f t="shared" ref="G486:H496" si="172">I486+K486+M486+O486</f>
        <v>0</v>
      </c>
      <c r="H486" s="75">
        <f t="shared" si="172"/>
        <v>0</v>
      </c>
      <c r="I486" s="75">
        <v>0</v>
      </c>
      <c r="J486" s="75">
        <v>0</v>
      </c>
      <c r="K486" s="75">
        <v>0</v>
      </c>
      <c r="L486" s="75">
        <v>0</v>
      </c>
      <c r="M486" s="75">
        <v>0</v>
      </c>
      <c r="N486" s="75">
        <v>0</v>
      </c>
      <c r="O486" s="75">
        <v>0</v>
      </c>
      <c r="P486" s="75">
        <v>0</v>
      </c>
      <c r="Q486" s="133" t="s">
        <v>60</v>
      </c>
      <c r="R486" s="54"/>
      <c r="AA486" s="61"/>
      <c r="AB486" s="61"/>
      <c r="AC486" s="61"/>
      <c r="AD486" s="61"/>
      <c r="AE486" s="61"/>
      <c r="AF486" s="61"/>
      <c r="AH486" s="61"/>
      <c r="AI486" s="61"/>
      <c r="AJ486" s="61"/>
      <c r="AK486" s="61"/>
    </row>
    <row r="487" spans="1:44" s="50" customFormat="1" x14ac:dyDescent="0.3">
      <c r="A487" s="112"/>
      <c r="B487" s="117"/>
      <c r="C487" s="114"/>
      <c r="D487" s="112"/>
      <c r="E487" s="112"/>
      <c r="F487" s="7" t="s">
        <v>11</v>
      </c>
      <c r="G487" s="75">
        <f t="shared" si="172"/>
        <v>0</v>
      </c>
      <c r="H487" s="75">
        <f t="shared" si="172"/>
        <v>0</v>
      </c>
      <c r="I487" s="75">
        <v>0</v>
      </c>
      <c r="J487" s="75">
        <v>0</v>
      </c>
      <c r="K487" s="75">
        <v>0</v>
      </c>
      <c r="L487" s="75">
        <v>0</v>
      </c>
      <c r="M487" s="75">
        <v>0</v>
      </c>
      <c r="N487" s="75">
        <v>0</v>
      </c>
      <c r="O487" s="75">
        <v>0</v>
      </c>
      <c r="P487" s="75">
        <v>0</v>
      </c>
      <c r="Q487" s="134"/>
      <c r="R487" s="54"/>
      <c r="AA487" s="61"/>
      <c r="AB487" s="61"/>
      <c r="AC487" s="61"/>
      <c r="AD487" s="61"/>
      <c r="AE487" s="61"/>
      <c r="AF487" s="61"/>
      <c r="AH487" s="61"/>
      <c r="AI487" s="61"/>
      <c r="AJ487" s="61"/>
      <c r="AK487" s="61"/>
    </row>
    <row r="488" spans="1:44" s="50" customFormat="1" x14ac:dyDescent="0.3">
      <c r="A488" s="112"/>
      <c r="B488" s="117"/>
      <c r="C488" s="114"/>
      <c r="D488" s="112"/>
      <c r="E488" s="112"/>
      <c r="F488" s="7" t="s">
        <v>12</v>
      </c>
      <c r="G488" s="75">
        <f t="shared" si="172"/>
        <v>0</v>
      </c>
      <c r="H488" s="75">
        <f t="shared" si="172"/>
        <v>0</v>
      </c>
      <c r="I488" s="75">
        <v>0</v>
      </c>
      <c r="J488" s="75">
        <v>0</v>
      </c>
      <c r="K488" s="75">
        <v>0</v>
      </c>
      <c r="L488" s="75">
        <v>0</v>
      </c>
      <c r="M488" s="75">
        <v>0</v>
      </c>
      <c r="N488" s="75">
        <v>0</v>
      </c>
      <c r="O488" s="75">
        <v>0</v>
      </c>
      <c r="P488" s="75">
        <v>0</v>
      </c>
      <c r="Q488" s="134"/>
      <c r="R488" s="54"/>
      <c r="AA488" s="61"/>
      <c r="AB488" s="61"/>
      <c r="AC488" s="61"/>
      <c r="AD488" s="61"/>
      <c r="AE488" s="61"/>
      <c r="AF488" s="61"/>
      <c r="AH488" s="61"/>
      <c r="AI488" s="61"/>
      <c r="AJ488" s="61"/>
      <c r="AK488" s="61"/>
    </row>
    <row r="489" spans="1:44" s="50" customFormat="1" x14ac:dyDescent="0.3">
      <c r="A489" s="112"/>
      <c r="B489" s="117"/>
      <c r="C489" s="114"/>
      <c r="D489" s="112"/>
      <c r="E489" s="112"/>
      <c r="F489" s="7" t="s">
        <v>13</v>
      </c>
      <c r="G489" s="75">
        <f t="shared" si="172"/>
        <v>0</v>
      </c>
      <c r="H489" s="75">
        <f t="shared" si="172"/>
        <v>0</v>
      </c>
      <c r="I489" s="75">
        <v>0</v>
      </c>
      <c r="J489" s="75">
        <v>0</v>
      </c>
      <c r="K489" s="75">
        <v>0</v>
      </c>
      <c r="L489" s="75">
        <v>0</v>
      </c>
      <c r="M489" s="75">
        <v>0</v>
      </c>
      <c r="N489" s="75">
        <v>0</v>
      </c>
      <c r="O489" s="75">
        <v>0</v>
      </c>
      <c r="P489" s="75">
        <v>0</v>
      </c>
      <c r="Q489" s="134"/>
      <c r="R489" s="54"/>
      <c r="AA489" s="61"/>
      <c r="AB489" s="61"/>
      <c r="AC489" s="61"/>
      <c r="AD489" s="61"/>
      <c r="AE489" s="61"/>
      <c r="AF489" s="61"/>
      <c r="AH489" s="61"/>
      <c r="AI489" s="61"/>
      <c r="AJ489" s="61"/>
      <c r="AK489" s="61"/>
    </row>
    <row r="490" spans="1:44" s="50" customFormat="1" x14ac:dyDescent="0.3">
      <c r="A490" s="112"/>
      <c r="B490" s="117"/>
      <c r="C490" s="114"/>
      <c r="D490" s="112"/>
      <c r="E490" s="112"/>
      <c r="F490" s="7" t="s">
        <v>14</v>
      </c>
      <c r="G490" s="75">
        <f t="shared" si="172"/>
        <v>0</v>
      </c>
      <c r="H490" s="75">
        <f t="shared" si="172"/>
        <v>0</v>
      </c>
      <c r="I490" s="75">
        <v>0</v>
      </c>
      <c r="J490" s="75">
        <v>0</v>
      </c>
      <c r="K490" s="75">
        <v>0</v>
      </c>
      <c r="L490" s="75">
        <v>0</v>
      </c>
      <c r="M490" s="75">
        <v>0</v>
      </c>
      <c r="N490" s="75">
        <v>0</v>
      </c>
      <c r="O490" s="75">
        <v>0</v>
      </c>
      <c r="P490" s="75">
        <v>0</v>
      </c>
      <c r="Q490" s="134"/>
      <c r="R490" s="54"/>
      <c r="AA490" s="61"/>
      <c r="AB490" s="61"/>
      <c r="AC490" s="61"/>
      <c r="AD490" s="61"/>
      <c r="AE490" s="61"/>
      <c r="AF490" s="61"/>
      <c r="AH490" s="61"/>
      <c r="AI490" s="61"/>
      <c r="AJ490" s="61"/>
      <c r="AK490" s="61"/>
    </row>
    <row r="491" spans="1:44" s="50" customFormat="1" x14ac:dyDescent="0.3">
      <c r="A491" s="112"/>
      <c r="B491" s="117"/>
      <c r="C491" s="114"/>
      <c r="D491" s="112"/>
      <c r="E491" s="112"/>
      <c r="F491" s="7" t="s">
        <v>15</v>
      </c>
      <c r="G491" s="75">
        <f t="shared" si="172"/>
        <v>0</v>
      </c>
      <c r="H491" s="75">
        <f t="shared" si="172"/>
        <v>0</v>
      </c>
      <c r="I491" s="75">
        <v>0</v>
      </c>
      <c r="J491" s="75">
        <v>0</v>
      </c>
      <c r="K491" s="75">
        <v>0</v>
      </c>
      <c r="L491" s="75">
        <v>0</v>
      </c>
      <c r="M491" s="75">
        <v>0</v>
      </c>
      <c r="N491" s="75">
        <v>0</v>
      </c>
      <c r="O491" s="75">
        <v>0</v>
      </c>
      <c r="P491" s="75">
        <v>0</v>
      </c>
      <c r="Q491" s="134"/>
      <c r="R491" s="54"/>
      <c r="AA491" s="61"/>
      <c r="AB491" s="61"/>
      <c r="AC491" s="61"/>
      <c r="AD491" s="61"/>
      <c r="AE491" s="61"/>
      <c r="AF491" s="61"/>
      <c r="AH491" s="61"/>
      <c r="AI491" s="61"/>
      <c r="AJ491" s="61"/>
      <c r="AK491" s="61"/>
    </row>
    <row r="492" spans="1:44" s="50" customFormat="1" x14ac:dyDescent="0.3">
      <c r="A492" s="112"/>
      <c r="B492" s="117"/>
      <c r="C492" s="114"/>
      <c r="D492" s="112"/>
      <c r="E492" s="112"/>
      <c r="F492" s="7" t="s">
        <v>62</v>
      </c>
      <c r="G492" s="75">
        <f t="shared" si="172"/>
        <v>0</v>
      </c>
      <c r="H492" s="75">
        <f t="shared" si="172"/>
        <v>0</v>
      </c>
      <c r="I492" s="75">
        <v>0</v>
      </c>
      <c r="J492" s="75">
        <v>0</v>
      </c>
      <c r="K492" s="75">
        <v>0</v>
      </c>
      <c r="L492" s="75">
        <v>0</v>
      </c>
      <c r="M492" s="75">
        <v>0</v>
      </c>
      <c r="N492" s="75">
        <v>0</v>
      </c>
      <c r="O492" s="75">
        <v>0</v>
      </c>
      <c r="P492" s="75">
        <v>0</v>
      </c>
      <c r="Q492" s="134"/>
      <c r="R492" s="54"/>
      <c r="AA492" s="61"/>
      <c r="AB492" s="61"/>
      <c r="AC492" s="61"/>
      <c r="AD492" s="61"/>
      <c r="AE492" s="61"/>
      <c r="AF492" s="61"/>
      <c r="AH492" s="61"/>
      <c r="AI492" s="61"/>
      <c r="AJ492" s="61"/>
      <c r="AK492" s="61"/>
    </row>
    <row r="493" spans="1:44" s="50" customFormat="1" x14ac:dyDescent="0.3">
      <c r="A493" s="112"/>
      <c r="B493" s="117"/>
      <c r="C493" s="114"/>
      <c r="D493" s="112"/>
      <c r="E493" s="112"/>
      <c r="F493" s="7" t="s">
        <v>63</v>
      </c>
      <c r="G493" s="75">
        <f t="shared" si="172"/>
        <v>0</v>
      </c>
      <c r="H493" s="75">
        <f t="shared" si="172"/>
        <v>0</v>
      </c>
      <c r="I493" s="75">
        <v>0</v>
      </c>
      <c r="J493" s="75">
        <v>0</v>
      </c>
      <c r="K493" s="75">
        <v>0</v>
      </c>
      <c r="L493" s="75">
        <v>0</v>
      </c>
      <c r="M493" s="75">
        <v>0</v>
      </c>
      <c r="N493" s="75">
        <v>0</v>
      </c>
      <c r="O493" s="75">
        <v>0</v>
      </c>
      <c r="P493" s="75">
        <v>0</v>
      </c>
      <c r="Q493" s="134"/>
      <c r="R493" s="54"/>
      <c r="AA493" s="61"/>
      <c r="AB493" s="61"/>
      <c r="AC493" s="61">
        <v>1</v>
      </c>
      <c r="AD493" s="61"/>
      <c r="AE493" s="61"/>
      <c r="AF493" s="61"/>
      <c r="AH493" s="61"/>
      <c r="AI493" s="61"/>
      <c r="AJ493" s="61"/>
      <c r="AK493" s="61"/>
    </row>
    <row r="494" spans="1:44" s="50" customFormat="1" x14ac:dyDescent="0.3">
      <c r="A494" s="112"/>
      <c r="B494" s="117"/>
      <c r="C494" s="114"/>
      <c r="D494" s="112"/>
      <c r="E494" s="112"/>
      <c r="F494" s="7" t="s">
        <v>64</v>
      </c>
      <c r="G494" s="75">
        <f t="shared" si="172"/>
        <v>0</v>
      </c>
      <c r="H494" s="75">
        <f t="shared" si="172"/>
        <v>0</v>
      </c>
      <c r="I494" s="75">
        <v>0</v>
      </c>
      <c r="J494" s="75">
        <v>0</v>
      </c>
      <c r="K494" s="75">
        <v>0</v>
      </c>
      <c r="L494" s="75">
        <v>0</v>
      </c>
      <c r="M494" s="75">
        <v>0</v>
      </c>
      <c r="N494" s="75">
        <v>0</v>
      </c>
      <c r="O494" s="75">
        <v>0</v>
      </c>
      <c r="P494" s="75">
        <v>0</v>
      </c>
      <c r="Q494" s="134"/>
      <c r="R494" s="54"/>
      <c r="AA494" s="61"/>
      <c r="AB494" s="61"/>
      <c r="AC494" s="61"/>
      <c r="AD494" s="61"/>
      <c r="AE494" s="61"/>
      <c r="AF494" s="61"/>
      <c r="AH494" s="61"/>
      <c r="AI494" s="61"/>
      <c r="AJ494" s="61"/>
      <c r="AK494" s="61"/>
    </row>
    <row r="495" spans="1:44" s="50" customFormat="1" x14ac:dyDescent="0.3">
      <c r="A495" s="112"/>
      <c r="B495" s="117"/>
      <c r="C495" s="114"/>
      <c r="D495" s="112"/>
      <c r="E495" s="112"/>
      <c r="F495" s="7" t="s">
        <v>65</v>
      </c>
      <c r="G495" s="75">
        <f t="shared" si="172"/>
        <v>0</v>
      </c>
      <c r="H495" s="75">
        <f t="shared" si="172"/>
        <v>0</v>
      </c>
      <c r="I495" s="75">
        <v>0</v>
      </c>
      <c r="J495" s="75">
        <v>0</v>
      </c>
      <c r="K495" s="75">
        <v>0</v>
      </c>
      <c r="L495" s="75">
        <v>0</v>
      </c>
      <c r="M495" s="75">
        <v>0</v>
      </c>
      <c r="N495" s="75">
        <v>0</v>
      </c>
      <c r="O495" s="75">
        <v>0</v>
      </c>
      <c r="P495" s="75">
        <v>0</v>
      </c>
      <c r="Q495" s="134"/>
      <c r="R495" s="54"/>
      <c r="AA495" s="61"/>
      <c r="AB495" s="61"/>
      <c r="AC495" s="61"/>
      <c r="AD495" s="61"/>
      <c r="AE495" s="61"/>
      <c r="AF495" s="61"/>
      <c r="AH495" s="61"/>
      <c r="AI495" s="61"/>
      <c r="AJ495" s="61"/>
      <c r="AK495" s="61"/>
    </row>
    <row r="496" spans="1:44" s="99" customFormat="1" x14ac:dyDescent="0.3">
      <c r="A496" s="112"/>
      <c r="B496" s="118"/>
      <c r="C496" s="115"/>
      <c r="D496" s="112"/>
      <c r="E496" s="112"/>
      <c r="F496" s="87" t="s">
        <v>66</v>
      </c>
      <c r="G496" s="97">
        <f t="shared" si="172"/>
        <v>1510.3</v>
      </c>
      <c r="H496" s="97">
        <f t="shared" si="172"/>
        <v>0</v>
      </c>
      <c r="I496" s="97">
        <v>1510.3</v>
      </c>
      <c r="J496" s="97">
        <v>0</v>
      </c>
      <c r="K496" s="97">
        <v>0</v>
      </c>
      <c r="L496" s="97">
        <v>0</v>
      </c>
      <c r="M496" s="97">
        <v>0</v>
      </c>
      <c r="N496" s="97">
        <v>0</v>
      </c>
      <c r="O496" s="97">
        <v>0</v>
      </c>
      <c r="P496" s="97">
        <v>0</v>
      </c>
      <c r="Q496" s="135"/>
      <c r="R496" s="98"/>
      <c r="AA496" s="100"/>
      <c r="AB496" s="100"/>
      <c r="AC496" s="100"/>
      <c r="AD496" s="100"/>
      <c r="AE496" s="100"/>
      <c r="AF496" s="100"/>
      <c r="AH496" s="100"/>
      <c r="AI496" s="100"/>
      <c r="AJ496" s="100"/>
      <c r="AK496" s="100"/>
      <c r="AR496" s="103">
        <f>I496</f>
        <v>1510.3</v>
      </c>
    </row>
    <row r="497" spans="1:41" s="50" customFormat="1" ht="15.75" customHeight="1" x14ac:dyDescent="0.3">
      <c r="A497" s="112"/>
      <c r="B497" s="116" t="s">
        <v>126</v>
      </c>
      <c r="C497" s="113"/>
      <c r="D497" s="112">
        <v>3</v>
      </c>
      <c r="E497" s="112" t="s">
        <v>137</v>
      </c>
      <c r="F497" s="7" t="s">
        <v>9</v>
      </c>
      <c r="G497" s="75">
        <f>SUM(G498:G508)</f>
        <v>1067.5999999999999</v>
      </c>
      <c r="H497" s="75">
        <f>SUM(H498:H508)</f>
        <v>0</v>
      </c>
      <c r="I497" s="75">
        <f t="shared" ref="I497:N497" si="173">SUM(I498:I508)</f>
        <v>1067.5999999999999</v>
      </c>
      <c r="J497" s="75">
        <f t="shared" si="173"/>
        <v>0</v>
      </c>
      <c r="K497" s="75">
        <f t="shared" si="173"/>
        <v>0</v>
      </c>
      <c r="L497" s="75">
        <f t="shared" si="173"/>
        <v>0</v>
      </c>
      <c r="M497" s="75">
        <f t="shared" si="173"/>
        <v>0</v>
      </c>
      <c r="N497" s="75">
        <f t="shared" si="173"/>
        <v>0</v>
      </c>
      <c r="O497" s="75">
        <f>SUM(O498:O508)</f>
        <v>0</v>
      </c>
      <c r="P497" s="75">
        <f>SUM(P498:P508)</f>
        <v>0</v>
      </c>
      <c r="Q497" s="76"/>
      <c r="R497" s="54"/>
      <c r="AA497" s="61"/>
      <c r="AB497" s="61"/>
      <c r="AC497" s="61"/>
      <c r="AD497" s="61"/>
      <c r="AE497" s="61"/>
      <c r="AF497" s="61"/>
      <c r="AH497" s="61"/>
      <c r="AI497" s="61"/>
      <c r="AJ497" s="61"/>
      <c r="AK497" s="61"/>
    </row>
    <row r="498" spans="1:41" s="50" customFormat="1" x14ac:dyDescent="0.3">
      <c r="A498" s="112"/>
      <c r="B498" s="117"/>
      <c r="C498" s="114"/>
      <c r="D498" s="112"/>
      <c r="E498" s="112"/>
      <c r="F498" s="7" t="s">
        <v>10</v>
      </c>
      <c r="G498" s="75">
        <f t="shared" ref="G498:H508" si="174">I498+K498+M498+O498</f>
        <v>0</v>
      </c>
      <c r="H498" s="75">
        <f t="shared" si="174"/>
        <v>0</v>
      </c>
      <c r="I498" s="75">
        <v>0</v>
      </c>
      <c r="J498" s="75">
        <v>0</v>
      </c>
      <c r="K498" s="75">
        <v>0</v>
      </c>
      <c r="L498" s="75">
        <v>0</v>
      </c>
      <c r="M498" s="75">
        <v>0</v>
      </c>
      <c r="N498" s="75">
        <v>0</v>
      </c>
      <c r="O498" s="75">
        <v>0</v>
      </c>
      <c r="P498" s="75">
        <v>0</v>
      </c>
      <c r="Q498" s="133" t="s">
        <v>60</v>
      </c>
      <c r="R498" s="54"/>
      <c r="AA498" s="61"/>
      <c r="AB498" s="61"/>
      <c r="AC498" s="61"/>
      <c r="AD498" s="61"/>
      <c r="AE498" s="61"/>
      <c r="AF498" s="61"/>
      <c r="AH498" s="61"/>
      <c r="AI498" s="61"/>
      <c r="AJ498" s="61"/>
      <c r="AK498" s="61"/>
    </row>
    <row r="499" spans="1:41" s="50" customFormat="1" x14ac:dyDescent="0.3">
      <c r="A499" s="112"/>
      <c r="B499" s="117"/>
      <c r="C499" s="114"/>
      <c r="D499" s="112"/>
      <c r="E499" s="112"/>
      <c r="F499" s="7" t="s">
        <v>11</v>
      </c>
      <c r="G499" s="75">
        <f t="shared" si="174"/>
        <v>0</v>
      </c>
      <c r="H499" s="75">
        <f t="shared" si="174"/>
        <v>0</v>
      </c>
      <c r="I499" s="75">
        <v>0</v>
      </c>
      <c r="J499" s="75">
        <v>0</v>
      </c>
      <c r="K499" s="75">
        <v>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134"/>
      <c r="R499" s="54"/>
      <c r="AA499" s="61"/>
      <c r="AB499" s="61"/>
      <c r="AC499" s="61"/>
      <c r="AD499" s="61"/>
      <c r="AE499" s="61"/>
      <c r="AF499" s="61"/>
      <c r="AH499" s="61"/>
      <c r="AI499" s="61"/>
      <c r="AJ499" s="61"/>
      <c r="AK499" s="61"/>
    </row>
    <row r="500" spans="1:41" s="50" customFormat="1" x14ac:dyDescent="0.3">
      <c r="A500" s="112"/>
      <c r="B500" s="117"/>
      <c r="C500" s="114"/>
      <c r="D500" s="112"/>
      <c r="E500" s="112"/>
      <c r="F500" s="7" t="s">
        <v>12</v>
      </c>
      <c r="G500" s="75">
        <f t="shared" si="174"/>
        <v>0</v>
      </c>
      <c r="H500" s="75">
        <f t="shared" si="174"/>
        <v>0</v>
      </c>
      <c r="I500" s="75">
        <v>0</v>
      </c>
      <c r="J500" s="75">
        <v>0</v>
      </c>
      <c r="K500" s="75">
        <v>0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134"/>
      <c r="R500" s="54"/>
      <c r="AA500" s="61"/>
      <c r="AB500" s="61"/>
      <c r="AC500" s="61"/>
      <c r="AD500" s="61"/>
      <c r="AE500" s="61"/>
      <c r="AF500" s="61"/>
      <c r="AH500" s="61"/>
      <c r="AI500" s="61"/>
      <c r="AJ500" s="61"/>
      <c r="AK500" s="61"/>
    </row>
    <row r="501" spans="1:41" s="50" customFormat="1" x14ac:dyDescent="0.3">
      <c r="A501" s="112"/>
      <c r="B501" s="117"/>
      <c r="C501" s="114"/>
      <c r="D501" s="112"/>
      <c r="E501" s="112"/>
      <c r="F501" s="7" t="s">
        <v>13</v>
      </c>
      <c r="G501" s="75">
        <f t="shared" si="174"/>
        <v>0</v>
      </c>
      <c r="H501" s="75">
        <f t="shared" si="174"/>
        <v>0</v>
      </c>
      <c r="I501" s="75">
        <v>0</v>
      </c>
      <c r="J501" s="75">
        <v>0</v>
      </c>
      <c r="K501" s="75">
        <v>0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134"/>
      <c r="R501" s="54"/>
      <c r="AA501" s="61"/>
      <c r="AB501" s="61"/>
      <c r="AC501" s="61"/>
      <c r="AD501" s="61"/>
      <c r="AE501" s="61"/>
      <c r="AF501" s="61"/>
      <c r="AH501" s="61"/>
      <c r="AI501" s="61"/>
      <c r="AJ501" s="61"/>
      <c r="AK501" s="61"/>
    </row>
    <row r="502" spans="1:41" s="50" customFormat="1" ht="21" customHeight="1" x14ac:dyDescent="0.3">
      <c r="A502" s="112"/>
      <c r="B502" s="117"/>
      <c r="C502" s="114"/>
      <c r="D502" s="112"/>
      <c r="E502" s="112"/>
      <c r="F502" s="7" t="s">
        <v>14</v>
      </c>
      <c r="G502" s="75">
        <f t="shared" si="174"/>
        <v>0</v>
      </c>
      <c r="H502" s="75">
        <f t="shared" si="174"/>
        <v>0</v>
      </c>
      <c r="I502" s="75">
        <v>0</v>
      </c>
      <c r="J502" s="75">
        <v>0</v>
      </c>
      <c r="K502" s="75">
        <v>0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134"/>
      <c r="R502" s="54"/>
      <c r="AA502" s="61"/>
      <c r="AB502" s="61"/>
      <c r="AC502" s="61"/>
      <c r="AD502" s="61"/>
      <c r="AE502" s="61"/>
      <c r="AF502" s="61"/>
      <c r="AH502" s="61"/>
      <c r="AI502" s="61"/>
      <c r="AJ502" s="61"/>
      <c r="AK502" s="61"/>
    </row>
    <row r="503" spans="1:41" s="50" customFormat="1" ht="23.25" customHeight="1" x14ac:dyDescent="0.3">
      <c r="A503" s="112"/>
      <c r="B503" s="117"/>
      <c r="C503" s="114"/>
      <c r="D503" s="112"/>
      <c r="E503" s="112"/>
      <c r="F503" s="7" t="s">
        <v>15</v>
      </c>
      <c r="G503" s="75">
        <f t="shared" si="174"/>
        <v>0</v>
      </c>
      <c r="H503" s="75">
        <f t="shared" si="174"/>
        <v>0</v>
      </c>
      <c r="I503" s="75">
        <v>0</v>
      </c>
      <c r="J503" s="75">
        <v>0</v>
      </c>
      <c r="K503" s="75">
        <v>0</v>
      </c>
      <c r="L503" s="75">
        <v>0</v>
      </c>
      <c r="M503" s="75">
        <v>0</v>
      </c>
      <c r="N503" s="75">
        <v>0</v>
      </c>
      <c r="O503" s="75">
        <v>0</v>
      </c>
      <c r="P503" s="75">
        <v>0</v>
      </c>
      <c r="Q503" s="134"/>
      <c r="R503" s="54"/>
      <c r="AA503" s="61"/>
      <c r="AB503" s="61"/>
      <c r="AC503" s="61"/>
      <c r="AD503" s="61"/>
      <c r="AE503" s="61"/>
      <c r="AF503" s="61"/>
      <c r="AH503" s="61"/>
      <c r="AI503" s="61"/>
      <c r="AJ503" s="61"/>
      <c r="AK503" s="61"/>
    </row>
    <row r="504" spans="1:41" s="50" customFormat="1" ht="19.5" customHeight="1" x14ac:dyDescent="0.3">
      <c r="A504" s="112"/>
      <c r="B504" s="117"/>
      <c r="C504" s="114"/>
      <c r="D504" s="112"/>
      <c r="E504" s="112"/>
      <c r="F504" s="7" t="s">
        <v>62</v>
      </c>
      <c r="G504" s="75">
        <f t="shared" si="174"/>
        <v>0</v>
      </c>
      <c r="H504" s="75">
        <f t="shared" si="174"/>
        <v>0</v>
      </c>
      <c r="I504" s="75">
        <v>0</v>
      </c>
      <c r="J504" s="75">
        <v>0</v>
      </c>
      <c r="K504" s="75">
        <v>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134"/>
      <c r="R504" s="54"/>
      <c r="AA504" s="61"/>
      <c r="AB504" s="61"/>
      <c r="AC504" s="61"/>
      <c r="AD504" s="61"/>
      <c r="AE504" s="61"/>
      <c r="AF504" s="61"/>
      <c r="AH504" s="61"/>
      <c r="AI504" s="61"/>
      <c r="AJ504" s="61"/>
      <c r="AK504" s="61"/>
    </row>
    <row r="505" spans="1:41" s="99" customFormat="1" ht="18" customHeight="1" x14ac:dyDescent="0.3">
      <c r="A505" s="112"/>
      <c r="B505" s="117"/>
      <c r="C505" s="114"/>
      <c r="D505" s="112"/>
      <c r="E505" s="112"/>
      <c r="F505" s="87" t="s">
        <v>63</v>
      </c>
      <c r="G505" s="97">
        <f t="shared" si="174"/>
        <v>1067.5999999999999</v>
      </c>
      <c r="H505" s="97">
        <f t="shared" si="174"/>
        <v>0</v>
      </c>
      <c r="I505" s="97">
        <v>1067.5999999999999</v>
      </c>
      <c r="J505" s="97">
        <v>0</v>
      </c>
      <c r="K505" s="97">
        <v>0</v>
      </c>
      <c r="L505" s="97">
        <v>0</v>
      </c>
      <c r="M505" s="97">
        <v>0</v>
      </c>
      <c r="N505" s="97">
        <v>0</v>
      </c>
      <c r="O505" s="97">
        <v>0</v>
      </c>
      <c r="P505" s="97">
        <v>0</v>
      </c>
      <c r="Q505" s="134"/>
      <c r="R505" s="98"/>
      <c r="AA505" s="100"/>
      <c r="AB505" s="100"/>
      <c r="AC505" s="100">
        <v>1</v>
      </c>
      <c r="AD505" s="100"/>
      <c r="AE505" s="100"/>
      <c r="AF505" s="100"/>
      <c r="AH505" s="100"/>
      <c r="AI505" s="100"/>
      <c r="AJ505" s="100"/>
      <c r="AK505" s="100"/>
      <c r="AO505" s="103">
        <f>I505</f>
        <v>1067.5999999999999</v>
      </c>
    </row>
    <row r="506" spans="1:41" s="99" customFormat="1" ht="15.75" customHeight="1" x14ac:dyDescent="0.3">
      <c r="A506" s="112"/>
      <c r="B506" s="117"/>
      <c r="C506" s="114"/>
      <c r="D506" s="112"/>
      <c r="E506" s="112"/>
      <c r="F506" s="87" t="s">
        <v>64</v>
      </c>
      <c r="G506" s="97">
        <f t="shared" si="174"/>
        <v>0</v>
      </c>
      <c r="H506" s="97">
        <f t="shared" si="174"/>
        <v>0</v>
      </c>
      <c r="I506" s="97">
        <v>0</v>
      </c>
      <c r="J506" s="97">
        <v>0</v>
      </c>
      <c r="K506" s="97">
        <v>0</v>
      </c>
      <c r="L506" s="97">
        <v>0</v>
      </c>
      <c r="M506" s="97">
        <v>0</v>
      </c>
      <c r="N506" s="97">
        <v>0</v>
      </c>
      <c r="O506" s="97">
        <v>0</v>
      </c>
      <c r="P506" s="97">
        <v>0</v>
      </c>
      <c r="Q506" s="134"/>
      <c r="R506" s="98"/>
      <c r="AA506" s="100"/>
      <c r="AB506" s="100"/>
      <c r="AC506" s="100"/>
      <c r="AD506" s="100"/>
      <c r="AE506" s="100"/>
      <c r="AF506" s="100"/>
      <c r="AH506" s="100"/>
      <c r="AI506" s="100"/>
      <c r="AJ506" s="100"/>
      <c r="AK506" s="100"/>
    </row>
    <row r="507" spans="1:41" s="99" customFormat="1" ht="18.75" customHeight="1" x14ac:dyDescent="0.3">
      <c r="A507" s="112"/>
      <c r="B507" s="117"/>
      <c r="C507" s="114"/>
      <c r="D507" s="112"/>
      <c r="E507" s="112"/>
      <c r="F507" s="87" t="s">
        <v>65</v>
      </c>
      <c r="G507" s="97">
        <f t="shared" si="174"/>
        <v>0</v>
      </c>
      <c r="H507" s="97">
        <f t="shared" si="174"/>
        <v>0</v>
      </c>
      <c r="I507" s="97">
        <v>0</v>
      </c>
      <c r="J507" s="97">
        <v>0</v>
      </c>
      <c r="K507" s="97">
        <v>0</v>
      </c>
      <c r="L507" s="97">
        <v>0</v>
      </c>
      <c r="M507" s="97">
        <v>0</v>
      </c>
      <c r="N507" s="97">
        <v>0</v>
      </c>
      <c r="O507" s="97">
        <v>0</v>
      </c>
      <c r="P507" s="97">
        <v>0</v>
      </c>
      <c r="Q507" s="134"/>
      <c r="R507" s="98"/>
      <c r="AA507" s="100"/>
      <c r="AB507" s="100"/>
      <c r="AC507" s="100"/>
      <c r="AD507" s="100"/>
      <c r="AE507" s="100"/>
      <c r="AF507" s="100"/>
      <c r="AH507" s="100"/>
      <c r="AI507" s="100"/>
      <c r="AJ507" s="100"/>
      <c r="AK507" s="100"/>
    </row>
    <row r="508" spans="1:41" s="50" customFormat="1" x14ac:dyDescent="0.3">
      <c r="A508" s="112"/>
      <c r="B508" s="118"/>
      <c r="C508" s="115"/>
      <c r="D508" s="112"/>
      <c r="E508" s="112"/>
      <c r="F508" s="7" t="s">
        <v>66</v>
      </c>
      <c r="G508" s="75">
        <f t="shared" si="174"/>
        <v>0</v>
      </c>
      <c r="H508" s="75">
        <f t="shared" si="174"/>
        <v>0</v>
      </c>
      <c r="I508" s="75">
        <v>0</v>
      </c>
      <c r="J508" s="75">
        <v>0</v>
      </c>
      <c r="K508" s="75">
        <v>0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135"/>
      <c r="R508" s="54"/>
      <c r="AA508" s="61"/>
      <c r="AB508" s="61"/>
      <c r="AC508" s="61"/>
      <c r="AD508" s="61"/>
      <c r="AE508" s="61"/>
      <c r="AF508" s="61"/>
      <c r="AH508" s="61"/>
      <c r="AI508" s="61"/>
      <c r="AJ508" s="61"/>
      <c r="AK508" s="61"/>
    </row>
    <row r="509" spans="1:41" s="50" customFormat="1" ht="15.75" customHeight="1" x14ac:dyDescent="0.3">
      <c r="A509" s="112"/>
      <c r="B509" s="116" t="s">
        <v>92</v>
      </c>
      <c r="C509" s="113"/>
      <c r="D509" s="112">
        <v>3</v>
      </c>
      <c r="E509" s="112" t="s">
        <v>137</v>
      </c>
      <c r="F509" s="7" t="s">
        <v>9</v>
      </c>
      <c r="G509" s="75">
        <f>SUM(G510:G520)</f>
        <v>1026.3</v>
      </c>
      <c r="H509" s="75">
        <f>SUM(H510:H520)</f>
        <v>0</v>
      </c>
      <c r="I509" s="75">
        <f t="shared" ref="I509:N509" si="175">SUM(I510:I520)</f>
        <v>1026.3</v>
      </c>
      <c r="J509" s="75">
        <f t="shared" si="175"/>
        <v>0</v>
      </c>
      <c r="K509" s="75">
        <f t="shared" si="175"/>
        <v>0</v>
      </c>
      <c r="L509" s="75">
        <f t="shared" si="175"/>
        <v>0</v>
      </c>
      <c r="M509" s="75">
        <f t="shared" si="175"/>
        <v>0</v>
      </c>
      <c r="N509" s="75">
        <f t="shared" si="175"/>
        <v>0</v>
      </c>
      <c r="O509" s="75">
        <f>SUM(O510:O520)</f>
        <v>0</v>
      </c>
      <c r="P509" s="75">
        <f>SUM(P510:P520)</f>
        <v>0</v>
      </c>
      <c r="Q509" s="76"/>
      <c r="R509" s="54"/>
      <c r="AA509" s="61"/>
      <c r="AB509" s="61"/>
      <c r="AC509" s="61"/>
      <c r="AD509" s="61"/>
      <c r="AE509" s="61"/>
      <c r="AF509" s="61"/>
      <c r="AH509" s="61"/>
      <c r="AI509" s="61"/>
      <c r="AJ509" s="61"/>
      <c r="AK509" s="61"/>
    </row>
    <row r="510" spans="1:41" s="50" customFormat="1" x14ac:dyDescent="0.3">
      <c r="A510" s="112"/>
      <c r="B510" s="117"/>
      <c r="C510" s="114"/>
      <c r="D510" s="112"/>
      <c r="E510" s="112"/>
      <c r="F510" s="7" t="s">
        <v>10</v>
      </c>
      <c r="G510" s="75">
        <f t="shared" ref="G510:H520" si="176">I510+K510+M510+O510</f>
        <v>0</v>
      </c>
      <c r="H510" s="75">
        <f t="shared" si="176"/>
        <v>0</v>
      </c>
      <c r="I510" s="75">
        <v>0</v>
      </c>
      <c r="J510" s="75">
        <v>0</v>
      </c>
      <c r="K510" s="75">
        <v>0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133" t="s">
        <v>60</v>
      </c>
      <c r="R510" s="54"/>
      <c r="AA510" s="61"/>
      <c r="AB510" s="61"/>
      <c r="AC510" s="61"/>
      <c r="AD510" s="61"/>
      <c r="AE510" s="61"/>
      <c r="AF510" s="61"/>
      <c r="AH510" s="61"/>
      <c r="AI510" s="61"/>
      <c r="AJ510" s="61"/>
      <c r="AK510" s="61"/>
    </row>
    <row r="511" spans="1:41" s="50" customFormat="1" x14ac:dyDescent="0.3">
      <c r="A511" s="112"/>
      <c r="B511" s="117"/>
      <c r="C511" s="114"/>
      <c r="D511" s="112"/>
      <c r="E511" s="112"/>
      <c r="F511" s="7" t="s">
        <v>11</v>
      </c>
      <c r="G511" s="75">
        <f t="shared" si="176"/>
        <v>0</v>
      </c>
      <c r="H511" s="75">
        <f t="shared" si="176"/>
        <v>0</v>
      </c>
      <c r="I511" s="75">
        <v>0</v>
      </c>
      <c r="J511" s="75">
        <v>0</v>
      </c>
      <c r="K511" s="75">
        <v>0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134"/>
      <c r="R511" s="54"/>
      <c r="AA511" s="61"/>
      <c r="AB511" s="61"/>
      <c r="AC511" s="61"/>
      <c r="AD511" s="61"/>
      <c r="AE511" s="61"/>
      <c r="AF511" s="61"/>
      <c r="AH511" s="61"/>
      <c r="AI511" s="61"/>
      <c r="AJ511" s="61"/>
      <c r="AK511" s="61"/>
    </row>
    <row r="512" spans="1:41" s="50" customFormat="1" x14ac:dyDescent="0.3">
      <c r="A512" s="112"/>
      <c r="B512" s="117"/>
      <c r="C512" s="114"/>
      <c r="D512" s="112"/>
      <c r="E512" s="112"/>
      <c r="F512" s="7" t="s">
        <v>12</v>
      </c>
      <c r="G512" s="75">
        <f t="shared" si="176"/>
        <v>0</v>
      </c>
      <c r="H512" s="75">
        <f t="shared" si="176"/>
        <v>0</v>
      </c>
      <c r="I512" s="75">
        <v>0</v>
      </c>
      <c r="J512" s="75">
        <v>0</v>
      </c>
      <c r="K512" s="75">
        <v>0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134"/>
      <c r="R512" s="54"/>
      <c r="AA512" s="61"/>
      <c r="AB512" s="61"/>
      <c r="AC512" s="61"/>
      <c r="AD512" s="61"/>
      <c r="AE512" s="61"/>
      <c r="AF512" s="61"/>
      <c r="AH512" s="61"/>
      <c r="AI512" s="61"/>
      <c r="AJ512" s="61"/>
      <c r="AK512" s="61"/>
    </row>
    <row r="513" spans="1:44" s="50" customFormat="1" x14ac:dyDescent="0.3">
      <c r="A513" s="112"/>
      <c r="B513" s="117"/>
      <c r="C513" s="114"/>
      <c r="D513" s="112"/>
      <c r="E513" s="112"/>
      <c r="F513" s="7" t="s">
        <v>13</v>
      </c>
      <c r="G513" s="75">
        <f t="shared" si="176"/>
        <v>0</v>
      </c>
      <c r="H513" s="75">
        <f t="shared" si="176"/>
        <v>0</v>
      </c>
      <c r="I513" s="75">
        <v>0</v>
      </c>
      <c r="J513" s="75">
        <v>0</v>
      </c>
      <c r="K513" s="75">
        <v>0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134"/>
      <c r="R513" s="54"/>
      <c r="AA513" s="61"/>
      <c r="AB513" s="61"/>
      <c r="AC513" s="61"/>
      <c r="AD513" s="61"/>
      <c r="AE513" s="61"/>
      <c r="AF513" s="61"/>
      <c r="AH513" s="61"/>
      <c r="AI513" s="61"/>
      <c r="AJ513" s="61"/>
      <c r="AK513" s="61"/>
    </row>
    <row r="514" spans="1:44" s="50" customFormat="1" x14ac:dyDescent="0.3">
      <c r="A514" s="112"/>
      <c r="B514" s="117"/>
      <c r="C514" s="114"/>
      <c r="D514" s="112"/>
      <c r="E514" s="112"/>
      <c r="F514" s="7" t="s">
        <v>14</v>
      </c>
      <c r="G514" s="75">
        <f t="shared" si="176"/>
        <v>0</v>
      </c>
      <c r="H514" s="75">
        <f t="shared" si="176"/>
        <v>0</v>
      </c>
      <c r="I514" s="75">
        <v>0</v>
      </c>
      <c r="J514" s="75">
        <v>0</v>
      </c>
      <c r="K514" s="75">
        <v>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134"/>
      <c r="R514" s="54"/>
      <c r="AA514" s="61"/>
      <c r="AB514" s="61"/>
      <c r="AC514" s="61"/>
      <c r="AD514" s="61"/>
      <c r="AE514" s="61"/>
      <c r="AF514" s="61"/>
      <c r="AH514" s="61"/>
      <c r="AI514" s="61"/>
      <c r="AJ514" s="61"/>
      <c r="AK514" s="61"/>
    </row>
    <row r="515" spans="1:44" s="50" customFormat="1" x14ac:dyDescent="0.3">
      <c r="A515" s="112"/>
      <c r="B515" s="117"/>
      <c r="C515" s="114"/>
      <c r="D515" s="112"/>
      <c r="E515" s="112"/>
      <c r="F515" s="7" t="s">
        <v>15</v>
      </c>
      <c r="G515" s="75">
        <f t="shared" si="176"/>
        <v>0</v>
      </c>
      <c r="H515" s="75">
        <f t="shared" si="176"/>
        <v>0</v>
      </c>
      <c r="I515" s="75">
        <v>0</v>
      </c>
      <c r="J515" s="75">
        <v>0</v>
      </c>
      <c r="K515" s="75">
        <v>0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134"/>
      <c r="R515" s="54"/>
      <c r="AA515" s="61"/>
      <c r="AB515" s="61"/>
      <c r="AC515" s="61"/>
      <c r="AD515" s="61"/>
      <c r="AE515" s="61"/>
      <c r="AF515" s="61"/>
      <c r="AH515" s="61"/>
      <c r="AI515" s="61"/>
      <c r="AJ515" s="61"/>
      <c r="AK515" s="61"/>
    </row>
    <row r="516" spans="1:44" s="50" customFormat="1" x14ac:dyDescent="0.3">
      <c r="A516" s="112"/>
      <c r="B516" s="117"/>
      <c r="C516" s="114"/>
      <c r="D516" s="112"/>
      <c r="E516" s="112"/>
      <c r="F516" s="7" t="s">
        <v>62</v>
      </c>
      <c r="G516" s="75">
        <f t="shared" si="176"/>
        <v>0</v>
      </c>
      <c r="H516" s="75">
        <f t="shared" si="176"/>
        <v>0</v>
      </c>
      <c r="I516" s="75">
        <v>0</v>
      </c>
      <c r="J516" s="75">
        <v>0</v>
      </c>
      <c r="K516" s="75">
        <v>0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134"/>
      <c r="R516" s="54"/>
      <c r="AA516" s="61"/>
      <c r="AB516" s="61"/>
      <c r="AC516" s="61"/>
      <c r="AD516" s="61"/>
      <c r="AE516" s="61"/>
      <c r="AF516" s="61"/>
      <c r="AH516" s="61"/>
      <c r="AI516" s="61"/>
      <c r="AJ516" s="61"/>
      <c r="AK516" s="61"/>
    </row>
    <row r="517" spans="1:44" s="50" customFormat="1" x14ac:dyDescent="0.3">
      <c r="A517" s="112"/>
      <c r="B517" s="117"/>
      <c r="C517" s="114"/>
      <c r="D517" s="112"/>
      <c r="E517" s="112"/>
      <c r="F517" s="7" t="s">
        <v>63</v>
      </c>
      <c r="G517" s="75">
        <f t="shared" si="176"/>
        <v>0</v>
      </c>
      <c r="H517" s="75">
        <f t="shared" si="176"/>
        <v>0</v>
      </c>
      <c r="I517" s="75">
        <v>0</v>
      </c>
      <c r="J517" s="75">
        <v>0</v>
      </c>
      <c r="K517" s="75">
        <v>0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134"/>
      <c r="R517" s="54"/>
      <c r="AA517" s="61"/>
      <c r="AB517" s="61"/>
      <c r="AC517" s="61">
        <v>1</v>
      </c>
      <c r="AD517" s="61"/>
      <c r="AE517" s="61"/>
      <c r="AF517" s="61"/>
      <c r="AH517" s="61"/>
      <c r="AI517" s="61"/>
      <c r="AJ517" s="61"/>
      <c r="AK517" s="61"/>
    </row>
    <row r="518" spans="1:44" s="50" customFormat="1" x14ac:dyDescent="0.3">
      <c r="A518" s="112"/>
      <c r="B518" s="117"/>
      <c r="C518" s="114"/>
      <c r="D518" s="112"/>
      <c r="E518" s="112"/>
      <c r="F518" s="7" t="s">
        <v>64</v>
      </c>
      <c r="G518" s="75">
        <f t="shared" si="176"/>
        <v>0</v>
      </c>
      <c r="H518" s="75">
        <f t="shared" si="176"/>
        <v>0</v>
      </c>
      <c r="I518" s="75">
        <v>0</v>
      </c>
      <c r="J518" s="75">
        <v>0</v>
      </c>
      <c r="K518" s="75">
        <v>0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134"/>
      <c r="R518" s="54"/>
      <c r="AA518" s="61"/>
      <c r="AB518" s="61"/>
      <c r="AC518" s="61"/>
      <c r="AD518" s="61"/>
      <c r="AE518" s="61"/>
      <c r="AF518" s="61"/>
      <c r="AH518" s="61"/>
      <c r="AI518" s="61"/>
      <c r="AJ518" s="61"/>
      <c r="AK518" s="61"/>
    </row>
    <row r="519" spans="1:44" s="50" customFormat="1" x14ac:dyDescent="0.3">
      <c r="A519" s="112"/>
      <c r="B519" s="117"/>
      <c r="C519" s="114"/>
      <c r="D519" s="112"/>
      <c r="E519" s="112"/>
      <c r="F519" s="7" t="s">
        <v>65</v>
      </c>
      <c r="G519" s="75">
        <f t="shared" si="176"/>
        <v>0</v>
      </c>
      <c r="H519" s="75">
        <f t="shared" si="176"/>
        <v>0</v>
      </c>
      <c r="I519" s="75">
        <v>0</v>
      </c>
      <c r="J519" s="75">
        <v>0</v>
      </c>
      <c r="K519" s="75">
        <v>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134"/>
      <c r="R519" s="54"/>
      <c r="AA519" s="61"/>
      <c r="AB519" s="61"/>
      <c r="AC519" s="61"/>
      <c r="AD519" s="61"/>
      <c r="AE519" s="61"/>
      <c r="AF519" s="61"/>
      <c r="AH519" s="61"/>
      <c r="AI519" s="61"/>
      <c r="AJ519" s="61"/>
      <c r="AK519" s="61"/>
    </row>
    <row r="520" spans="1:44" s="99" customFormat="1" x14ac:dyDescent="0.3">
      <c r="A520" s="112"/>
      <c r="B520" s="118"/>
      <c r="C520" s="115"/>
      <c r="D520" s="112"/>
      <c r="E520" s="112"/>
      <c r="F520" s="87" t="s">
        <v>66</v>
      </c>
      <c r="G520" s="97">
        <f t="shared" si="176"/>
        <v>1026.3</v>
      </c>
      <c r="H520" s="97">
        <f t="shared" si="176"/>
        <v>0</v>
      </c>
      <c r="I520" s="97">
        <v>1026.3</v>
      </c>
      <c r="J520" s="97">
        <v>0</v>
      </c>
      <c r="K520" s="97">
        <v>0</v>
      </c>
      <c r="L520" s="97">
        <v>0</v>
      </c>
      <c r="M520" s="97">
        <v>0</v>
      </c>
      <c r="N520" s="97">
        <v>0</v>
      </c>
      <c r="O520" s="97">
        <v>0</v>
      </c>
      <c r="P520" s="97">
        <v>0</v>
      </c>
      <c r="Q520" s="135"/>
      <c r="R520" s="98"/>
      <c r="AA520" s="100"/>
      <c r="AB520" s="100"/>
      <c r="AC520" s="100"/>
      <c r="AD520" s="100"/>
      <c r="AE520" s="100"/>
      <c r="AF520" s="100"/>
      <c r="AH520" s="100"/>
      <c r="AI520" s="100"/>
      <c r="AJ520" s="100"/>
      <c r="AK520" s="100"/>
      <c r="AR520" s="103">
        <f>I520</f>
        <v>1026.3</v>
      </c>
    </row>
    <row r="521" spans="1:44" s="50" customFormat="1" ht="15.75" customHeight="1" x14ac:dyDescent="0.3">
      <c r="A521" s="112"/>
      <c r="B521" s="116" t="s">
        <v>93</v>
      </c>
      <c r="C521" s="113"/>
      <c r="D521" s="112">
        <v>3</v>
      </c>
      <c r="E521" s="112" t="s">
        <v>137</v>
      </c>
      <c r="F521" s="7" t="s">
        <v>9</v>
      </c>
      <c r="G521" s="75">
        <f>SUM(G522:G532)</f>
        <v>693.6</v>
      </c>
      <c r="H521" s="75">
        <f>SUM(H522:H532)</f>
        <v>0</v>
      </c>
      <c r="I521" s="75">
        <f t="shared" ref="I521:N521" si="177">SUM(I522:I532)</f>
        <v>693.6</v>
      </c>
      <c r="J521" s="75">
        <f t="shared" si="177"/>
        <v>0</v>
      </c>
      <c r="K521" s="75">
        <f t="shared" si="177"/>
        <v>0</v>
      </c>
      <c r="L521" s="75">
        <f t="shared" si="177"/>
        <v>0</v>
      </c>
      <c r="M521" s="75">
        <f t="shared" si="177"/>
        <v>0</v>
      </c>
      <c r="N521" s="75">
        <f t="shared" si="177"/>
        <v>0</v>
      </c>
      <c r="O521" s="75">
        <f>SUM(O522:O532)</f>
        <v>0</v>
      </c>
      <c r="P521" s="75">
        <f>SUM(P522:P532)</f>
        <v>0</v>
      </c>
      <c r="Q521" s="76"/>
      <c r="R521" s="54"/>
      <c r="AA521" s="61"/>
      <c r="AB521" s="61"/>
      <c r="AC521" s="61"/>
      <c r="AD521" s="61"/>
      <c r="AE521" s="61"/>
      <c r="AF521" s="61"/>
      <c r="AH521" s="61"/>
      <c r="AI521" s="61"/>
      <c r="AJ521" s="61"/>
      <c r="AK521" s="61"/>
    </row>
    <row r="522" spans="1:44" s="50" customFormat="1" x14ac:dyDescent="0.3">
      <c r="A522" s="112"/>
      <c r="B522" s="117"/>
      <c r="C522" s="114"/>
      <c r="D522" s="112"/>
      <c r="E522" s="112"/>
      <c r="F522" s="7" t="s">
        <v>10</v>
      </c>
      <c r="G522" s="75">
        <f t="shared" ref="G522:H532" si="178">I522+K522+M522+O522</f>
        <v>0</v>
      </c>
      <c r="H522" s="75">
        <f t="shared" si="178"/>
        <v>0</v>
      </c>
      <c r="I522" s="75">
        <v>0</v>
      </c>
      <c r="J522" s="75">
        <v>0</v>
      </c>
      <c r="K522" s="75">
        <v>0</v>
      </c>
      <c r="L522" s="75">
        <v>0</v>
      </c>
      <c r="M522" s="75">
        <v>0</v>
      </c>
      <c r="N522" s="75">
        <v>0</v>
      </c>
      <c r="O522" s="75">
        <v>0</v>
      </c>
      <c r="P522" s="75">
        <v>0</v>
      </c>
      <c r="Q522" s="133" t="s">
        <v>60</v>
      </c>
      <c r="R522" s="54"/>
      <c r="AA522" s="61"/>
      <c r="AB522" s="61"/>
      <c r="AC522" s="61"/>
      <c r="AD522" s="61"/>
      <c r="AE522" s="61"/>
      <c r="AF522" s="61"/>
      <c r="AH522" s="61"/>
      <c r="AI522" s="61"/>
      <c r="AJ522" s="61"/>
      <c r="AK522" s="61"/>
    </row>
    <row r="523" spans="1:44" s="50" customFormat="1" x14ac:dyDescent="0.3">
      <c r="A523" s="112"/>
      <c r="B523" s="117"/>
      <c r="C523" s="114"/>
      <c r="D523" s="112"/>
      <c r="E523" s="112"/>
      <c r="F523" s="7" t="s">
        <v>11</v>
      </c>
      <c r="G523" s="75">
        <f t="shared" si="178"/>
        <v>0</v>
      </c>
      <c r="H523" s="75">
        <f t="shared" si="178"/>
        <v>0</v>
      </c>
      <c r="I523" s="75">
        <v>0</v>
      </c>
      <c r="J523" s="75">
        <v>0</v>
      </c>
      <c r="K523" s="75">
        <v>0</v>
      </c>
      <c r="L523" s="75">
        <v>0</v>
      </c>
      <c r="M523" s="75">
        <v>0</v>
      </c>
      <c r="N523" s="75">
        <v>0</v>
      </c>
      <c r="O523" s="75">
        <v>0</v>
      </c>
      <c r="P523" s="75">
        <v>0</v>
      </c>
      <c r="Q523" s="134"/>
      <c r="R523" s="54"/>
      <c r="AA523" s="61"/>
      <c r="AB523" s="61"/>
      <c r="AC523" s="61"/>
      <c r="AD523" s="61"/>
      <c r="AE523" s="61"/>
      <c r="AF523" s="61"/>
      <c r="AH523" s="61"/>
      <c r="AI523" s="61"/>
      <c r="AJ523" s="61"/>
      <c r="AK523" s="61"/>
    </row>
    <row r="524" spans="1:44" s="50" customFormat="1" x14ac:dyDescent="0.3">
      <c r="A524" s="112"/>
      <c r="B524" s="117"/>
      <c r="C524" s="114"/>
      <c r="D524" s="112"/>
      <c r="E524" s="112"/>
      <c r="F524" s="7" t="s">
        <v>12</v>
      </c>
      <c r="G524" s="75">
        <f t="shared" si="178"/>
        <v>0</v>
      </c>
      <c r="H524" s="75">
        <f t="shared" si="178"/>
        <v>0</v>
      </c>
      <c r="I524" s="75">
        <v>0</v>
      </c>
      <c r="J524" s="75">
        <v>0</v>
      </c>
      <c r="K524" s="75">
        <v>0</v>
      </c>
      <c r="L524" s="75">
        <v>0</v>
      </c>
      <c r="M524" s="75">
        <v>0</v>
      </c>
      <c r="N524" s="75">
        <v>0</v>
      </c>
      <c r="O524" s="75">
        <v>0</v>
      </c>
      <c r="P524" s="75">
        <v>0</v>
      </c>
      <c r="Q524" s="134"/>
      <c r="R524" s="54"/>
      <c r="AA524" s="61"/>
      <c r="AB524" s="61"/>
      <c r="AC524" s="61"/>
      <c r="AD524" s="61"/>
      <c r="AE524" s="61"/>
      <c r="AF524" s="61"/>
      <c r="AH524" s="61"/>
      <c r="AI524" s="61"/>
      <c r="AJ524" s="61"/>
      <c r="AK524" s="61"/>
    </row>
    <row r="525" spans="1:44" s="50" customFormat="1" x14ac:dyDescent="0.3">
      <c r="A525" s="112"/>
      <c r="B525" s="117"/>
      <c r="C525" s="114"/>
      <c r="D525" s="112"/>
      <c r="E525" s="112"/>
      <c r="F525" s="7" t="s">
        <v>13</v>
      </c>
      <c r="G525" s="75">
        <f t="shared" si="178"/>
        <v>0</v>
      </c>
      <c r="H525" s="75">
        <f t="shared" si="178"/>
        <v>0</v>
      </c>
      <c r="I525" s="75">
        <v>0</v>
      </c>
      <c r="J525" s="75">
        <v>0</v>
      </c>
      <c r="K525" s="75">
        <v>0</v>
      </c>
      <c r="L525" s="75">
        <v>0</v>
      </c>
      <c r="M525" s="75">
        <v>0</v>
      </c>
      <c r="N525" s="75">
        <v>0</v>
      </c>
      <c r="O525" s="75">
        <v>0</v>
      </c>
      <c r="P525" s="75">
        <v>0</v>
      </c>
      <c r="Q525" s="134"/>
      <c r="R525" s="54"/>
      <c r="AA525" s="61"/>
      <c r="AB525" s="61"/>
      <c r="AC525" s="61"/>
      <c r="AD525" s="61"/>
      <c r="AE525" s="61"/>
      <c r="AF525" s="61"/>
      <c r="AH525" s="61"/>
      <c r="AI525" s="61"/>
      <c r="AJ525" s="61"/>
      <c r="AK525" s="61"/>
    </row>
    <row r="526" spans="1:44" s="50" customFormat="1" x14ac:dyDescent="0.3">
      <c r="A526" s="112"/>
      <c r="B526" s="117"/>
      <c r="C526" s="114"/>
      <c r="D526" s="112"/>
      <c r="E526" s="112"/>
      <c r="F526" s="7" t="s">
        <v>14</v>
      </c>
      <c r="G526" s="75">
        <f t="shared" si="178"/>
        <v>0</v>
      </c>
      <c r="H526" s="75">
        <f t="shared" si="178"/>
        <v>0</v>
      </c>
      <c r="I526" s="75">
        <v>0</v>
      </c>
      <c r="J526" s="75">
        <v>0</v>
      </c>
      <c r="K526" s="75">
        <v>0</v>
      </c>
      <c r="L526" s="75">
        <v>0</v>
      </c>
      <c r="M526" s="75">
        <v>0</v>
      </c>
      <c r="N526" s="75">
        <v>0</v>
      </c>
      <c r="O526" s="75">
        <v>0</v>
      </c>
      <c r="P526" s="75">
        <v>0</v>
      </c>
      <c r="Q526" s="134"/>
      <c r="R526" s="54"/>
      <c r="AA526" s="61"/>
      <c r="AB526" s="61"/>
      <c r="AC526" s="61"/>
      <c r="AD526" s="61"/>
      <c r="AE526" s="61"/>
      <c r="AF526" s="61"/>
      <c r="AH526" s="61"/>
      <c r="AI526" s="61"/>
      <c r="AJ526" s="61"/>
      <c r="AK526" s="61"/>
    </row>
    <row r="527" spans="1:44" s="50" customFormat="1" ht="27.75" customHeight="1" x14ac:dyDescent="0.3">
      <c r="A527" s="112"/>
      <c r="B527" s="117"/>
      <c r="C527" s="114"/>
      <c r="D527" s="112"/>
      <c r="E527" s="112"/>
      <c r="F527" s="7" t="s">
        <v>15</v>
      </c>
      <c r="G527" s="75">
        <f t="shared" si="178"/>
        <v>0</v>
      </c>
      <c r="H527" s="75">
        <f t="shared" si="178"/>
        <v>0</v>
      </c>
      <c r="I527" s="75">
        <v>0</v>
      </c>
      <c r="J527" s="75">
        <v>0</v>
      </c>
      <c r="K527" s="75">
        <v>0</v>
      </c>
      <c r="L527" s="75">
        <v>0</v>
      </c>
      <c r="M527" s="75">
        <v>0</v>
      </c>
      <c r="N527" s="75">
        <v>0</v>
      </c>
      <c r="O527" s="75">
        <v>0</v>
      </c>
      <c r="P527" s="75">
        <v>0</v>
      </c>
      <c r="Q527" s="134"/>
      <c r="R527" s="54"/>
      <c r="AA527" s="61"/>
      <c r="AB527" s="61"/>
      <c r="AC527" s="61"/>
      <c r="AD527" s="61"/>
      <c r="AE527" s="61"/>
      <c r="AF527" s="61"/>
      <c r="AH527" s="61"/>
      <c r="AI527" s="61"/>
      <c r="AJ527" s="61"/>
      <c r="AK527" s="61"/>
    </row>
    <row r="528" spans="1:44" s="50" customFormat="1" ht="33" customHeight="1" x14ac:dyDescent="0.3">
      <c r="A528" s="112"/>
      <c r="B528" s="117"/>
      <c r="C528" s="114"/>
      <c r="D528" s="112"/>
      <c r="E528" s="112"/>
      <c r="F528" s="7" t="s">
        <v>62</v>
      </c>
      <c r="G528" s="75">
        <f t="shared" si="178"/>
        <v>0</v>
      </c>
      <c r="H528" s="75">
        <f t="shared" si="178"/>
        <v>0</v>
      </c>
      <c r="I528" s="75">
        <v>0</v>
      </c>
      <c r="J528" s="75">
        <v>0</v>
      </c>
      <c r="K528" s="75">
        <v>0</v>
      </c>
      <c r="L528" s="75">
        <v>0</v>
      </c>
      <c r="M528" s="75">
        <v>0</v>
      </c>
      <c r="N528" s="75">
        <v>0</v>
      </c>
      <c r="O528" s="75">
        <v>0</v>
      </c>
      <c r="P528" s="75">
        <v>0</v>
      </c>
      <c r="Q528" s="134"/>
      <c r="R528" s="54"/>
      <c r="AA528" s="61"/>
      <c r="AB528" s="61"/>
      <c r="AC528" s="61"/>
      <c r="AD528" s="61"/>
      <c r="AE528" s="61"/>
      <c r="AF528" s="61"/>
      <c r="AH528" s="61"/>
      <c r="AI528" s="61"/>
      <c r="AJ528" s="61"/>
      <c r="AK528" s="61"/>
    </row>
    <row r="529" spans="1:44" s="50" customFormat="1" ht="28.5" customHeight="1" x14ac:dyDescent="0.3">
      <c r="A529" s="112"/>
      <c r="B529" s="117"/>
      <c r="C529" s="114"/>
      <c r="D529" s="112"/>
      <c r="E529" s="112"/>
      <c r="F529" s="7" t="s">
        <v>63</v>
      </c>
      <c r="G529" s="75">
        <f t="shared" si="178"/>
        <v>0</v>
      </c>
      <c r="H529" s="75">
        <f t="shared" si="178"/>
        <v>0</v>
      </c>
      <c r="I529" s="75">
        <v>0</v>
      </c>
      <c r="J529" s="75">
        <v>0</v>
      </c>
      <c r="K529" s="75">
        <v>0</v>
      </c>
      <c r="L529" s="75">
        <v>0</v>
      </c>
      <c r="M529" s="75">
        <v>0</v>
      </c>
      <c r="N529" s="75">
        <v>0</v>
      </c>
      <c r="O529" s="75">
        <v>0</v>
      </c>
      <c r="P529" s="75">
        <v>0</v>
      </c>
      <c r="Q529" s="134"/>
      <c r="R529" s="54"/>
      <c r="AA529" s="61"/>
      <c r="AB529" s="61"/>
      <c r="AC529" s="61">
        <v>1</v>
      </c>
      <c r="AD529" s="61"/>
      <c r="AE529" s="61"/>
      <c r="AF529" s="61"/>
      <c r="AH529" s="61"/>
      <c r="AI529" s="61"/>
      <c r="AJ529" s="61"/>
      <c r="AK529" s="61"/>
    </row>
    <row r="530" spans="1:44" s="50" customFormat="1" x14ac:dyDescent="0.3">
      <c r="A530" s="112"/>
      <c r="B530" s="117"/>
      <c r="C530" s="114"/>
      <c r="D530" s="112"/>
      <c r="E530" s="112"/>
      <c r="F530" s="7" t="s">
        <v>64</v>
      </c>
      <c r="G530" s="75">
        <f t="shared" si="178"/>
        <v>0</v>
      </c>
      <c r="H530" s="75">
        <f t="shared" si="178"/>
        <v>0</v>
      </c>
      <c r="I530" s="75">
        <v>0</v>
      </c>
      <c r="J530" s="75">
        <v>0</v>
      </c>
      <c r="K530" s="75">
        <v>0</v>
      </c>
      <c r="L530" s="75">
        <v>0</v>
      </c>
      <c r="M530" s="75">
        <v>0</v>
      </c>
      <c r="N530" s="75">
        <v>0</v>
      </c>
      <c r="O530" s="75">
        <v>0</v>
      </c>
      <c r="P530" s="75">
        <v>0</v>
      </c>
      <c r="Q530" s="134"/>
      <c r="R530" s="54"/>
      <c r="AA530" s="61"/>
      <c r="AB530" s="61"/>
      <c r="AC530" s="61"/>
      <c r="AD530" s="61"/>
      <c r="AE530" s="61"/>
      <c r="AF530" s="61"/>
      <c r="AH530" s="61"/>
      <c r="AI530" s="61"/>
      <c r="AJ530" s="61"/>
      <c r="AK530" s="61"/>
    </row>
    <row r="531" spans="1:44" s="50" customFormat="1" x14ac:dyDescent="0.3">
      <c r="A531" s="112"/>
      <c r="B531" s="117"/>
      <c r="C531" s="114"/>
      <c r="D531" s="112"/>
      <c r="E531" s="112"/>
      <c r="F531" s="7" t="s">
        <v>65</v>
      </c>
      <c r="G531" s="75">
        <f t="shared" si="178"/>
        <v>0</v>
      </c>
      <c r="H531" s="75">
        <f t="shared" si="178"/>
        <v>0</v>
      </c>
      <c r="I531" s="75">
        <v>0</v>
      </c>
      <c r="J531" s="75">
        <v>0</v>
      </c>
      <c r="K531" s="75">
        <v>0</v>
      </c>
      <c r="L531" s="75">
        <v>0</v>
      </c>
      <c r="M531" s="75">
        <v>0</v>
      </c>
      <c r="N531" s="75">
        <v>0</v>
      </c>
      <c r="O531" s="75">
        <v>0</v>
      </c>
      <c r="P531" s="75">
        <v>0</v>
      </c>
      <c r="Q531" s="134"/>
      <c r="R531" s="54"/>
      <c r="AA531" s="61"/>
      <c r="AB531" s="61"/>
      <c r="AC531" s="61"/>
      <c r="AD531" s="61"/>
      <c r="AE531" s="61"/>
      <c r="AF531" s="61"/>
      <c r="AH531" s="61"/>
      <c r="AI531" s="61"/>
      <c r="AJ531" s="61"/>
      <c r="AK531" s="61"/>
    </row>
    <row r="532" spans="1:44" s="99" customFormat="1" x14ac:dyDescent="0.3">
      <c r="A532" s="112"/>
      <c r="B532" s="118"/>
      <c r="C532" s="115"/>
      <c r="D532" s="112"/>
      <c r="E532" s="112"/>
      <c r="F532" s="87" t="s">
        <v>66</v>
      </c>
      <c r="G532" s="97">
        <f t="shared" si="178"/>
        <v>693.6</v>
      </c>
      <c r="H532" s="97">
        <f t="shared" si="178"/>
        <v>0</v>
      </c>
      <c r="I532" s="97">
        <v>693.6</v>
      </c>
      <c r="J532" s="97">
        <v>0</v>
      </c>
      <c r="K532" s="97">
        <v>0</v>
      </c>
      <c r="L532" s="97">
        <v>0</v>
      </c>
      <c r="M532" s="97">
        <v>0</v>
      </c>
      <c r="N532" s="97">
        <v>0</v>
      </c>
      <c r="O532" s="97">
        <v>0</v>
      </c>
      <c r="P532" s="97">
        <v>0</v>
      </c>
      <c r="Q532" s="135"/>
      <c r="R532" s="98"/>
      <c r="AA532" s="100"/>
      <c r="AB532" s="100"/>
      <c r="AC532" s="100"/>
      <c r="AD532" s="100"/>
      <c r="AE532" s="100"/>
      <c r="AF532" s="100"/>
      <c r="AH532" s="100"/>
      <c r="AI532" s="100"/>
      <c r="AJ532" s="100"/>
      <c r="AK532" s="100"/>
      <c r="AR532" s="103">
        <f>I532</f>
        <v>693.6</v>
      </c>
    </row>
    <row r="533" spans="1:44" s="50" customFormat="1" ht="15.75" customHeight="1" x14ac:dyDescent="0.3">
      <c r="A533" s="112"/>
      <c r="B533" s="116" t="s">
        <v>94</v>
      </c>
      <c r="C533" s="113"/>
      <c r="D533" s="112">
        <v>3</v>
      </c>
      <c r="E533" s="112" t="s">
        <v>137</v>
      </c>
      <c r="F533" s="7" t="s">
        <v>9</v>
      </c>
      <c r="G533" s="75">
        <f>SUM(G534:G544)</f>
        <v>230.2</v>
      </c>
      <c r="H533" s="75">
        <f>SUM(H534:H544)</f>
        <v>0</v>
      </c>
      <c r="I533" s="75">
        <f t="shared" ref="I533:N533" si="179">SUM(I534:I544)</f>
        <v>230.2</v>
      </c>
      <c r="J533" s="75">
        <f t="shared" si="179"/>
        <v>0</v>
      </c>
      <c r="K533" s="75">
        <f t="shared" si="179"/>
        <v>0</v>
      </c>
      <c r="L533" s="75">
        <f t="shared" si="179"/>
        <v>0</v>
      </c>
      <c r="M533" s="75">
        <f t="shared" si="179"/>
        <v>0</v>
      </c>
      <c r="N533" s="75">
        <f t="shared" si="179"/>
        <v>0</v>
      </c>
      <c r="O533" s="75">
        <f>SUM(O534:O544)</f>
        <v>0</v>
      </c>
      <c r="P533" s="75">
        <f>SUM(P534:P544)</f>
        <v>0</v>
      </c>
      <c r="Q533" s="76"/>
      <c r="R533" s="54"/>
      <c r="AA533" s="61"/>
      <c r="AB533" s="61"/>
      <c r="AC533" s="61"/>
      <c r="AD533" s="61"/>
      <c r="AE533" s="61"/>
      <c r="AF533" s="61"/>
      <c r="AH533" s="61"/>
      <c r="AI533" s="61"/>
      <c r="AJ533" s="61"/>
      <c r="AK533" s="61"/>
    </row>
    <row r="534" spans="1:44" s="50" customFormat="1" x14ac:dyDescent="0.3">
      <c r="A534" s="112"/>
      <c r="B534" s="117"/>
      <c r="C534" s="114"/>
      <c r="D534" s="112"/>
      <c r="E534" s="112"/>
      <c r="F534" s="7" t="s">
        <v>10</v>
      </c>
      <c r="G534" s="75">
        <f t="shared" ref="G534:H544" si="180">I534+K534+M534+O534</f>
        <v>0</v>
      </c>
      <c r="H534" s="75">
        <f t="shared" si="180"/>
        <v>0</v>
      </c>
      <c r="I534" s="75">
        <v>0</v>
      </c>
      <c r="J534" s="75">
        <v>0</v>
      </c>
      <c r="K534" s="75">
        <v>0</v>
      </c>
      <c r="L534" s="75">
        <v>0</v>
      </c>
      <c r="M534" s="75">
        <v>0</v>
      </c>
      <c r="N534" s="75">
        <v>0</v>
      </c>
      <c r="O534" s="75">
        <v>0</v>
      </c>
      <c r="P534" s="75">
        <v>0</v>
      </c>
      <c r="Q534" s="133" t="s">
        <v>60</v>
      </c>
      <c r="R534" s="54"/>
      <c r="AA534" s="61"/>
      <c r="AB534" s="61"/>
      <c r="AC534" s="61"/>
      <c r="AD534" s="61"/>
      <c r="AE534" s="61"/>
      <c r="AF534" s="61"/>
      <c r="AH534" s="61"/>
      <c r="AI534" s="61"/>
      <c r="AJ534" s="61"/>
      <c r="AK534" s="61"/>
    </row>
    <row r="535" spans="1:44" s="50" customFormat="1" x14ac:dyDescent="0.3">
      <c r="A535" s="112"/>
      <c r="B535" s="117"/>
      <c r="C535" s="114"/>
      <c r="D535" s="112"/>
      <c r="E535" s="112"/>
      <c r="F535" s="7" t="s">
        <v>11</v>
      </c>
      <c r="G535" s="75">
        <f t="shared" si="180"/>
        <v>0</v>
      </c>
      <c r="H535" s="75">
        <f t="shared" si="180"/>
        <v>0</v>
      </c>
      <c r="I535" s="75">
        <v>0</v>
      </c>
      <c r="J535" s="75">
        <v>0</v>
      </c>
      <c r="K535" s="75">
        <v>0</v>
      </c>
      <c r="L535" s="75">
        <v>0</v>
      </c>
      <c r="M535" s="75">
        <v>0</v>
      </c>
      <c r="N535" s="75">
        <v>0</v>
      </c>
      <c r="O535" s="75">
        <v>0</v>
      </c>
      <c r="P535" s="75">
        <v>0</v>
      </c>
      <c r="Q535" s="134"/>
      <c r="R535" s="54"/>
      <c r="AA535" s="61"/>
      <c r="AB535" s="61"/>
      <c r="AC535" s="61"/>
      <c r="AD535" s="61"/>
      <c r="AE535" s="61"/>
      <c r="AF535" s="61"/>
      <c r="AH535" s="61"/>
      <c r="AI535" s="61"/>
      <c r="AJ535" s="61"/>
      <c r="AK535" s="61"/>
    </row>
    <row r="536" spans="1:44" s="50" customFormat="1" x14ac:dyDescent="0.3">
      <c r="A536" s="112"/>
      <c r="B536" s="117"/>
      <c r="C536" s="114"/>
      <c r="D536" s="112"/>
      <c r="E536" s="112"/>
      <c r="F536" s="7" t="s">
        <v>12</v>
      </c>
      <c r="G536" s="75">
        <f t="shared" si="180"/>
        <v>0</v>
      </c>
      <c r="H536" s="75">
        <f t="shared" si="180"/>
        <v>0</v>
      </c>
      <c r="I536" s="75">
        <v>0</v>
      </c>
      <c r="J536" s="75">
        <v>0</v>
      </c>
      <c r="K536" s="75">
        <v>0</v>
      </c>
      <c r="L536" s="75">
        <v>0</v>
      </c>
      <c r="M536" s="75">
        <v>0</v>
      </c>
      <c r="N536" s="75">
        <v>0</v>
      </c>
      <c r="O536" s="75">
        <v>0</v>
      </c>
      <c r="P536" s="75">
        <v>0</v>
      </c>
      <c r="Q536" s="134"/>
      <c r="R536" s="54"/>
      <c r="AA536" s="61"/>
      <c r="AB536" s="61"/>
      <c r="AC536" s="61"/>
      <c r="AD536" s="61"/>
      <c r="AE536" s="61"/>
      <c r="AF536" s="61"/>
      <c r="AH536" s="61"/>
      <c r="AI536" s="61"/>
      <c r="AJ536" s="61"/>
      <c r="AK536" s="61"/>
    </row>
    <row r="537" spans="1:44" s="50" customFormat="1" x14ac:dyDescent="0.3">
      <c r="A537" s="112"/>
      <c r="B537" s="117"/>
      <c r="C537" s="114"/>
      <c r="D537" s="112"/>
      <c r="E537" s="112"/>
      <c r="F537" s="7" t="s">
        <v>13</v>
      </c>
      <c r="G537" s="75">
        <f t="shared" si="180"/>
        <v>0</v>
      </c>
      <c r="H537" s="75">
        <f t="shared" si="180"/>
        <v>0</v>
      </c>
      <c r="I537" s="75">
        <v>0</v>
      </c>
      <c r="J537" s="75">
        <v>0</v>
      </c>
      <c r="K537" s="75">
        <v>0</v>
      </c>
      <c r="L537" s="75">
        <v>0</v>
      </c>
      <c r="M537" s="75">
        <v>0</v>
      </c>
      <c r="N537" s="75">
        <v>0</v>
      </c>
      <c r="O537" s="75">
        <v>0</v>
      </c>
      <c r="P537" s="75">
        <v>0</v>
      </c>
      <c r="Q537" s="134"/>
      <c r="R537" s="54"/>
      <c r="AA537" s="61"/>
      <c r="AB537" s="61"/>
      <c r="AC537" s="61"/>
      <c r="AD537" s="61"/>
      <c r="AE537" s="61"/>
      <c r="AF537" s="61"/>
      <c r="AH537" s="61"/>
      <c r="AI537" s="61"/>
      <c r="AJ537" s="61"/>
      <c r="AK537" s="61"/>
    </row>
    <row r="538" spans="1:44" s="50" customFormat="1" x14ac:dyDescent="0.3">
      <c r="A538" s="112"/>
      <c r="B538" s="117"/>
      <c r="C538" s="114"/>
      <c r="D538" s="112"/>
      <c r="E538" s="112"/>
      <c r="F538" s="7" t="s">
        <v>14</v>
      </c>
      <c r="G538" s="75">
        <f t="shared" si="180"/>
        <v>0</v>
      </c>
      <c r="H538" s="75">
        <f t="shared" si="180"/>
        <v>0</v>
      </c>
      <c r="I538" s="75">
        <v>0</v>
      </c>
      <c r="J538" s="75">
        <v>0</v>
      </c>
      <c r="K538" s="75">
        <v>0</v>
      </c>
      <c r="L538" s="75">
        <v>0</v>
      </c>
      <c r="M538" s="75">
        <v>0</v>
      </c>
      <c r="N538" s="75">
        <v>0</v>
      </c>
      <c r="O538" s="75">
        <v>0</v>
      </c>
      <c r="P538" s="75">
        <v>0</v>
      </c>
      <c r="Q538" s="134"/>
      <c r="R538" s="54"/>
      <c r="AA538" s="61"/>
      <c r="AB538" s="61"/>
      <c r="AC538" s="61"/>
      <c r="AD538" s="61"/>
      <c r="AE538" s="61"/>
      <c r="AF538" s="61"/>
      <c r="AH538" s="61"/>
      <c r="AI538" s="61"/>
      <c r="AJ538" s="61"/>
      <c r="AK538" s="61"/>
    </row>
    <row r="539" spans="1:44" s="50" customFormat="1" x14ac:dyDescent="0.3">
      <c r="A539" s="112"/>
      <c r="B539" s="117"/>
      <c r="C539" s="114"/>
      <c r="D539" s="112"/>
      <c r="E539" s="112"/>
      <c r="F539" s="7" t="s">
        <v>15</v>
      </c>
      <c r="G539" s="75">
        <f t="shared" si="180"/>
        <v>0</v>
      </c>
      <c r="H539" s="75">
        <f t="shared" si="180"/>
        <v>0</v>
      </c>
      <c r="I539" s="75">
        <v>0</v>
      </c>
      <c r="J539" s="75">
        <v>0</v>
      </c>
      <c r="K539" s="75">
        <v>0</v>
      </c>
      <c r="L539" s="75">
        <v>0</v>
      </c>
      <c r="M539" s="75">
        <v>0</v>
      </c>
      <c r="N539" s="75">
        <v>0</v>
      </c>
      <c r="O539" s="75">
        <v>0</v>
      </c>
      <c r="P539" s="75">
        <v>0</v>
      </c>
      <c r="Q539" s="134"/>
      <c r="R539" s="54"/>
      <c r="AA539" s="61"/>
      <c r="AB539" s="61"/>
      <c r="AC539" s="61"/>
      <c r="AD539" s="61"/>
      <c r="AE539" s="61"/>
      <c r="AF539" s="61"/>
      <c r="AH539" s="61"/>
      <c r="AI539" s="61"/>
      <c r="AJ539" s="61"/>
      <c r="AK539" s="61"/>
    </row>
    <row r="540" spans="1:44" s="50" customFormat="1" x14ac:dyDescent="0.3">
      <c r="A540" s="112"/>
      <c r="B540" s="117"/>
      <c r="C540" s="114"/>
      <c r="D540" s="112"/>
      <c r="E540" s="112"/>
      <c r="F540" s="7" t="s">
        <v>62</v>
      </c>
      <c r="G540" s="75">
        <f t="shared" si="180"/>
        <v>0</v>
      </c>
      <c r="H540" s="75">
        <f t="shared" si="180"/>
        <v>0</v>
      </c>
      <c r="I540" s="75">
        <v>0</v>
      </c>
      <c r="J540" s="75">
        <v>0</v>
      </c>
      <c r="K540" s="75">
        <v>0</v>
      </c>
      <c r="L540" s="75">
        <v>0</v>
      </c>
      <c r="M540" s="75">
        <v>0</v>
      </c>
      <c r="N540" s="75">
        <v>0</v>
      </c>
      <c r="O540" s="75">
        <v>0</v>
      </c>
      <c r="P540" s="75">
        <v>0</v>
      </c>
      <c r="Q540" s="134"/>
      <c r="R540" s="54"/>
      <c r="AA540" s="61"/>
      <c r="AB540" s="61"/>
      <c r="AC540" s="61"/>
      <c r="AD540" s="61"/>
      <c r="AE540" s="61"/>
      <c r="AF540" s="61"/>
      <c r="AH540" s="61"/>
      <c r="AI540" s="61"/>
      <c r="AJ540" s="61"/>
      <c r="AK540" s="61"/>
    </row>
    <row r="541" spans="1:44" s="50" customFormat="1" x14ac:dyDescent="0.3">
      <c r="A541" s="112"/>
      <c r="B541" s="117"/>
      <c r="C541" s="114"/>
      <c r="D541" s="112"/>
      <c r="E541" s="112"/>
      <c r="F541" s="7" t="s">
        <v>63</v>
      </c>
      <c r="G541" s="75">
        <f t="shared" si="180"/>
        <v>0</v>
      </c>
      <c r="H541" s="75">
        <f t="shared" si="180"/>
        <v>0</v>
      </c>
      <c r="I541" s="75">
        <v>0</v>
      </c>
      <c r="J541" s="75">
        <v>0</v>
      </c>
      <c r="K541" s="75">
        <v>0</v>
      </c>
      <c r="L541" s="75">
        <v>0</v>
      </c>
      <c r="M541" s="75">
        <v>0</v>
      </c>
      <c r="N541" s="75">
        <v>0</v>
      </c>
      <c r="O541" s="75">
        <v>0</v>
      </c>
      <c r="P541" s="75">
        <v>0</v>
      </c>
      <c r="Q541" s="134"/>
      <c r="R541" s="54"/>
      <c r="AA541" s="61"/>
      <c r="AB541" s="61"/>
      <c r="AC541" s="61">
        <v>1</v>
      </c>
      <c r="AD541" s="61"/>
      <c r="AE541" s="61"/>
      <c r="AF541" s="61"/>
      <c r="AH541" s="61"/>
      <c r="AI541" s="61"/>
      <c r="AJ541" s="61"/>
      <c r="AK541" s="61"/>
    </row>
    <row r="542" spans="1:44" s="50" customFormat="1" x14ac:dyDescent="0.3">
      <c r="A542" s="112"/>
      <c r="B542" s="117"/>
      <c r="C542" s="114"/>
      <c r="D542" s="112"/>
      <c r="E542" s="112"/>
      <c r="F542" s="7" t="s">
        <v>64</v>
      </c>
      <c r="G542" s="75">
        <f t="shared" si="180"/>
        <v>0</v>
      </c>
      <c r="H542" s="75">
        <f t="shared" si="180"/>
        <v>0</v>
      </c>
      <c r="I542" s="75">
        <v>0</v>
      </c>
      <c r="J542" s="75">
        <v>0</v>
      </c>
      <c r="K542" s="75">
        <v>0</v>
      </c>
      <c r="L542" s="75">
        <v>0</v>
      </c>
      <c r="M542" s="75">
        <v>0</v>
      </c>
      <c r="N542" s="75">
        <v>0</v>
      </c>
      <c r="O542" s="75">
        <v>0</v>
      </c>
      <c r="P542" s="75">
        <v>0</v>
      </c>
      <c r="Q542" s="134"/>
      <c r="R542" s="54"/>
      <c r="AA542" s="61"/>
      <c r="AB542" s="61"/>
      <c r="AC542" s="61"/>
      <c r="AD542" s="61"/>
      <c r="AE542" s="61"/>
      <c r="AF542" s="61"/>
      <c r="AH542" s="61"/>
      <c r="AI542" s="61"/>
      <c r="AJ542" s="61"/>
      <c r="AK542" s="61"/>
    </row>
    <row r="543" spans="1:44" s="50" customFormat="1" x14ac:dyDescent="0.3">
      <c r="A543" s="112"/>
      <c r="B543" s="117"/>
      <c r="C543" s="114"/>
      <c r="D543" s="112"/>
      <c r="E543" s="112"/>
      <c r="F543" s="7" t="s">
        <v>65</v>
      </c>
      <c r="G543" s="75">
        <f t="shared" si="180"/>
        <v>0</v>
      </c>
      <c r="H543" s="75">
        <f t="shared" si="180"/>
        <v>0</v>
      </c>
      <c r="I543" s="75">
        <v>0</v>
      </c>
      <c r="J543" s="75">
        <v>0</v>
      </c>
      <c r="K543" s="75">
        <v>0</v>
      </c>
      <c r="L543" s="75">
        <v>0</v>
      </c>
      <c r="M543" s="75">
        <v>0</v>
      </c>
      <c r="N543" s="75">
        <v>0</v>
      </c>
      <c r="O543" s="75">
        <v>0</v>
      </c>
      <c r="P543" s="75">
        <v>0</v>
      </c>
      <c r="Q543" s="134"/>
      <c r="R543" s="54"/>
      <c r="AA543" s="61"/>
      <c r="AB543" s="61"/>
      <c r="AC543" s="61"/>
      <c r="AD543" s="61"/>
      <c r="AE543" s="61"/>
      <c r="AF543" s="61"/>
      <c r="AH543" s="61"/>
      <c r="AI543" s="61"/>
      <c r="AJ543" s="61"/>
      <c r="AK543" s="61"/>
    </row>
    <row r="544" spans="1:44" s="99" customFormat="1" x14ac:dyDescent="0.3">
      <c r="A544" s="112"/>
      <c r="B544" s="118"/>
      <c r="C544" s="115"/>
      <c r="D544" s="112"/>
      <c r="E544" s="112"/>
      <c r="F544" s="87" t="s">
        <v>66</v>
      </c>
      <c r="G544" s="97">
        <f t="shared" si="180"/>
        <v>230.2</v>
      </c>
      <c r="H544" s="97">
        <f t="shared" si="180"/>
        <v>0</v>
      </c>
      <c r="I544" s="97">
        <v>230.2</v>
      </c>
      <c r="J544" s="97">
        <v>0</v>
      </c>
      <c r="K544" s="97">
        <v>0</v>
      </c>
      <c r="L544" s="97">
        <v>0</v>
      </c>
      <c r="M544" s="97">
        <v>0</v>
      </c>
      <c r="N544" s="97">
        <v>0</v>
      </c>
      <c r="O544" s="97">
        <v>0</v>
      </c>
      <c r="P544" s="97">
        <v>0</v>
      </c>
      <c r="Q544" s="135"/>
      <c r="R544" s="98"/>
      <c r="AA544" s="100"/>
      <c r="AB544" s="100"/>
      <c r="AC544" s="100"/>
      <c r="AD544" s="100"/>
      <c r="AE544" s="100"/>
      <c r="AF544" s="100"/>
      <c r="AH544" s="100"/>
      <c r="AI544" s="100"/>
      <c r="AJ544" s="100"/>
      <c r="AK544" s="100"/>
      <c r="AR544" s="103">
        <f>I544</f>
        <v>230.2</v>
      </c>
    </row>
    <row r="545" spans="1:44" s="50" customFormat="1" ht="15.75" customHeight="1" x14ac:dyDescent="0.3">
      <c r="A545" s="112"/>
      <c r="B545" s="116" t="s">
        <v>95</v>
      </c>
      <c r="C545" s="113"/>
      <c r="D545" s="112">
        <v>3</v>
      </c>
      <c r="E545" s="112" t="s">
        <v>137</v>
      </c>
      <c r="F545" s="7" t="s">
        <v>9</v>
      </c>
      <c r="G545" s="6">
        <f>SUM(G546:G556)</f>
        <v>501.2</v>
      </c>
      <c r="H545" s="6">
        <f>SUM(H546:H556)</f>
        <v>0</v>
      </c>
      <c r="I545" s="6">
        <f t="shared" ref="I545:N545" si="181">SUM(I546:I556)</f>
        <v>501.2</v>
      </c>
      <c r="J545" s="6">
        <f t="shared" si="181"/>
        <v>0</v>
      </c>
      <c r="K545" s="6">
        <f t="shared" si="181"/>
        <v>0</v>
      </c>
      <c r="L545" s="6">
        <f t="shared" si="181"/>
        <v>0</v>
      </c>
      <c r="M545" s="6">
        <f t="shared" si="181"/>
        <v>0</v>
      </c>
      <c r="N545" s="6">
        <f t="shared" si="181"/>
        <v>0</v>
      </c>
      <c r="O545" s="6">
        <f>SUM(O546:O556)</f>
        <v>0</v>
      </c>
      <c r="P545" s="6">
        <f>SUM(P546:P556)</f>
        <v>0</v>
      </c>
      <c r="Q545" s="37"/>
      <c r="R545" s="54"/>
      <c r="AA545" s="61"/>
      <c r="AB545" s="61"/>
      <c r="AC545" s="61"/>
      <c r="AD545" s="61"/>
      <c r="AE545" s="61"/>
      <c r="AF545" s="61"/>
      <c r="AH545" s="61"/>
      <c r="AI545" s="61"/>
      <c r="AJ545" s="61"/>
      <c r="AK545" s="61"/>
    </row>
    <row r="546" spans="1:44" s="50" customFormat="1" x14ac:dyDescent="0.3">
      <c r="A546" s="112"/>
      <c r="B546" s="117"/>
      <c r="C546" s="114"/>
      <c r="D546" s="112"/>
      <c r="E546" s="112"/>
      <c r="F546" s="7" t="s">
        <v>10</v>
      </c>
      <c r="G546" s="6">
        <f t="shared" ref="G546:H556" si="182">I546+K546+M546+O546</f>
        <v>0</v>
      </c>
      <c r="H546" s="6">
        <f t="shared" si="182"/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127" t="s">
        <v>60</v>
      </c>
      <c r="R546" s="54"/>
      <c r="AA546" s="61"/>
      <c r="AB546" s="61"/>
      <c r="AC546" s="61"/>
      <c r="AD546" s="61"/>
      <c r="AE546" s="61"/>
      <c r="AF546" s="61"/>
      <c r="AH546" s="61"/>
      <c r="AI546" s="61"/>
      <c r="AJ546" s="61"/>
      <c r="AK546" s="61"/>
    </row>
    <row r="547" spans="1:44" s="50" customFormat="1" x14ac:dyDescent="0.3">
      <c r="A547" s="112"/>
      <c r="B547" s="117"/>
      <c r="C547" s="114"/>
      <c r="D547" s="112"/>
      <c r="E547" s="112"/>
      <c r="F547" s="7" t="s">
        <v>11</v>
      </c>
      <c r="G547" s="6">
        <f t="shared" si="182"/>
        <v>0</v>
      </c>
      <c r="H547" s="6">
        <f t="shared" si="182"/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128"/>
      <c r="R547" s="54"/>
      <c r="AA547" s="61"/>
      <c r="AB547" s="61"/>
      <c r="AC547" s="61"/>
      <c r="AD547" s="61"/>
      <c r="AE547" s="61"/>
      <c r="AF547" s="61"/>
      <c r="AH547" s="61"/>
      <c r="AI547" s="61"/>
      <c r="AJ547" s="61"/>
      <c r="AK547" s="61"/>
    </row>
    <row r="548" spans="1:44" s="50" customFormat="1" x14ac:dyDescent="0.3">
      <c r="A548" s="112"/>
      <c r="B548" s="117"/>
      <c r="C548" s="114"/>
      <c r="D548" s="112"/>
      <c r="E548" s="112"/>
      <c r="F548" s="7" t="s">
        <v>12</v>
      </c>
      <c r="G548" s="6">
        <f t="shared" si="182"/>
        <v>0</v>
      </c>
      <c r="H548" s="6">
        <f t="shared" si="182"/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128"/>
      <c r="R548" s="54"/>
      <c r="AA548" s="61"/>
      <c r="AB548" s="61"/>
      <c r="AC548" s="61"/>
      <c r="AD548" s="61"/>
      <c r="AE548" s="61"/>
      <c r="AF548" s="61"/>
      <c r="AH548" s="61"/>
      <c r="AI548" s="61"/>
      <c r="AJ548" s="61"/>
      <c r="AK548" s="61"/>
    </row>
    <row r="549" spans="1:44" s="50" customFormat="1" x14ac:dyDescent="0.3">
      <c r="A549" s="112"/>
      <c r="B549" s="117"/>
      <c r="C549" s="114"/>
      <c r="D549" s="112"/>
      <c r="E549" s="112"/>
      <c r="F549" s="7" t="s">
        <v>13</v>
      </c>
      <c r="G549" s="6">
        <f t="shared" si="182"/>
        <v>0</v>
      </c>
      <c r="H549" s="6">
        <f t="shared" si="182"/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128"/>
      <c r="R549" s="54"/>
      <c r="AA549" s="61"/>
      <c r="AB549" s="61"/>
      <c r="AC549" s="61"/>
      <c r="AD549" s="61"/>
      <c r="AE549" s="61"/>
      <c r="AF549" s="61"/>
      <c r="AH549" s="61"/>
      <c r="AI549" s="61"/>
      <c r="AJ549" s="61"/>
      <c r="AK549" s="61"/>
    </row>
    <row r="550" spans="1:44" s="50" customFormat="1" x14ac:dyDescent="0.3">
      <c r="A550" s="112"/>
      <c r="B550" s="117"/>
      <c r="C550" s="114"/>
      <c r="D550" s="112"/>
      <c r="E550" s="112"/>
      <c r="F550" s="7" t="s">
        <v>14</v>
      </c>
      <c r="G550" s="6">
        <f t="shared" si="182"/>
        <v>0</v>
      </c>
      <c r="H550" s="6">
        <f t="shared" si="182"/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128"/>
      <c r="R550" s="54"/>
      <c r="AA550" s="61"/>
      <c r="AB550" s="61"/>
      <c r="AC550" s="61"/>
      <c r="AD550" s="61"/>
      <c r="AE550" s="61"/>
      <c r="AF550" s="61"/>
      <c r="AH550" s="61"/>
      <c r="AI550" s="61"/>
      <c r="AJ550" s="61"/>
      <c r="AK550" s="61"/>
    </row>
    <row r="551" spans="1:44" s="50" customFormat="1" ht="19.5" customHeight="1" x14ac:dyDescent="0.3">
      <c r="A551" s="112"/>
      <c r="B551" s="117"/>
      <c r="C551" s="114"/>
      <c r="D551" s="112"/>
      <c r="E551" s="112"/>
      <c r="F551" s="7" t="s">
        <v>15</v>
      </c>
      <c r="G551" s="22">
        <f t="shared" si="182"/>
        <v>0</v>
      </c>
      <c r="H551" s="22">
        <f t="shared" si="182"/>
        <v>0</v>
      </c>
      <c r="I551" s="22">
        <v>0</v>
      </c>
      <c r="J551" s="22">
        <v>0</v>
      </c>
      <c r="K551" s="22">
        <v>0</v>
      </c>
      <c r="L551" s="22">
        <v>0</v>
      </c>
      <c r="M551" s="6">
        <v>0</v>
      </c>
      <c r="N551" s="6">
        <v>0</v>
      </c>
      <c r="O551" s="6">
        <v>0</v>
      </c>
      <c r="P551" s="6">
        <v>0</v>
      </c>
      <c r="Q551" s="128"/>
      <c r="R551" s="54"/>
      <c r="AA551" s="61"/>
      <c r="AB551" s="61"/>
      <c r="AC551" s="61"/>
      <c r="AD551" s="61"/>
      <c r="AE551" s="61"/>
      <c r="AF551" s="61"/>
      <c r="AH551" s="61"/>
      <c r="AI551" s="61"/>
      <c r="AJ551" s="61"/>
      <c r="AK551" s="61"/>
    </row>
    <row r="552" spans="1:44" s="50" customFormat="1" ht="22.5" customHeight="1" x14ac:dyDescent="0.3">
      <c r="A552" s="112"/>
      <c r="B552" s="117"/>
      <c r="C552" s="114"/>
      <c r="D552" s="112"/>
      <c r="E552" s="112"/>
      <c r="F552" s="7" t="s">
        <v>62</v>
      </c>
      <c r="G552" s="22">
        <f t="shared" si="182"/>
        <v>0</v>
      </c>
      <c r="H552" s="22">
        <f t="shared" si="182"/>
        <v>0</v>
      </c>
      <c r="I552" s="22">
        <v>0</v>
      </c>
      <c r="J552" s="22">
        <v>0</v>
      </c>
      <c r="K552" s="22">
        <v>0</v>
      </c>
      <c r="L552" s="22">
        <v>0</v>
      </c>
      <c r="M552" s="6">
        <v>0</v>
      </c>
      <c r="N552" s="6">
        <v>0</v>
      </c>
      <c r="O552" s="6">
        <v>0</v>
      </c>
      <c r="P552" s="6">
        <v>0</v>
      </c>
      <c r="Q552" s="128"/>
      <c r="R552" s="54"/>
      <c r="AA552" s="61"/>
      <c r="AB552" s="61"/>
      <c r="AC552" s="61"/>
      <c r="AD552" s="61"/>
      <c r="AE552" s="61"/>
      <c r="AF552" s="61"/>
      <c r="AH552" s="61"/>
      <c r="AI552" s="61"/>
      <c r="AJ552" s="61"/>
      <c r="AK552" s="61"/>
    </row>
    <row r="553" spans="1:44" s="50" customFormat="1" ht="17.25" customHeight="1" x14ac:dyDescent="0.3">
      <c r="A553" s="112"/>
      <c r="B553" s="117"/>
      <c r="C553" s="114"/>
      <c r="D553" s="112"/>
      <c r="E553" s="112"/>
      <c r="F553" s="7" t="s">
        <v>63</v>
      </c>
      <c r="G553" s="22">
        <f t="shared" si="182"/>
        <v>0</v>
      </c>
      <c r="H553" s="22">
        <f t="shared" si="182"/>
        <v>0</v>
      </c>
      <c r="I553" s="22">
        <v>0</v>
      </c>
      <c r="J553" s="22">
        <v>0</v>
      </c>
      <c r="K553" s="22">
        <v>0</v>
      </c>
      <c r="L553" s="22">
        <v>0</v>
      </c>
      <c r="M553" s="6">
        <v>0</v>
      </c>
      <c r="N553" s="6">
        <v>0</v>
      </c>
      <c r="O553" s="6">
        <v>0</v>
      </c>
      <c r="P553" s="6">
        <v>0</v>
      </c>
      <c r="Q553" s="128"/>
      <c r="R553" s="54"/>
      <c r="AA553" s="61"/>
      <c r="AB553" s="61"/>
      <c r="AC553" s="61">
        <v>1</v>
      </c>
      <c r="AD553" s="61"/>
      <c r="AE553" s="61"/>
      <c r="AF553" s="61"/>
      <c r="AH553" s="61"/>
      <c r="AI553" s="61"/>
      <c r="AJ553" s="61"/>
      <c r="AK553" s="61"/>
    </row>
    <row r="554" spans="1:44" s="50" customFormat="1" ht="15" customHeight="1" x14ac:dyDescent="0.3">
      <c r="A554" s="112"/>
      <c r="B554" s="117"/>
      <c r="C554" s="114"/>
      <c r="D554" s="112"/>
      <c r="E554" s="112"/>
      <c r="F554" s="7" t="s">
        <v>64</v>
      </c>
      <c r="G554" s="22">
        <f t="shared" si="182"/>
        <v>0</v>
      </c>
      <c r="H554" s="22">
        <f t="shared" si="182"/>
        <v>0</v>
      </c>
      <c r="I554" s="22">
        <v>0</v>
      </c>
      <c r="J554" s="22">
        <v>0</v>
      </c>
      <c r="K554" s="22">
        <v>0</v>
      </c>
      <c r="L554" s="22">
        <v>0</v>
      </c>
      <c r="M554" s="6">
        <v>0</v>
      </c>
      <c r="N554" s="6">
        <v>0</v>
      </c>
      <c r="O554" s="6">
        <v>0</v>
      </c>
      <c r="P554" s="6">
        <v>0</v>
      </c>
      <c r="Q554" s="128"/>
      <c r="R554" s="54"/>
      <c r="AA554" s="61"/>
      <c r="AB554" s="61"/>
      <c r="AC554" s="61"/>
      <c r="AD554" s="61"/>
      <c r="AE554" s="61"/>
      <c r="AF554" s="61"/>
      <c r="AH554" s="61"/>
      <c r="AI554" s="61"/>
      <c r="AJ554" s="61"/>
      <c r="AK554" s="61"/>
    </row>
    <row r="555" spans="1:44" s="50" customFormat="1" ht="17.25" customHeight="1" x14ac:dyDescent="0.3">
      <c r="A555" s="112"/>
      <c r="B555" s="117"/>
      <c r="C555" s="114"/>
      <c r="D555" s="112"/>
      <c r="E555" s="112"/>
      <c r="F555" s="7" t="s">
        <v>65</v>
      </c>
      <c r="G555" s="22">
        <f t="shared" si="182"/>
        <v>0</v>
      </c>
      <c r="H555" s="22">
        <f t="shared" si="182"/>
        <v>0</v>
      </c>
      <c r="I555" s="22">
        <v>0</v>
      </c>
      <c r="J555" s="22">
        <v>0</v>
      </c>
      <c r="K555" s="22">
        <v>0</v>
      </c>
      <c r="L555" s="22">
        <v>0</v>
      </c>
      <c r="M555" s="6">
        <v>0</v>
      </c>
      <c r="N555" s="6">
        <v>0</v>
      </c>
      <c r="O555" s="6">
        <v>0</v>
      </c>
      <c r="P555" s="6">
        <v>0</v>
      </c>
      <c r="Q555" s="128"/>
      <c r="R555" s="54"/>
      <c r="AA555" s="61"/>
      <c r="AB555" s="61"/>
      <c r="AC555" s="61"/>
      <c r="AD555" s="61"/>
      <c r="AE555" s="61"/>
      <c r="AF555" s="61"/>
      <c r="AH555" s="61"/>
      <c r="AI555" s="61"/>
      <c r="AJ555" s="61"/>
      <c r="AK555" s="61"/>
    </row>
    <row r="556" spans="1:44" s="99" customFormat="1" x14ac:dyDescent="0.3">
      <c r="A556" s="112"/>
      <c r="B556" s="118"/>
      <c r="C556" s="115"/>
      <c r="D556" s="112"/>
      <c r="E556" s="112"/>
      <c r="F556" s="87" t="s">
        <v>66</v>
      </c>
      <c r="G556" s="89">
        <f t="shared" si="182"/>
        <v>501.2</v>
      </c>
      <c r="H556" s="89">
        <f t="shared" si="182"/>
        <v>0</v>
      </c>
      <c r="I556" s="89">
        <v>501.2</v>
      </c>
      <c r="J556" s="89">
        <v>0</v>
      </c>
      <c r="K556" s="89">
        <v>0</v>
      </c>
      <c r="L556" s="89">
        <v>0</v>
      </c>
      <c r="M556" s="89">
        <v>0</v>
      </c>
      <c r="N556" s="89">
        <v>0</v>
      </c>
      <c r="O556" s="89">
        <v>0</v>
      </c>
      <c r="P556" s="89">
        <v>0</v>
      </c>
      <c r="Q556" s="129"/>
      <c r="R556" s="98"/>
      <c r="AA556" s="100"/>
      <c r="AB556" s="100"/>
      <c r="AC556" s="100"/>
      <c r="AD556" s="100"/>
      <c r="AE556" s="100"/>
      <c r="AF556" s="100"/>
      <c r="AH556" s="100"/>
      <c r="AI556" s="100"/>
      <c r="AJ556" s="100"/>
      <c r="AK556" s="100"/>
      <c r="AR556" s="103">
        <f>I556</f>
        <v>501.2</v>
      </c>
    </row>
    <row r="557" spans="1:44" s="50" customFormat="1" ht="15.75" customHeight="1" x14ac:dyDescent="0.3">
      <c r="A557" s="112"/>
      <c r="B557" s="116" t="s">
        <v>96</v>
      </c>
      <c r="C557" s="113"/>
      <c r="D557" s="112">
        <v>3</v>
      </c>
      <c r="E557" s="112" t="s">
        <v>137</v>
      </c>
      <c r="F557" s="7" t="s">
        <v>9</v>
      </c>
      <c r="G557" s="22">
        <f>SUM(G558:G568)</f>
        <v>748.7</v>
      </c>
      <c r="H557" s="22">
        <f>SUM(H558:H568)</f>
        <v>0</v>
      </c>
      <c r="I557" s="22">
        <f t="shared" ref="I557:N557" si="183">SUM(I558:I568)</f>
        <v>748.7</v>
      </c>
      <c r="J557" s="22">
        <f t="shared" si="183"/>
        <v>0</v>
      </c>
      <c r="K557" s="22">
        <f t="shared" si="183"/>
        <v>0</v>
      </c>
      <c r="L557" s="22">
        <f t="shared" si="183"/>
        <v>0</v>
      </c>
      <c r="M557" s="6">
        <f t="shared" si="183"/>
        <v>0</v>
      </c>
      <c r="N557" s="6">
        <f t="shared" si="183"/>
        <v>0</v>
      </c>
      <c r="O557" s="6">
        <f>SUM(O558:O568)</f>
        <v>0</v>
      </c>
      <c r="P557" s="6">
        <f>SUM(P558:P568)</f>
        <v>0</v>
      </c>
      <c r="Q557" s="37"/>
      <c r="R557" s="54"/>
      <c r="AA557" s="61"/>
      <c r="AB557" s="61"/>
      <c r="AC557" s="61"/>
      <c r="AD557" s="61"/>
      <c r="AE557" s="61"/>
      <c r="AF557" s="61"/>
      <c r="AH557" s="61"/>
      <c r="AI557" s="61"/>
      <c r="AJ557" s="61"/>
      <c r="AK557" s="61"/>
    </row>
    <row r="558" spans="1:44" s="50" customFormat="1" x14ac:dyDescent="0.3">
      <c r="A558" s="112"/>
      <c r="B558" s="117"/>
      <c r="C558" s="114"/>
      <c r="D558" s="112"/>
      <c r="E558" s="112"/>
      <c r="F558" s="7" t="s">
        <v>10</v>
      </c>
      <c r="G558" s="22">
        <f t="shared" ref="G558:H568" si="184">I558+K558+M558+O558</f>
        <v>0</v>
      </c>
      <c r="H558" s="22">
        <f t="shared" si="184"/>
        <v>0</v>
      </c>
      <c r="I558" s="22">
        <v>0</v>
      </c>
      <c r="J558" s="22">
        <v>0</v>
      </c>
      <c r="K558" s="22">
        <v>0</v>
      </c>
      <c r="L558" s="22">
        <v>0</v>
      </c>
      <c r="M558" s="6">
        <v>0</v>
      </c>
      <c r="N558" s="6">
        <v>0</v>
      </c>
      <c r="O558" s="6">
        <v>0</v>
      </c>
      <c r="P558" s="6">
        <v>0</v>
      </c>
      <c r="Q558" s="127" t="s">
        <v>60</v>
      </c>
      <c r="R558" s="54"/>
      <c r="AA558" s="61"/>
      <c r="AB558" s="61"/>
      <c r="AC558" s="61"/>
      <c r="AD558" s="61"/>
      <c r="AE558" s="61"/>
      <c r="AF558" s="61"/>
      <c r="AH558" s="61"/>
      <c r="AI558" s="61"/>
      <c r="AJ558" s="61"/>
      <c r="AK558" s="61"/>
    </row>
    <row r="559" spans="1:44" s="50" customFormat="1" x14ac:dyDescent="0.3">
      <c r="A559" s="112"/>
      <c r="B559" s="117"/>
      <c r="C559" s="114"/>
      <c r="D559" s="112"/>
      <c r="E559" s="112"/>
      <c r="F559" s="7" t="s">
        <v>11</v>
      </c>
      <c r="G559" s="22">
        <f t="shared" si="184"/>
        <v>0</v>
      </c>
      <c r="H559" s="22">
        <f t="shared" si="184"/>
        <v>0</v>
      </c>
      <c r="I559" s="22">
        <v>0</v>
      </c>
      <c r="J559" s="22">
        <v>0</v>
      </c>
      <c r="K559" s="22">
        <v>0</v>
      </c>
      <c r="L559" s="22">
        <v>0</v>
      </c>
      <c r="M559" s="6">
        <v>0</v>
      </c>
      <c r="N559" s="6">
        <v>0</v>
      </c>
      <c r="O559" s="6">
        <v>0</v>
      </c>
      <c r="P559" s="6">
        <v>0</v>
      </c>
      <c r="Q559" s="128"/>
      <c r="R559" s="54"/>
      <c r="AA559" s="61"/>
      <c r="AB559" s="61"/>
      <c r="AC559" s="61"/>
      <c r="AD559" s="61"/>
      <c r="AE559" s="61"/>
      <c r="AF559" s="61"/>
      <c r="AH559" s="61"/>
      <c r="AI559" s="61"/>
      <c r="AJ559" s="61"/>
      <c r="AK559" s="61"/>
    </row>
    <row r="560" spans="1:44" s="50" customFormat="1" x14ac:dyDescent="0.3">
      <c r="A560" s="112"/>
      <c r="B560" s="117"/>
      <c r="C560" s="114"/>
      <c r="D560" s="112"/>
      <c r="E560" s="112"/>
      <c r="F560" s="7" t="s">
        <v>12</v>
      </c>
      <c r="G560" s="22">
        <f t="shared" si="184"/>
        <v>0</v>
      </c>
      <c r="H560" s="22">
        <f t="shared" si="184"/>
        <v>0</v>
      </c>
      <c r="I560" s="22">
        <v>0</v>
      </c>
      <c r="J560" s="22">
        <v>0</v>
      </c>
      <c r="K560" s="22">
        <v>0</v>
      </c>
      <c r="L560" s="22">
        <v>0</v>
      </c>
      <c r="M560" s="6">
        <v>0</v>
      </c>
      <c r="N560" s="6">
        <v>0</v>
      </c>
      <c r="O560" s="6">
        <v>0</v>
      </c>
      <c r="P560" s="6">
        <v>0</v>
      </c>
      <c r="Q560" s="128"/>
      <c r="R560" s="54"/>
      <c r="AA560" s="61"/>
      <c r="AB560" s="61"/>
      <c r="AC560" s="61"/>
      <c r="AD560" s="61"/>
      <c r="AE560" s="61"/>
      <c r="AF560" s="61"/>
      <c r="AH560" s="61"/>
      <c r="AI560" s="61"/>
      <c r="AJ560" s="61"/>
      <c r="AK560" s="61"/>
    </row>
    <row r="561" spans="1:44" s="50" customFormat="1" x14ac:dyDescent="0.3">
      <c r="A561" s="112"/>
      <c r="B561" s="117"/>
      <c r="C561" s="114"/>
      <c r="D561" s="112"/>
      <c r="E561" s="112"/>
      <c r="F561" s="7" t="s">
        <v>13</v>
      </c>
      <c r="G561" s="22">
        <f t="shared" si="184"/>
        <v>0</v>
      </c>
      <c r="H561" s="22">
        <f t="shared" si="184"/>
        <v>0</v>
      </c>
      <c r="I561" s="22">
        <v>0</v>
      </c>
      <c r="J561" s="22">
        <v>0</v>
      </c>
      <c r="K561" s="22">
        <v>0</v>
      </c>
      <c r="L561" s="22">
        <v>0</v>
      </c>
      <c r="M561" s="6">
        <v>0</v>
      </c>
      <c r="N561" s="6">
        <v>0</v>
      </c>
      <c r="O561" s="6">
        <v>0</v>
      </c>
      <c r="P561" s="6">
        <v>0</v>
      </c>
      <c r="Q561" s="128"/>
      <c r="R561" s="54"/>
      <c r="AA561" s="61"/>
      <c r="AB561" s="61"/>
      <c r="AC561" s="61"/>
      <c r="AD561" s="61"/>
      <c r="AE561" s="61"/>
      <c r="AF561" s="61"/>
      <c r="AH561" s="61"/>
      <c r="AI561" s="61"/>
      <c r="AJ561" s="61"/>
      <c r="AK561" s="61"/>
    </row>
    <row r="562" spans="1:44" s="50" customFormat="1" x14ac:dyDescent="0.3">
      <c r="A562" s="112"/>
      <c r="B562" s="117"/>
      <c r="C562" s="114"/>
      <c r="D562" s="112"/>
      <c r="E562" s="112"/>
      <c r="F562" s="7" t="s">
        <v>14</v>
      </c>
      <c r="G562" s="22">
        <f t="shared" si="184"/>
        <v>0</v>
      </c>
      <c r="H562" s="22">
        <f t="shared" si="184"/>
        <v>0</v>
      </c>
      <c r="I562" s="22">
        <v>0</v>
      </c>
      <c r="J562" s="22">
        <v>0</v>
      </c>
      <c r="K562" s="22">
        <v>0</v>
      </c>
      <c r="L562" s="22">
        <v>0</v>
      </c>
      <c r="M562" s="6">
        <v>0</v>
      </c>
      <c r="N562" s="6">
        <v>0</v>
      </c>
      <c r="O562" s="6">
        <v>0</v>
      </c>
      <c r="P562" s="6">
        <v>0</v>
      </c>
      <c r="Q562" s="128"/>
      <c r="R562" s="54"/>
      <c r="AA562" s="61"/>
      <c r="AB562" s="61"/>
      <c r="AC562" s="61"/>
      <c r="AD562" s="61"/>
      <c r="AE562" s="61"/>
      <c r="AF562" s="61"/>
      <c r="AH562" s="61"/>
      <c r="AI562" s="61"/>
      <c r="AJ562" s="61"/>
      <c r="AK562" s="61"/>
    </row>
    <row r="563" spans="1:44" s="50" customFormat="1" x14ac:dyDescent="0.3">
      <c r="A563" s="112"/>
      <c r="B563" s="117"/>
      <c r="C563" s="114"/>
      <c r="D563" s="112"/>
      <c r="E563" s="112"/>
      <c r="F563" s="7" t="s">
        <v>15</v>
      </c>
      <c r="G563" s="22">
        <f t="shared" si="184"/>
        <v>0</v>
      </c>
      <c r="H563" s="22">
        <f t="shared" si="184"/>
        <v>0</v>
      </c>
      <c r="I563" s="22">
        <v>0</v>
      </c>
      <c r="J563" s="22">
        <v>0</v>
      </c>
      <c r="K563" s="22">
        <v>0</v>
      </c>
      <c r="L563" s="22">
        <v>0</v>
      </c>
      <c r="M563" s="6">
        <v>0</v>
      </c>
      <c r="N563" s="6">
        <v>0</v>
      </c>
      <c r="O563" s="6">
        <v>0</v>
      </c>
      <c r="P563" s="6">
        <v>0</v>
      </c>
      <c r="Q563" s="128"/>
      <c r="R563" s="54"/>
      <c r="AA563" s="61"/>
      <c r="AB563" s="61"/>
      <c r="AC563" s="61"/>
      <c r="AD563" s="61"/>
      <c r="AE563" s="61"/>
      <c r="AF563" s="61"/>
      <c r="AH563" s="61"/>
      <c r="AI563" s="61"/>
      <c r="AJ563" s="61"/>
      <c r="AK563" s="61"/>
    </row>
    <row r="564" spans="1:44" s="50" customFormat="1" x14ac:dyDescent="0.3">
      <c r="A564" s="112"/>
      <c r="B564" s="117"/>
      <c r="C564" s="114"/>
      <c r="D564" s="112"/>
      <c r="E564" s="112"/>
      <c r="F564" s="7" t="s">
        <v>62</v>
      </c>
      <c r="G564" s="22">
        <f t="shared" si="184"/>
        <v>0</v>
      </c>
      <c r="H564" s="22">
        <f t="shared" si="184"/>
        <v>0</v>
      </c>
      <c r="I564" s="22">
        <v>0</v>
      </c>
      <c r="J564" s="22">
        <v>0</v>
      </c>
      <c r="K564" s="22">
        <v>0</v>
      </c>
      <c r="L564" s="22">
        <v>0</v>
      </c>
      <c r="M564" s="6">
        <v>0</v>
      </c>
      <c r="N564" s="6">
        <v>0</v>
      </c>
      <c r="O564" s="6">
        <v>0</v>
      </c>
      <c r="P564" s="6">
        <v>0</v>
      </c>
      <c r="Q564" s="128"/>
      <c r="R564" s="54"/>
      <c r="AA564" s="61"/>
      <c r="AB564" s="61"/>
      <c r="AC564" s="61"/>
      <c r="AD564" s="61"/>
      <c r="AE564" s="61"/>
      <c r="AF564" s="61"/>
      <c r="AH564" s="61"/>
      <c r="AI564" s="61"/>
      <c r="AJ564" s="61"/>
      <c r="AK564" s="61"/>
    </row>
    <row r="565" spans="1:44" s="50" customFormat="1" x14ac:dyDescent="0.3">
      <c r="A565" s="112"/>
      <c r="B565" s="117"/>
      <c r="C565" s="114"/>
      <c r="D565" s="112"/>
      <c r="E565" s="112"/>
      <c r="F565" s="7" t="s">
        <v>63</v>
      </c>
      <c r="G565" s="22">
        <f t="shared" si="184"/>
        <v>0</v>
      </c>
      <c r="H565" s="22">
        <f t="shared" si="184"/>
        <v>0</v>
      </c>
      <c r="I565" s="22">
        <v>0</v>
      </c>
      <c r="J565" s="22">
        <v>0</v>
      </c>
      <c r="K565" s="22">
        <v>0</v>
      </c>
      <c r="L565" s="22">
        <v>0</v>
      </c>
      <c r="M565" s="6">
        <v>0</v>
      </c>
      <c r="N565" s="6">
        <v>0</v>
      </c>
      <c r="O565" s="6">
        <v>0</v>
      </c>
      <c r="P565" s="6">
        <v>0</v>
      </c>
      <c r="Q565" s="128"/>
      <c r="R565" s="54"/>
      <c r="AA565" s="61"/>
      <c r="AB565" s="61"/>
      <c r="AC565" s="61">
        <v>1</v>
      </c>
      <c r="AD565" s="61"/>
      <c r="AE565" s="61"/>
      <c r="AF565" s="61"/>
      <c r="AH565" s="61"/>
      <c r="AI565" s="61"/>
      <c r="AJ565" s="61"/>
      <c r="AK565" s="61"/>
    </row>
    <row r="566" spans="1:44" s="50" customFormat="1" x14ac:dyDescent="0.3">
      <c r="A566" s="112"/>
      <c r="B566" s="117"/>
      <c r="C566" s="114"/>
      <c r="D566" s="112"/>
      <c r="E566" s="112"/>
      <c r="F566" s="7" t="s">
        <v>64</v>
      </c>
      <c r="G566" s="22">
        <f t="shared" si="184"/>
        <v>0</v>
      </c>
      <c r="H566" s="22">
        <f t="shared" si="184"/>
        <v>0</v>
      </c>
      <c r="I566" s="22">
        <v>0</v>
      </c>
      <c r="J566" s="22">
        <v>0</v>
      </c>
      <c r="K566" s="22">
        <v>0</v>
      </c>
      <c r="L566" s="22">
        <v>0</v>
      </c>
      <c r="M566" s="6">
        <v>0</v>
      </c>
      <c r="N566" s="6">
        <v>0</v>
      </c>
      <c r="O566" s="6">
        <v>0</v>
      </c>
      <c r="P566" s="6">
        <v>0</v>
      </c>
      <c r="Q566" s="128"/>
      <c r="R566" s="54"/>
      <c r="AA566" s="61"/>
      <c r="AB566" s="61"/>
      <c r="AC566" s="61"/>
      <c r="AD566" s="61"/>
      <c r="AE566" s="61"/>
      <c r="AF566" s="61"/>
      <c r="AH566" s="61"/>
      <c r="AI566" s="61"/>
      <c r="AJ566" s="61"/>
      <c r="AK566" s="61"/>
    </row>
    <row r="567" spans="1:44" s="50" customFormat="1" x14ac:dyDescent="0.3">
      <c r="A567" s="112"/>
      <c r="B567" s="117"/>
      <c r="C567" s="114"/>
      <c r="D567" s="112"/>
      <c r="E567" s="112"/>
      <c r="F567" s="7" t="s">
        <v>65</v>
      </c>
      <c r="G567" s="22">
        <f t="shared" si="184"/>
        <v>0</v>
      </c>
      <c r="H567" s="22">
        <f t="shared" si="184"/>
        <v>0</v>
      </c>
      <c r="I567" s="22">
        <v>0</v>
      </c>
      <c r="J567" s="22">
        <v>0</v>
      </c>
      <c r="K567" s="22">
        <v>0</v>
      </c>
      <c r="L567" s="22">
        <v>0</v>
      </c>
      <c r="M567" s="6">
        <v>0</v>
      </c>
      <c r="N567" s="6">
        <v>0</v>
      </c>
      <c r="O567" s="6">
        <v>0</v>
      </c>
      <c r="P567" s="6">
        <v>0</v>
      </c>
      <c r="Q567" s="128"/>
      <c r="R567" s="54"/>
      <c r="AA567" s="61"/>
      <c r="AB567" s="61"/>
      <c r="AC567" s="61"/>
      <c r="AD567" s="61"/>
      <c r="AE567" s="61"/>
      <c r="AF567" s="61"/>
      <c r="AH567" s="61"/>
      <c r="AI567" s="61"/>
      <c r="AJ567" s="61"/>
      <c r="AK567" s="61"/>
    </row>
    <row r="568" spans="1:44" s="99" customFormat="1" x14ac:dyDescent="0.3">
      <c r="A568" s="112"/>
      <c r="B568" s="118"/>
      <c r="C568" s="115"/>
      <c r="D568" s="112"/>
      <c r="E568" s="112"/>
      <c r="F568" s="87" t="s">
        <v>66</v>
      </c>
      <c r="G568" s="89">
        <f t="shared" si="184"/>
        <v>748.7</v>
      </c>
      <c r="H568" s="89">
        <f t="shared" si="184"/>
        <v>0</v>
      </c>
      <c r="I568" s="89">
        <v>748.7</v>
      </c>
      <c r="J568" s="89">
        <v>0</v>
      </c>
      <c r="K568" s="89">
        <v>0</v>
      </c>
      <c r="L568" s="89">
        <v>0</v>
      </c>
      <c r="M568" s="89">
        <v>0</v>
      </c>
      <c r="N568" s="89">
        <v>0</v>
      </c>
      <c r="O568" s="89">
        <v>0</v>
      </c>
      <c r="P568" s="89">
        <v>0</v>
      </c>
      <c r="Q568" s="129"/>
      <c r="R568" s="98"/>
      <c r="AA568" s="100"/>
      <c r="AB568" s="100"/>
      <c r="AC568" s="100"/>
      <c r="AD568" s="100"/>
      <c r="AE568" s="100"/>
      <c r="AF568" s="100"/>
      <c r="AH568" s="100"/>
      <c r="AI568" s="100"/>
      <c r="AJ568" s="100"/>
      <c r="AK568" s="100"/>
      <c r="AR568" s="103">
        <f>I568</f>
        <v>748.7</v>
      </c>
    </row>
    <row r="569" spans="1:44" s="50" customFormat="1" ht="15.75" customHeight="1" x14ac:dyDescent="0.3">
      <c r="A569" s="112"/>
      <c r="B569" s="116" t="s">
        <v>97</v>
      </c>
      <c r="C569" s="113"/>
      <c r="D569" s="112">
        <v>3</v>
      </c>
      <c r="E569" s="112" t="s">
        <v>137</v>
      </c>
      <c r="F569" s="7" t="s">
        <v>9</v>
      </c>
      <c r="G569" s="22">
        <f>SUM(G570:G580)</f>
        <v>1784.6</v>
      </c>
      <c r="H569" s="22">
        <f>SUM(H570:H580)</f>
        <v>0</v>
      </c>
      <c r="I569" s="22">
        <f t="shared" ref="I569:N569" si="185">SUM(I570:I580)</f>
        <v>1784.6</v>
      </c>
      <c r="J569" s="22">
        <f t="shared" si="185"/>
        <v>0</v>
      </c>
      <c r="K569" s="22">
        <f t="shared" si="185"/>
        <v>0</v>
      </c>
      <c r="L569" s="22">
        <f t="shared" si="185"/>
        <v>0</v>
      </c>
      <c r="M569" s="6">
        <f t="shared" si="185"/>
        <v>0</v>
      </c>
      <c r="N569" s="6">
        <f t="shared" si="185"/>
        <v>0</v>
      </c>
      <c r="O569" s="6">
        <f>SUM(O570:O580)</f>
        <v>0</v>
      </c>
      <c r="P569" s="6">
        <f>SUM(P570:P580)</f>
        <v>0</v>
      </c>
      <c r="Q569" s="37"/>
      <c r="R569" s="54"/>
      <c r="AA569" s="61"/>
      <c r="AB569" s="61"/>
      <c r="AC569" s="61"/>
      <c r="AD569" s="61"/>
      <c r="AE569" s="61"/>
      <c r="AF569" s="61"/>
      <c r="AH569" s="61"/>
      <c r="AI569" s="61"/>
      <c r="AJ569" s="61"/>
      <c r="AK569" s="61"/>
    </row>
    <row r="570" spans="1:44" s="50" customFormat="1" x14ac:dyDescent="0.3">
      <c r="A570" s="112"/>
      <c r="B570" s="117"/>
      <c r="C570" s="114"/>
      <c r="D570" s="112"/>
      <c r="E570" s="112"/>
      <c r="F570" s="7" t="s">
        <v>10</v>
      </c>
      <c r="G570" s="22">
        <f t="shared" ref="G570:H580" si="186">I570+K570+M570+O570</f>
        <v>0</v>
      </c>
      <c r="H570" s="22">
        <f t="shared" si="186"/>
        <v>0</v>
      </c>
      <c r="I570" s="22">
        <v>0</v>
      </c>
      <c r="J570" s="22">
        <v>0</v>
      </c>
      <c r="K570" s="22">
        <v>0</v>
      </c>
      <c r="L570" s="22">
        <v>0</v>
      </c>
      <c r="M570" s="6">
        <v>0</v>
      </c>
      <c r="N570" s="6">
        <v>0</v>
      </c>
      <c r="O570" s="6">
        <v>0</v>
      </c>
      <c r="P570" s="6">
        <v>0</v>
      </c>
      <c r="Q570" s="127" t="s">
        <v>60</v>
      </c>
      <c r="R570" s="54"/>
      <c r="AA570" s="61"/>
      <c r="AB570" s="61"/>
      <c r="AC570" s="61"/>
      <c r="AD570" s="61"/>
      <c r="AE570" s="61"/>
      <c r="AF570" s="61"/>
      <c r="AH570" s="61"/>
      <c r="AI570" s="61"/>
      <c r="AJ570" s="61"/>
      <c r="AK570" s="61"/>
    </row>
    <row r="571" spans="1:44" s="50" customFormat="1" x14ac:dyDescent="0.3">
      <c r="A571" s="112"/>
      <c r="B571" s="117"/>
      <c r="C571" s="114"/>
      <c r="D571" s="112"/>
      <c r="E571" s="112"/>
      <c r="F571" s="7" t="s">
        <v>11</v>
      </c>
      <c r="G571" s="22">
        <f t="shared" si="186"/>
        <v>0</v>
      </c>
      <c r="H571" s="22">
        <f t="shared" si="186"/>
        <v>0</v>
      </c>
      <c r="I571" s="22">
        <v>0</v>
      </c>
      <c r="J571" s="22">
        <v>0</v>
      </c>
      <c r="K571" s="22">
        <v>0</v>
      </c>
      <c r="L571" s="22">
        <v>0</v>
      </c>
      <c r="M571" s="6">
        <v>0</v>
      </c>
      <c r="N571" s="6">
        <v>0</v>
      </c>
      <c r="O571" s="6">
        <v>0</v>
      </c>
      <c r="P571" s="6">
        <v>0</v>
      </c>
      <c r="Q571" s="128"/>
      <c r="R571" s="54"/>
      <c r="AA571" s="61"/>
      <c r="AB571" s="61"/>
      <c r="AC571" s="61"/>
      <c r="AD571" s="61"/>
      <c r="AE571" s="61"/>
      <c r="AF571" s="61"/>
      <c r="AH571" s="61"/>
      <c r="AI571" s="61"/>
      <c r="AJ571" s="61"/>
      <c r="AK571" s="61"/>
    </row>
    <row r="572" spans="1:44" s="50" customFormat="1" x14ac:dyDescent="0.3">
      <c r="A572" s="112"/>
      <c r="B572" s="117"/>
      <c r="C572" s="114"/>
      <c r="D572" s="112"/>
      <c r="E572" s="112"/>
      <c r="F572" s="7" t="s">
        <v>12</v>
      </c>
      <c r="G572" s="22">
        <f t="shared" si="186"/>
        <v>0</v>
      </c>
      <c r="H572" s="22">
        <f t="shared" si="186"/>
        <v>0</v>
      </c>
      <c r="I572" s="22">
        <v>0</v>
      </c>
      <c r="J572" s="22">
        <v>0</v>
      </c>
      <c r="K572" s="22">
        <v>0</v>
      </c>
      <c r="L572" s="22">
        <v>0</v>
      </c>
      <c r="M572" s="6">
        <v>0</v>
      </c>
      <c r="N572" s="6">
        <v>0</v>
      </c>
      <c r="O572" s="6">
        <v>0</v>
      </c>
      <c r="P572" s="6">
        <v>0</v>
      </c>
      <c r="Q572" s="128"/>
      <c r="R572" s="54"/>
      <c r="AA572" s="61"/>
      <c r="AB572" s="61"/>
      <c r="AC572" s="61"/>
      <c r="AD572" s="61"/>
      <c r="AE572" s="61"/>
      <c r="AF572" s="61"/>
      <c r="AH572" s="61"/>
      <c r="AI572" s="61"/>
      <c r="AJ572" s="61"/>
      <c r="AK572" s="61"/>
    </row>
    <row r="573" spans="1:44" s="50" customFormat="1" x14ac:dyDescent="0.3">
      <c r="A573" s="112"/>
      <c r="B573" s="117"/>
      <c r="C573" s="114"/>
      <c r="D573" s="112"/>
      <c r="E573" s="112"/>
      <c r="F573" s="7" t="s">
        <v>13</v>
      </c>
      <c r="G573" s="22">
        <f t="shared" si="186"/>
        <v>0</v>
      </c>
      <c r="H573" s="22">
        <f t="shared" si="186"/>
        <v>0</v>
      </c>
      <c r="I573" s="22">
        <v>0</v>
      </c>
      <c r="J573" s="22">
        <v>0</v>
      </c>
      <c r="K573" s="22">
        <v>0</v>
      </c>
      <c r="L573" s="22">
        <v>0</v>
      </c>
      <c r="M573" s="6">
        <v>0</v>
      </c>
      <c r="N573" s="6">
        <v>0</v>
      </c>
      <c r="O573" s="6">
        <v>0</v>
      </c>
      <c r="P573" s="6">
        <v>0</v>
      </c>
      <c r="Q573" s="128"/>
      <c r="R573" s="54"/>
      <c r="AA573" s="61"/>
      <c r="AB573" s="61"/>
      <c r="AC573" s="61"/>
      <c r="AD573" s="61"/>
      <c r="AE573" s="61"/>
      <c r="AF573" s="61"/>
      <c r="AH573" s="61"/>
      <c r="AI573" s="61"/>
      <c r="AJ573" s="61"/>
      <c r="AK573" s="61"/>
    </row>
    <row r="574" spans="1:44" s="50" customFormat="1" ht="19.5" customHeight="1" x14ac:dyDescent="0.3">
      <c r="A574" s="112"/>
      <c r="B574" s="117"/>
      <c r="C574" s="114"/>
      <c r="D574" s="112"/>
      <c r="E574" s="112"/>
      <c r="F574" s="7" t="s">
        <v>14</v>
      </c>
      <c r="G574" s="22">
        <f t="shared" si="186"/>
        <v>0</v>
      </c>
      <c r="H574" s="22">
        <f t="shared" si="186"/>
        <v>0</v>
      </c>
      <c r="I574" s="22">
        <v>0</v>
      </c>
      <c r="J574" s="22">
        <v>0</v>
      </c>
      <c r="K574" s="22">
        <v>0</v>
      </c>
      <c r="L574" s="22">
        <v>0</v>
      </c>
      <c r="M574" s="6">
        <v>0</v>
      </c>
      <c r="N574" s="6">
        <v>0</v>
      </c>
      <c r="O574" s="6">
        <v>0</v>
      </c>
      <c r="P574" s="6">
        <v>0</v>
      </c>
      <c r="Q574" s="128"/>
      <c r="R574" s="54"/>
      <c r="AA574" s="61"/>
      <c r="AB574" s="61"/>
      <c r="AC574" s="61"/>
      <c r="AD574" s="61"/>
      <c r="AE574" s="61"/>
      <c r="AF574" s="61"/>
      <c r="AH574" s="61"/>
      <c r="AI574" s="61"/>
      <c r="AJ574" s="61"/>
      <c r="AK574" s="61"/>
    </row>
    <row r="575" spans="1:44" s="50" customFormat="1" ht="20.25" customHeight="1" x14ac:dyDescent="0.3">
      <c r="A575" s="112"/>
      <c r="B575" s="117"/>
      <c r="C575" s="114"/>
      <c r="D575" s="112"/>
      <c r="E575" s="112"/>
      <c r="F575" s="7" t="s">
        <v>15</v>
      </c>
      <c r="G575" s="22">
        <f t="shared" si="186"/>
        <v>0</v>
      </c>
      <c r="H575" s="22">
        <f t="shared" si="186"/>
        <v>0</v>
      </c>
      <c r="I575" s="22">
        <v>0</v>
      </c>
      <c r="J575" s="22">
        <v>0</v>
      </c>
      <c r="K575" s="22">
        <v>0</v>
      </c>
      <c r="L575" s="22">
        <v>0</v>
      </c>
      <c r="M575" s="6">
        <v>0</v>
      </c>
      <c r="N575" s="6">
        <v>0</v>
      </c>
      <c r="O575" s="6">
        <v>0</v>
      </c>
      <c r="P575" s="6">
        <v>0</v>
      </c>
      <c r="Q575" s="128"/>
      <c r="R575" s="54"/>
      <c r="AA575" s="61"/>
      <c r="AB575" s="61"/>
      <c r="AC575" s="61"/>
      <c r="AD575" s="61"/>
      <c r="AE575" s="61"/>
      <c r="AF575" s="61"/>
      <c r="AH575" s="61"/>
      <c r="AI575" s="61"/>
      <c r="AJ575" s="61"/>
      <c r="AK575" s="61"/>
    </row>
    <row r="576" spans="1:44" s="50" customFormat="1" ht="19.5" customHeight="1" x14ac:dyDescent="0.3">
      <c r="A576" s="112"/>
      <c r="B576" s="117"/>
      <c r="C576" s="114"/>
      <c r="D576" s="112"/>
      <c r="E576" s="112"/>
      <c r="F576" s="7" t="s">
        <v>62</v>
      </c>
      <c r="G576" s="22">
        <f t="shared" si="186"/>
        <v>0</v>
      </c>
      <c r="H576" s="22">
        <f t="shared" si="186"/>
        <v>0</v>
      </c>
      <c r="I576" s="22">
        <v>0</v>
      </c>
      <c r="J576" s="22">
        <v>0</v>
      </c>
      <c r="K576" s="22">
        <v>0</v>
      </c>
      <c r="L576" s="22">
        <v>0</v>
      </c>
      <c r="M576" s="6">
        <v>0</v>
      </c>
      <c r="N576" s="6">
        <v>0</v>
      </c>
      <c r="O576" s="6">
        <v>0</v>
      </c>
      <c r="P576" s="6">
        <v>0</v>
      </c>
      <c r="Q576" s="128"/>
      <c r="R576" s="54"/>
      <c r="AA576" s="61"/>
      <c r="AB576" s="61"/>
      <c r="AC576" s="61"/>
      <c r="AD576" s="61"/>
      <c r="AE576" s="61"/>
      <c r="AF576" s="61"/>
      <c r="AH576" s="61"/>
      <c r="AI576" s="61"/>
      <c r="AJ576" s="61"/>
      <c r="AK576" s="61"/>
    </row>
    <row r="577" spans="1:44" s="50" customFormat="1" ht="16.5" customHeight="1" x14ac:dyDescent="0.3">
      <c r="A577" s="112"/>
      <c r="B577" s="117"/>
      <c r="C577" s="114"/>
      <c r="D577" s="112"/>
      <c r="E577" s="112"/>
      <c r="F577" s="7" t="s">
        <v>63</v>
      </c>
      <c r="G577" s="22">
        <f t="shared" si="186"/>
        <v>0</v>
      </c>
      <c r="H577" s="22">
        <f t="shared" si="186"/>
        <v>0</v>
      </c>
      <c r="I577" s="22">
        <v>0</v>
      </c>
      <c r="J577" s="22">
        <v>0</v>
      </c>
      <c r="K577" s="22">
        <v>0</v>
      </c>
      <c r="L577" s="22">
        <v>0</v>
      </c>
      <c r="M577" s="6">
        <v>0</v>
      </c>
      <c r="N577" s="6">
        <v>0</v>
      </c>
      <c r="O577" s="6">
        <v>0</v>
      </c>
      <c r="P577" s="6">
        <v>0</v>
      </c>
      <c r="Q577" s="128"/>
      <c r="R577" s="54"/>
      <c r="AA577" s="61"/>
      <c r="AB577" s="61"/>
      <c r="AC577" s="61">
        <v>1</v>
      </c>
      <c r="AD577" s="61"/>
      <c r="AE577" s="61"/>
      <c r="AF577" s="61"/>
      <c r="AH577" s="61"/>
      <c r="AI577" s="61"/>
      <c r="AJ577" s="61"/>
      <c r="AK577" s="61"/>
    </row>
    <row r="578" spans="1:44" s="50" customFormat="1" ht="18.75" customHeight="1" x14ac:dyDescent="0.3">
      <c r="A578" s="112"/>
      <c r="B578" s="117"/>
      <c r="C578" s="114"/>
      <c r="D578" s="112"/>
      <c r="E578" s="112"/>
      <c r="F578" s="7" t="s">
        <v>64</v>
      </c>
      <c r="G578" s="22">
        <f t="shared" si="186"/>
        <v>0</v>
      </c>
      <c r="H578" s="22">
        <f t="shared" si="186"/>
        <v>0</v>
      </c>
      <c r="I578" s="22">
        <v>0</v>
      </c>
      <c r="J578" s="22">
        <v>0</v>
      </c>
      <c r="K578" s="22">
        <v>0</v>
      </c>
      <c r="L578" s="22">
        <v>0</v>
      </c>
      <c r="M578" s="6">
        <v>0</v>
      </c>
      <c r="N578" s="6">
        <v>0</v>
      </c>
      <c r="O578" s="6">
        <v>0</v>
      </c>
      <c r="P578" s="6">
        <v>0</v>
      </c>
      <c r="Q578" s="128"/>
      <c r="R578" s="54"/>
      <c r="AA578" s="61"/>
      <c r="AB578" s="61"/>
      <c r="AC578" s="61"/>
      <c r="AD578" s="61"/>
      <c r="AE578" s="61"/>
      <c r="AF578" s="61"/>
      <c r="AH578" s="61"/>
      <c r="AI578" s="61"/>
      <c r="AJ578" s="61"/>
      <c r="AK578" s="61"/>
    </row>
    <row r="579" spans="1:44" s="50" customFormat="1" x14ac:dyDescent="0.3">
      <c r="A579" s="112"/>
      <c r="B579" s="117"/>
      <c r="C579" s="114"/>
      <c r="D579" s="112"/>
      <c r="E579" s="112"/>
      <c r="F579" s="7" t="s">
        <v>65</v>
      </c>
      <c r="G579" s="22">
        <f t="shared" si="186"/>
        <v>0</v>
      </c>
      <c r="H579" s="22">
        <f t="shared" si="186"/>
        <v>0</v>
      </c>
      <c r="I579" s="22">
        <v>0</v>
      </c>
      <c r="J579" s="22">
        <v>0</v>
      </c>
      <c r="K579" s="22">
        <v>0</v>
      </c>
      <c r="L579" s="22">
        <v>0</v>
      </c>
      <c r="M579" s="6">
        <v>0</v>
      </c>
      <c r="N579" s="6">
        <v>0</v>
      </c>
      <c r="O579" s="6">
        <v>0</v>
      </c>
      <c r="P579" s="6">
        <v>0</v>
      </c>
      <c r="Q579" s="128"/>
      <c r="R579" s="54"/>
      <c r="AA579" s="61"/>
      <c r="AB579" s="61"/>
      <c r="AC579" s="61"/>
      <c r="AD579" s="61"/>
      <c r="AE579" s="61"/>
      <c r="AF579" s="61"/>
      <c r="AH579" s="61"/>
      <c r="AI579" s="61"/>
      <c r="AJ579" s="61"/>
      <c r="AK579" s="61"/>
    </row>
    <row r="580" spans="1:44" s="99" customFormat="1" x14ac:dyDescent="0.3">
      <c r="A580" s="112"/>
      <c r="B580" s="118"/>
      <c r="C580" s="115"/>
      <c r="D580" s="112"/>
      <c r="E580" s="112"/>
      <c r="F580" s="87" t="s">
        <v>66</v>
      </c>
      <c r="G580" s="89">
        <f t="shared" si="186"/>
        <v>1784.6</v>
      </c>
      <c r="H580" s="89">
        <f t="shared" si="186"/>
        <v>0</v>
      </c>
      <c r="I580" s="89">
        <v>1784.6</v>
      </c>
      <c r="J580" s="89">
        <v>0</v>
      </c>
      <c r="K580" s="89">
        <v>0</v>
      </c>
      <c r="L580" s="89">
        <v>0</v>
      </c>
      <c r="M580" s="89">
        <v>0</v>
      </c>
      <c r="N580" s="89">
        <v>0</v>
      </c>
      <c r="O580" s="89">
        <v>0</v>
      </c>
      <c r="P580" s="89">
        <v>0</v>
      </c>
      <c r="Q580" s="129"/>
      <c r="R580" s="98"/>
      <c r="AA580" s="100"/>
      <c r="AB580" s="100"/>
      <c r="AC580" s="100"/>
      <c r="AD580" s="100"/>
      <c r="AE580" s="100"/>
      <c r="AF580" s="100"/>
      <c r="AH580" s="100"/>
      <c r="AI580" s="100"/>
      <c r="AJ580" s="100"/>
      <c r="AK580" s="100"/>
      <c r="AR580" s="103">
        <f>I580</f>
        <v>1784.6</v>
      </c>
    </row>
    <row r="581" spans="1:44" s="50" customFormat="1" ht="15.75" customHeight="1" x14ac:dyDescent="0.3">
      <c r="A581" s="112"/>
      <c r="B581" s="130" t="s">
        <v>98</v>
      </c>
      <c r="C581" s="113"/>
      <c r="D581" s="112">
        <v>2</v>
      </c>
      <c r="E581" s="112" t="s">
        <v>137</v>
      </c>
      <c r="F581" s="7" t="s">
        <v>9</v>
      </c>
      <c r="G581" s="6">
        <f>SUM(G582:G592)</f>
        <v>13048.781272851598</v>
      </c>
      <c r="H581" s="6">
        <f>SUM(H582:H592)</f>
        <v>0</v>
      </c>
      <c r="I581" s="6">
        <f>SUM(I582:I592)</f>
        <v>13048.781272851598</v>
      </c>
      <c r="J581" s="6">
        <f t="shared" ref="J581:N581" si="187">SUM(J582:J592)</f>
        <v>0</v>
      </c>
      <c r="K581" s="6">
        <f t="shared" si="187"/>
        <v>0</v>
      </c>
      <c r="L581" s="6">
        <f t="shared" si="187"/>
        <v>0</v>
      </c>
      <c r="M581" s="6">
        <f t="shared" si="187"/>
        <v>0</v>
      </c>
      <c r="N581" s="6">
        <f t="shared" si="187"/>
        <v>0</v>
      </c>
      <c r="O581" s="6">
        <f>SUM(O582:O592)</f>
        <v>0</v>
      </c>
      <c r="P581" s="6">
        <f>SUM(P582:P592)</f>
        <v>0</v>
      </c>
      <c r="Q581" s="37"/>
      <c r="R581" s="54"/>
      <c r="AA581" s="61"/>
      <c r="AB581" s="61"/>
      <c r="AC581" s="61"/>
      <c r="AD581" s="61"/>
      <c r="AE581" s="61"/>
      <c r="AF581" s="61"/>
      <c r="AH581" s="61"/>
      <c r="AI581" s="61"/>
      <c r="AJ581" s="61"/>
      <c r="AK581" s="61"/>
    </row>
    <row r="582" spans="1:44" s="50" customFormat="1" x14ac:dyDescent="0.3">
      <c r="A582" s="112"/>
      <c r="B582" s="131"/>
      <c r="C582" s="114"/>
      <c r="D582" s="112"/>
      <c r="E582" s="112"/>
      <c r="F582" s="7" t="s">
        <v>10</v>
      </c>
      <c r="G582" s="6">
        <f t="shared" ref="G582:H597" si="188">I582+K582+M582+O582</f>
        <v>0</v>
      </c>
      <c r="H582" s="6">
        <f t="shared" si="188"/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127" t="s">
        <v>60</v>
      </c>
      <c r="R582" s="54"/>
      <c r="AA582" s="61"/>
      <c r="AB582" s="61"/>
      <c r="AC582" s="61"/>
      <c r="AD582" s="61"/>
      <c r="AE582" s="61"/>
      <c r="AF582" s="61"/>
      <c r="AH582" s="61"/>
      <c r="AI582" s="61"/>
      <c r="AJ582" s="61"/>
      <c r="AK582" s="61"/>
    </row>
    <row r="583" spans="1:44" s="50" customFormat="1" x14ac:dyDescent="0.3">
      <c r="A583" s="112"/>
      <c r="B583" s="131"/>
      <c r="C583" s="114"/>
      <c r="D583" s="112"/>
      <c r="E583" s="112"/>
      <c r="F583" s="7" t="s">
        <v>11</v>
      </c>
      <c r="G583" s="6">
        <f t="shared" si="188"/>
        <v>0</v>
      </c>
      <c r="H583" s="6">
        <f t="shared" si="188"/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128"/>
      <c r="R583" s="54"/>
      <c r="AA583" s="61"/>
      <c r="AB583" s="61"/>
      <c r="AC583" s="61"/>
      <c r="AD583" s="61"/>
      <c r="AE583" s="61"/>
      <c r="AF583" s="61"/>
      <c r="AH583" s="61"/>
      <c r="AI583" s="61"/>
      <c r="AJ583" s="61"/>
      <c r="AK583" s="61"/>
    </row>
    <row r="584" spans="1:44" s="50" customFormat="1" x14ac:dyDescent="0.3">
      <c r="A584" s="112"/>
      <c r="B584" s="131"/>
      <c r="C584" s="114"/>
      <c r="D584" s="112"/>
      <c r="E584" s="112"/>
      <c r="F584" s="7" t="s">
        <v>12</v>
      </c>
      <c r="G584" s="6">
        <f t="shared" si="188"/>
        <v>0</v>
      </c>
      <c r="H584" s="6">
        <f t="shared" si="188"/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128"/>
      <c r="R584" s="54"/>
      <c r="AA584" s="61"/>
      <c r="AB584" s="61"/>
      <c r="AC584" s="61"/>
      <c r="AD584" s="61"/>
      <c r="AE584" s="61"/>
      <c r="AF584" s="61"/>
      <c r="AH584" s="61"/>
      <c r="AI584" s="61"/>
      <c r="AJ584" s="61"/>
      <c r="AK584" s="61"/>
    </row>
    <row r="585" spans="1:44" s="50" customFormat="1" x14ac:dyDescent="0.3">
      <c r="A585" s="112"/>
      <c r="B585" s="131"/>
      <c r="C585" s="114"/>
      <c r="D585" s="112"/>
      <c r="E585" s="112"/>
      <c r="F585" s="7" t="s">
        <v>13</v>
      </c>
      <c r="G585" s="22">
        <f t="shared" si="188"/>
        <v>0</v>
      </c>
      <c r="H585" s="22">
        <f t="shared" si="188"/>
        <v>0</v>
      </c>
      <c r="I585" s="22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128"/>
      <c r="R585" s="54"/>
      <c r="AA585" s="61"/>
      <c r="AB585" s="61"/>
      <c r="AC585" s="61"/>
      <c r="AD585" s="61"/>
      <c r="AE585" s="61"/>
      <c r="AF585" s="61"/>
      <c r="AH585" s="61"/>
      <c r="AI585" s="61"/>
      <c r="AJ585" s="61"/>
      <c r="AK585" s="61"/>
    </row>
    <row r="586" spans="1:44" s="50" customFormat="1" x14ac:dyDescent="0.3">
      <c r="A586" s="112"/>
      <c r="B586" s="131"/>
      <c r="C586" s="114"/>
      <c r="D586" s="112"/>
      <c r="E586" s="112"/>
      <c r="F586" s="7" t="s">
        <v>14</v>
      </c>
      <c r="G586" s="22">
        <f t="shared" si="188"/>
        <v>0</v>
      </c>
      <c r="H586" s="22">
        <f t="shared" si="188"/>
        <v>0</v>
      </c>
      <c r="I586" s="22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128"/>
      <c r="R586" s="54"/>
      <c r="AA586" s="61"/>
      <c r="AB586" s="61"/>
      <c r="AC586" s="61"/>
      <c r="AD586" s="61"/>
      <c r="AE586" s="61"/>
      <c r="AF586" s="61"/>
      <c r="AH586" s="61"/>
      <c r="AI586" s="61"/>
      <c r="AJ586" s="61"/>
      <c r="AK586" s="61"/>
    </row>
    <row r="587" spans="1:44" s="50" customFormat="1" x14ac:dyDescent="0.3">
      <c r="A587" s="112"/>
      <c r="B587" s="131"/>
      <c r="C587" s="114"/>
      <c r="D587" s="112"/>
      <c r="E587" s="112"/>
      <c r="F587" s="7" t="s">
        <v>15</v>
      </c>
      <c r="G587" s="22">
        <f t="shared" si="188"/>
        <v>0</v>
      </c>
      <c r="H587" s="22">
        <f t="shared" si="188"/>
        <v>0</v>
      </c>
      <c r="I587" s="22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128"/>
      <c r="R587" s="54"/>
      <c r="AA587" s="61"/>
      <c r="AB587" s="61"/>
      <c r="AC587" s="61"/>
      <c r="AD587" s="61"/>
      <c r="AE587" s="61"/>
      <c r="AF587" s="61"/>
      <c r="AH587" s="61"/>
      <c r="AI587" s="61"/>
      <c r="AJ587" s="61"/>
      <c r="AK587" s="61"/>
    </row>
    <row r="588" spans="1:44" s="50" customFormat="1" x14ac:dyDescent="0.3">
      <c r="A588" s="112"/>
      <c r="B588" s="131"/>
      <c r="C588" s="114"/>
      <c r="D588" s="112"/>
      <c r="E588" s="112"/>
      <c r="F588" s="7" t="s">
        <v>62</v>
      </c>
      <c r="G588" s="22">
        <f t="shared" si="188"/>
        <v>0</v>
      </c>
      <c r="H588" s="22">
        <f t="shared" si="188"/>
        <v>0</v>
      </c>
      <c r="I588" s="22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128"/>
      <c r="R588" s="54"/>
      <c r="AA588" s="61">
        <v>1</v>
      </c>
      <c r="AB588" s="61"/>
      <c r="AC588" s="61"/>
      <c r="AD588" s="61"/>
      <c r="AE588" s="61"/>
      <c r="AF588" s="61"/>
      <c r="AH588" s="61"/>
      <c r="AI588" s="61"/>
      <c r="AJ588" s="61"/>
      <c r="AK588" s="61"/>
    </row>
    <row r="589" spans="1:44" s="99" customFormat="1" x14ac:dyDescent="0.3">
      <c r="A589" s="112"/>
      <c r="B589" s="131"/>
      <c r="C589" s="114"/>
      <c r="D589" s="112"/>
      <c r="E589" s="112"/>
      <c r="F589" s="87" t="s">
        <v>63</v>
      </c>
      <c r="G589" s="89">
        <f t="shared" si="188"/>
        <v>0</v>
      </c>
      <c r="H589" s="89">
        <f t="shared" si="188"/>
        <v>0</v>
      </c>
      <c r="I589" s="89">
        <v>0</v>
      </c>
      <c r="J589" s="89">
        <v>0</v>
      </c>
      <c r="K589" s="89">
        <v>0</v>
      </c>
      <c r="L589" s="89">
        <v>0</v>
      </c>
      <c r="M589" s="89">
        <v>0</v>
      </c>
      <c r="N589" s="89">
        <v>0</v>
      </c>
      <c r="O589" s="89">
        <v>0</v>
      </c>
      <c r="P589" s="89">
        <v>0</v>
      </c>
      <c r="Q589" s="128"/>
      <c r="R589" s="98"/>
      <c r="AA589" s="100"/>
      <c r="AB589" s="100"/>
      <c r="AC589" s="100"/>
      <c r="AD589" s="100"/>
      <c r="AE589" s="100"/>
      <c r="AF589" s="100"/>
      <c r="AH589" s="100"/>
      <c r="AI589" s="100"/>
      <c r="AJ589" s="100"/>
      <c r="AK589" s="100"/>
    </row>
    <row r="590" spans="1:44" s="99" customFormat="1" x14ac:dyDescent="0.3">
      <c r="A590" s="112"/>
      <c r="B590" s="131"/>
      <c r="C590" s="114"/>
      <c r="D590" s="112"/>
      <c r="E590" s="112"/>
      <c r="F590" s="87" t="s">
        <v>64</v>
      </c>
      <c r="G590" s="89">
        <f t="shared" si="188"/>
        <v>0</v>
      </c>
      <c r="H590" s="89">
        <f t="shared" si="188"/>
        <v>0</v>
      </c>
      <c r="I590" s="89">
        <v>0</v>
      </c>
      <c r="J590" s="89">
        <v>0</v>
      </c>
      <c r="K590" s="89">
        <v>0</v>
      </c>
      <c r="L590" s="89">
        <v>0</v>
      </c>
      <c r="M590" s="89">
        <v>0</v>
      </c>
      <c r="N590" s="89">
        <v>0</v>
      </c>
      <c r="O590" s="89">
        <v>0</v>
      </c>
      <c r="P590" s="89">
        <v>0</v>
      </c>
      <c r="Q590" s="128"/>
      <c r="R590" s="98"/>
      <c r="AA590" s="100"/>
      <c r="AB590" s="100"/>
      <c r="AC590" s="100"/>
      <c r="AD590" s="100"/>
      <c r="AE590" s="100"/>
      <c r="AF590" s="100"/>
      <c r="AH590" s="100"/>
      <c r="AI590" s="100"/>
      <c r="AJ590" s="100"/>
      <c r="AK590" s="100"/>
    </row>
    <row r="591" spans="1:44" s="99" customFormat="1" x14ac:dyDescent="0.3">
      <c r="A591" s="112"/>
      <c r="B591" s="131"/>
      <c r="C591" s="114"/>
      <c r="D591" s="112"/>
      <c r="E591" s="112"/>
      <c r="F591" s="87" t="s">
        <v>65</v>
      </c>
      <c r="G591" s="89">
        <f t="shared" si="188"/>
        <v>0</v>
      </c>
      <c r="H591" s="89">
        <f t="shared" si="188"/>
        <v>0</v>
      </c>
      <c r="I591" s="89">
        <v>0</v>
      </c>
      <c r="J591" s="89">
        <v>0</v>
      </c>
      <c r="K591" s="89">
        <v>0</v>
      </c>
      <c r="L591" s="89">
        <v>0</v>
      </c>
      <c r="M591" s="89">
        <v>0</v>
      </c>
      <c r="N591" s="89">
        <v>0</v>
      </c>
      <c r="O591" s="89">
        <v>0</v>
      </c>
      <c r="P591" s="89">
        <v>0</v>
      </c>
      <c r="Q591" s="128"/>
      <c r="R591" s="98"/>
      <c r="AA591" s="100"/>
      <c r="AB591" s="100"/>
      <c r="AC591" s="100"/>
      <c r="AD591" s="100"/>
      <c r="AE591" s="100"/>
      <c r="AF591" s="100"/>
      <c r="AH591" s="100"/>
      <c r="AI591" s="100"/>
      <c r="AJ591" s="100"/>
      <c r="AK591" s="100"/>
    </row>
    <row r="592" spans="1:44" s="50" customFormat="1" x14ac:dyDescent="0.3">
      <c r="A592" s="112"/>
      <c r="B592" s="132"/>
      <c r="C592" s="115"/>
      <c r="D592" s="112"/>
      <c r="E592" s="112"/>
      <c r="F592" s="7" t="s">
        <v>66</v>
      </c>
      <c r="G592" s="101">
        <f t="shared" si="188"/>
        <v>13048.781272851598</v>
      </c>
      <c r="H592" s="101">
        <f t="shared" si="188"/>
        <v>0</v>
      </c>
      <c r="I592" s="101">
        <f>11369.2*1.047*1.047*1.047</f>
        <v>13048.781272851598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129"/>
      <c r="R592" s="54"/>
      <c r="AA592" s="61"/>
      <c r="AB592" s="61"/>
      <c r="AC592" s="61"/>
      <c r="AD592" s="61"/>
      <c r="AE592" s="61"/>
      <c r="AF592" s="61"/>
      <c r="AH592" s="61"/>
      <c r="AI592" s="61"/>
      <c r="AJ592" s="61"/>
      <c r="AK592" s="61"/>
      <c r="AR592" s="104">
        <f>I592</f>
        <v>13048.781272851598</v>
      </c>
    </row>
    <row r="593" spans="1:37" s="50" customFormat="1" ht="15.75" hidden="1" customHeight="1" x14ac:dyDescent="0.3">
      <c r="A593" s="112"/>
      <c r="B593" s="116" t="s">
        <v>99</v>
      </c>
      <c r="C593" s="113"/>
      <c r="D593" s="112">
        <v>3</v>
      </c>
      <c r="E593" s="112" t="s">
        <v>137</v>
      </c>
      <c r="F593" s="7" t="s">
        <v>9</v>
      </c>
      <c r="G593" s="89">
        <f t="shared" si="188"/>
        <v>0</v>
      </c>
      <c r="H593" s="22">
        <f>SUM(H594:H604)</f>
        <v>0</v>
      </c>
      <c r="I593" s="22">
        <f t="shared" ref="I593:N593" si="189">SUM(I594:I604)</f>
        <v>0</v>
      </c>
      <c r="J593" s="6">
        <f t="shared" si="189"/>
        <v>0</v>
      </c>
      <c r="K593" s="6">
        <f t="shared" si="189"/>
        <v>0</v>
      </c>
      <c r="L593" s="6">
        <f t="shared" si="189"/>
        <v>0</v>
      </c>
      <c r="M593" s="6">
        <f t="shared" si="189"/>
        <v>0</v>
      </c>
      <c r="N593" s="6">
        <f t="shared" si="189"/>
        <v>0</v>
      </c>
      <c r="O593" s="6">
        <f>SUM(O594:O604)</f>
        <v>0</v>
      </c>
      <c r="P593" s="6">
        <f>SUM(P594:P604)</f>
        <v>0</v>
      </c>
      <c r="Q593" s="37"/>
      <c r="R593" s="54"/>
      <c r="AA593" s="61"/>
      <c r="AB593" s="61"/>
      <c r="AC593" s="61"/>
      <c r="AD593" s="61"/>
      <c r="AE593" s="61"/>
      <c r="AF593" s="61"/>
      <c r="AH593" s="61"/>
      <c r="AI593" s="61"/>
      <c r="AJ593" s="61"/>
      <c r="AK593" s="61"/>
    </row>
    <row r="594" spans="1:37" s="50" customFormat="1" hidden="1" x14ac:dyDescent="0.3">
      <c r="A594" s="112"/>
      <c r="B594" s="117"/>
      <c r="C594" s="114"/>
      <c r="D594" s="112"/>
      <c r="E594" s="112"/>
      <c r="F594" s="7" t="s">
        <v>10</v>
      </c>
      <c r="G594" s="89">
        <f t="shared" si="188"/>
        <v>0</v>
      </c>
      <c r="H594" s="22">
        <f t="shared" ref="H594:H604" si="190">J594+L594+N594+P594</f>
        <v>0</v>
      </c>
      <c r="I594" s="22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127" t="s">
        <v>60</v>
      </c>
      <c r="R594" s="54"/>
      <c r="AA594" s="61"/>
      <c r="AB594" s="61"/>
      <c r="AC594" s="61"/>
      <c r="AD594" s="61"/>
      <c r="AE594" s="61"/>
      <c r="AF594" s="61"/>
      <c r="AH594" s="61"/>
      <c r="AI594" s="61"/>
      <c r="AJ594" s="61"/>
      <c r="AK594" s="61"/>
    </row>
    <row r="595" spans="1:37" s="50" customFormat="1" hidden="1" x14ac:dyDescent="0.3">
      <c r="A595" s="112"/>
      <c r="B595" s="117"/>
      <c r="C595" s="114"/>
      <c r="D595" s="112"/>
      <c r="E595" s="112"/>
      <c r="F595" s="7" t="s">
        <v>11</v>
      </c>
      <c r="G595" s="89">
        <f t="shared" si="188"/>
        <v>0</v>
      </c>
      <c r="H595" s="22">
        <f t="shared" si="190"/>
        <v>0</v>
      </c>
      <c r="I595" s="22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128"/>
      <c r="R595" s="54"/>
      <c r="AA595" s="61"/>
      <c r="AB595" s="61"/>
      <c r="AC595" s="61"/>
      <c r="AD595" s="61"/>
      <c r="AE595" s="61"/>
      <c r="AF595" s="61"/>
      <c r="AH595" s="61"/>
      <c r="AI595" s="61"/>
      <c r="AJ595" s="61"/>
      <c r="AK595" s="61"/>
    </row>
    <row r="596" spans="1:37" s="50" customFormat="1" hidden="1" x14ac:dyDescent="0.3">
      <c r="A596" s="112"/>
      <c r="B596" s="117"/>
      <c r="C596" s="114"/>
      <c r="D596" s="112"/>
      <c r="E596" s="112"/>
      <c r="F596" s="7" t="s">
        <v>12</v>
      </c>
      <c r="G596" s="89">
        <f t="shared" si="188"/>
        <v>0</v>
      </c>
      <c r="H596" s="22">
        <f t="shared" si="190"/>
        <v>0</v>
      </c>
      <c r="I596" s="22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128"/>
      <c r="R596" s="54"/>
      <c r="AA596" s="61"/>
      <c r="AB596" s="61"/>
      <c r="AC596" s="61"/>
      <c r="AD596" s="61"/>
      <c r="AE596" s="61"/>
      <c r="AF596" s="61"/>
      <c r="AH596" s="61"/>
      <c r="AI596" s="61"/>
      <c r="AJ596" s="61"/>
      <c r="AK596" s="61"/>
    </row>
    <row r="597" spans="1:37" s="50" customFormat="1" hidden="1" x14ac:dyDescent="0.3">
      <c r="A597" s="112"/>
      <c r="B597" s="117"/>
      <c r="C597" s="114"/>
      <c r="D597" s="112"/>
      <c r="E597" s="112"/>
      <c r="F597" s="7" t="s">
        <v>13</v>
      </c>
      <c r="G597" s="89">
        <f t="shared" si="188"/>
        <v>0</v>
      </c>
      <c r="H597" s="22">
        <f t="shared" si="190"/>
        <v>0</v>
      </c>
      <c r="I597" s="22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128"/>
      <c r="R597" s="54"/>
      <c r="AA597" s="61"/>
      <c r="AB597" s="61"/>
      <c r="AC597" s="61"/>
      <c r="AD597" s="61"/>
      <c r="AE597" s="61"/>
      <c r="AF597" s="61"/>
      <c r="AH597" s="61"/>
      <c r="AI597" s="61"/>
      <c r="AJ597" s="61"/>
      <c r="AK597" s="61"/>
    </row>
    <row r="598" spans="1:37" s="50" customFormat="1" hidden="1" x14ac:dyDescent="0.3">
      <c r="A598" s="112"/>
      <c r="B598" s="117"/>
      <c r="C598" s="114"/>
      <c r="D598" s="112"/>
      <c r="E598" s="112"/>
      <c r="F598" s="7" t="s">
        <v>14</v>
      </c>
      <c r="G598" s="89">
        <f t="shared" ref="G598:G604" si="191">I598+K598+M598+O598</f>
        <v>0</v>
      </c>
      <c r="H598" s="22">
        <f t="shared" si="190"/>
        <v>0</v>
      </c>
      <c r="I598" s="22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128"/>
      <c r="R598" s="54"/>
      <c r="AA598" s="61"/>
      <c r="AB598" s="61"/>
      <c r="AC598" s="61"/>
      <c r="AD598" s="61"/>
      <c r="AE598" s="61"/>
      <c r="AF598" s="61"/>
      <c r="AH598" s="61"/>
      <c r="AI598" s="61"/>
      <c r="AJ598" s="61"/>
      <c r="AK598" s="61"/>
    </row>
    <row r="599" spans="1:37" s="50" customFormat="1" hidden="1" x14ac:dyDescent="0.3">
      <c r="A599" s="112"/>
      <c r="B599" s="117"/>
      <c r="C599" s="114"/>
      <c r="D599" s="112"/>
      <c r="E599" s="112"/>
      <c r="F599" s="7" t="s">
        <v>15</v>
      </c>
      <c r="G599" s="89">
        <f t="shared" si="191"/>
        <v>0</v>
      </c>
      <c r="H599" s="22">
        <f t="shared" si="190"/>
        <v>0</v>
      </c>
      <c r="I599" s="22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128"/>
      <c r="R599" s="54"/>
      <c r="AA599" s="61"/>
      <c r="AB599" s="61"/>
      <c r="AC599" s="61"/>
      <c r="AD599" s="61"/>
      <c r="AE599" s="61"/>
      <c r="AF599" s="61"/>
      <c r="AH599" s="61"/>
      <c r="AI599" s="61"/>
      <c r="AJ599" s="61"/>
      <c r="AK599" s="61"/>
    </row>
    <row r="600" spans="1:37" s="50" customFormat="1" hidden="1" x14ac:dyDescent="0.3">
      <c r="A600" s="112"/>
      <c r="B600" s="117"/>
      <c r="C600" s="114"/>
      <c r="D600" s="112"/>
      <c r="E600" s="112"/>
      <c r="F600" s="7" t="s">
        <v>62</v>
      </c>
      <c r="G600" s="89">
        <f t="shared" si="191"/>
        <v>0</v>
      </c>
      <c r="H600" s="22">
        <f t="shared" si="190"/>
        <v>0</v>
      </c>
      <c r="I600" s="22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128"/>
      <c r="R600" s="54"/>
      <c r="AA600" s="61">
        <v>1</v>
      </c>
      <c r="AB600" s="61"/>
      <c r="AC600" s="61"/>
      <c r="AD600" s="61"/>
      <c r="AE600" s="61"/>
      <c r="AF600" s="61"/>
      <c r="AH600" s="61"/>
      <c r="AI600" s="61"/>
      <c r="AJ600" s="61"/>
      <c r="AK600" s="61"/>
    </row>
    <row r="601" spans="1:37" s="50" customFormat="1" hidden="1" x14ac:dyDescent="0.3">
      <c r="A601" s="112"/>
      <c r="B601" s="117"/>
      <c r="C601" s="114"/>
      <c r="D601" s="112"/>
      <c r="E601" s="112"/>
      <c r="F601" s="7" t="s">
        <v>63</v>
      </c>
      <c r="G601" s="89">
        <f t="shared" si="191"/>
        <v>0</v>
      </c>
      <c r="H601" s="22">
        <f t="shared" si="190"/>
        <v>0</v>
      </c>
      <c r="I601" s="22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128"/>
      <c r="R601" s="54"/>
      <c r="AA601" s="61"/>
      <c r="AB601" s="61"/>
      <c r="AC601" s="61"/>
      <c r="AD601" s="61"/>
      <c r="AE601" s="61"/>
      <c r="AF601" s="61"/>
      <c r="AH601" s="61"/>
      <c r="AI601" s="61"/>
      <c r="AJ601" s="61"/>
      <c r="AK601" s="61"/>
    </row>
    <row r="602" spans="1:37" s="50" customFormat="1" hidden="1" x14ac:dyDescent="0.3">
      <c r="A602" s="112"/>
      <c r="B602" s="117"/>
      <c r="C602" s="114"/>
      <c r="D602" s="112"/>
      <c r="E602" s="112"/>
      <c r="F602" s="7" t="s">
        <v>64</v>
      </c>
      <c r="G602" s="89">
        <f t="shared" si="191"/>
        <v>0</v>
      </c>
      <c r="H602" s="22">
        <f t="shared" si="190"/>
        <v>0</v>
      </c>
      <c r="I602" s="22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128"/>
      <c r="R602" s="54"/>
      <c r="AA602" s="61"/>
      <c r="AB602" s="61"/>
      <c r="AC602" s="61"/>
      <c r="AD602" s="61"/>
      <c r="AE602" s="61"/>
      <c r="AF602" s="61"/>
      <c r="AH602" s="61"/>
      <c r="AI602" s="61"/>
      <c r="AJ602" s="61"/>
      <c r="AK602" s="61"/>
    </row>
    <row r="603" spans="1:37" s="50" customFormat="1" hidden="1" x14ac:dyDescent="0.3">
      <c r="A603" s="112"/>
      <c r="B603" s="117"/>
      <c r="C603" s="114"/>
      <c r="D603" s="112"/>
      <c r="E603" s="112"/>
      <c r="F603" s="7" t="s">
        <v>65</v>
      </c>
      <c r="G603" s="89">
        <f t="shared" si="191"/>
        <v>0</v>
      </c>
      <c r="H603" s="22">
        <f t="shared" si="190"/>
        <v>0</v>
      </c>
      <c r="I603" s="22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128"/>
      <c r="R603" s="54"/>
      <c r="AA603" s="61"/>
      <c r="AB603" s="61"/>
      <c r="AC603" s="61"/>
      <c r="AD603" s="61"/>
      <c r="AE603" s="61"/>
      <c r="AF603" s="61"/>
      <c r="AH603" s="61"/>
      <c r="AI603" s="61"/>
      <c r="AJ603" s="61"/>
      <c r="AK603" s="61"/>
    </row>
    <row r="604" spans="1:37" s="50" customFormat="1" hidden="1" x14ac:dyDescent="0.3">
      <c r="A604" s="112"/>
      <c r="B604" s="118"/>
      <c r="C604" s="115"/>
      <c r="D604" s="112"/>
      <c r="E604" s="112"/>
      <c r="F604" s="7" t="s">
        <v>66</v>
      </c>
      <c r="G604" s="89">
        <f t="shared" si="191"/>
        <v>0</v>
      </c>
      <c r="H604" s="22">
        <f t="shared" si="190"/>
        <v>0</v>
      </c>
      <c r="I604" s="22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129"/>
      <c r="R604" s="54"/>
      <c r="AA604" s="61"/>
      <c r="AB604" s="61"/>
      <c r="AC604" s="61"/>
      <c r="AD604" s="61"/>
      <c r="AE604" s="61"/>
      <c r="AF604" s="61"/>
      <c r="AH604" s="61"/>
      <c r="AI604" s="61"/>
      <c r="AJ604" s="61"/>
      <c r="AK604" s="61"/>
    </row>
    <row r="605" spans="1:37" s="50" customFormat="1" ht="15.75" customHeight="1" x14ac:dyDescent="0.3">
      <c r="A605" s="112"/>
      <c r="B605" s="116" t="s">
        <v>100</v>
      </c>
      <c r="C605" s="113"/>
      <c r="D605" s="113">
        <v>3</v>
      </c>
      <c r="E605" s="112" t="s">
        <v>137</v>
      </c>
      <c r="F605" s="7" t="s">
        <v>9</v>
      </c>
      <c r="G605" s="22">
        <f>SUM(G606:G616)</f>
        <v>1313.8</v>
      </c>
      <c r="H605" s="22">
        <f>SUM(H606:H616)</f>
        <v>0</v>
      </c>
      <c r="I605" s="22">
        <f t="shared" ref="I605:N605" si="192">SUM(I606:I616)</f>
        <v>1313.8</v>
      </c>
      <c r="J605" s="6">
        <f t="shared" si="192"/>
        <v>0</v>
      </c>
      <c r="K605" s="6">
        <f t="shared" si="192"/>
        <v>0</v>
      </c>
      <c r="L605" s="6">
        <f t="shared" si="192"/>
        <v>0</v>
      </c>
      <c r="M605" s="6">
        <f t="shared" si="192"/>
        <v>0</v>
      </c>
      <c r="N605" s="6">
        <f t="shared" si="192"/>
        <v>0</v>
      </c>
      <c r="O605" s="6">
        <f>SUM(O606:O616)</f>
        <v>0</v>
      </c>
      <c r="P605" s="6">
        <f>SUM(P606:P616)</f>
        <v>0</v>
      </c>
      <c r="Q605" s="37"/>
      <c r="R605" s="54"/>
      <c r="AA605" s="61"/>
      <c r="AB605" s="61"/>
      <c r="AC605" s="61"/>
      <c r="AD605" s="61"/>
      <c r="AE605" s="61"/>
      <c r="AF605" s="61"/>
      <c r="AH605" s="61"/>
      <c r="AI605" s="61"/>
      <c r="AJ605" s="61"/>
      <c r="AK605" s="61"/>
    </row>
    <row r="606" spans="1:37" s="50" customFormat="1" x14ac:dyDescent="0.3">
      <c r="A606" s="112"/>
      <c r="B606" s="117"/>
      <c r="C606" s="114"/>
      <c r="D606" s="114"/>
      <c r="E606" s="112"/>
      <c r="F606" s="7" t="s">
        <v>10</v>
      </c>
      <c r="G606" s="22">
        <f t="shared" ref="G606:H616" si="193">I606+K606+M606+O606</f>
        <v>0</v>
      </c>
      <c r="H606" s="22">
        <f t="shared" si="193"/>
        <v>0</v>
      </c>
      <c r="I606" s="22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127" t="s">
        <v>60</v>
      </c>
      <c r="R606" s="54"/>
      <c r="AA606" s="61"/>
      <c r="AB606" s="61"/>
      <c r="AC606" s="61"/>
      <c r="AD606" s="61"/>
      <c r="AE606" s="61"/>
      <c r="AF606" s="61"/>
      <c r="AH606" s="61"/>
      <c r="AI606" s="61"/>
      <c r="AJ606" s="61"/>
      <c r="AK606" s="61"/>
    </row>
    <row r="607" spans="1:37" s="50" customFormat="1" x14ac:dyDescent="0.3">
      <c r="A607" s="112"/>
      <c r="B607" s="117"/>
      <c r="C607" s="114"/>
      <c r="D607" s="114"/>
      <c r="E607" s="112"/>
      <c r="F607" s="7" t="s">
        <v>11</v>
      </c>
      <c r="G607" s="22">
        <f t="shared" si="193"/>
        <v>0</v>
      </c>
      <c r="H607" s="22">
        <f t="shared" si="193"/>
        <v>0</v>
      </c>
      <c r="I607" s="22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128"/>
      <c r="R607" s="54"/>
      <c r="AA607" s="61"/>
      <c r="AB607" s="61"/>
      <c r="AC607" s="61"/>
      <c r="AD607" s="61"/>
      <c r="AE607" s="61"/>
      <c r="AF607" s="61"/>
      <c r="AH607" s="61"/>
      <c r="AI607" s="61"/>
      <c r="AJ607" s="61"/>
      <c r="AK607" s="61"/>
    </row>
    <row r="608" spans="1:37" s="50" customFormat="1" x14ac:dyDescent="0.3">
      <c r="A608" s="112"/>
      <c r="B608" s="117"/>
      <c r="C608" s="114"/>
      <c r="D608" s="114"/>
      <c r="E608" s="112"/>
      <c r="F608" s="7" t="s">
        <v>12</v>
      </c>
      <c r="G608" s="22">
        <f t="shared" si="193"/>
        <v>0</v>
      </c>
      <c r="H608" s="22">
        <f t="shared" si="193"/>
        <v>0</v>
      </c>
      <c r="I608" s="22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128"/>
      <c r="R608" s="54"/>
      <c r="AA608" s="61"/>
      <c r="AB608" s="61"/>
      <c r="AC608" s="61"/>
      <c r="AD608" s="61"/>
      <c r="AE608" s="61"/>
      <c r="AF608" s="61"/>
      <c r="AH608" s="61"/>
      <c r="AI608" s="61"/>
      <c r="AJ608" s="61"/>
      <c r="AK608" s="61"/>
    </row>
    <row r="609" spans="1:44" s="50" customFormat="1" x14ac:dyDescent="0.3">
      <c r="A609" s="112"/>
      <c r="B609" s="117"/>
      <c r="C609" s="114"/>
      <c r="D609" s="114"/>
      <c r="E609" s="112"/>
      <c r="F609" s="7" t="s">
        <v>13</v>
      </c>
      <c r="G609" s="22">
        <f t="shared" si="193"/>
        <v>0</v>
      </c>
      <c r="H609" s="22">
        <f t="shared" si="193"/>
        <v>0</v>
      </c>
      <c r="I609" s="22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128"/>
      <c r="R609" s="54"/>
      <c r="AA609" s="61"/>
      <c r="AB609" s="61"/>
      <c r="AC609" s="61"/>
      <c r="AD609" s="61"/>
      <c r="AE609" s="61"/>
      <c r="AF609" s="61"/>
      <c r="AH609" s="61"/>
      <c r="AI609" s="61"/>
      <c r="AJ609" s="61"/>
      <c r="AK609" s="61"/>
    </row>
    <row r="610" spans="1:44" s="50" customFormat="1" x14ac:dyDescent="0.3">
      <c r="A610" s="112"/>
      <c r="B610" s="117"/>
      <c r="C610" s="114"/>
      <c r="D610" s="114"/>
      <c r="E610" s="112"/>
      <c r="F610" s="7" t="s">
        <v>14</v>
      </c>
      <c r="G610" s="22">
        <f t="shared" si="193"/>
        <v>0</v>
      </c>
      <c r="H610" s="22">
        <f t="shared" si="193"/>
        <v>0</v>
      </c>
      <c r="I610" s="22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128"/>
      <c r="R610" s="54"/>
      <c r="AA610" s="61"/>
      <c r="AB610" s="61"/>
      <c r="AC610" s="61"/>
      <c r="AD610" s="61"/>
      <c r="AE610" s="61"/>
      <c r="AF610" s="61"/>
      <c r="AH610" s="61"/>
      <c r="AI610" s="61"/>
      <c r="AJ610" s="61"/>
      <c r="AK610" s="61"/>
    </row>
    <row r="611" spans="1:44" s="50" customFormat="1" x14ac:dyDescent="0.3">
      <c r="A611" s="112"/>
      <c r="B611" s="117"/>
      <c r="C611" s="114"/>
      <c r="D611" s="114"/>
      <c r="E611" s="112"/>
      <c r="F611" s="7" t="s">
        <v>15</v>
      </c>
      <c r="G611" s="22">
        <f t="shared" si="193"/>
        <v>0</v>
      </c>
      <c r="H611" s="22">
        <f t="shared" si="193"/>
        <v>0</v>
      </c>
      <c r="I611" s="22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128"/>
      <c r="R611" s="54"/>
      <c r="AA611" s="61"/>
      <c r="AB611" s="61"/>
      <c r="AC611" s="61"/>
      <c r="AD611" s="61"/>
      <c r="AE611" s="61"/>
      <c r="AF611" s="61"/>
      <c r="AH611" s="61"/>
      <c r="AI611" s="61"/>
      <c r="AJ611" s="61"/>
      <c r="AK611" s="61"/>
    </row>
    <row r="612" spans="1:44" s="50" customFormat="1" x14ac:dyDescent="0.3">
      <c r="A612" s="112"/>
      <c r="B612" s="117"/>
      <c r="C612" s="114"/>
      <c r="D612" s="114"/>
      <c r="E612" s="112"/>
      <c r="F612" s="7" t="s">
        <v>62</v>
      </c>
      <c r="G612" s="22">
        <f t="shared" si="193"/>
        <v>0</v>
      </c>
      <c r="H612" s="22">
        <f t="shared" si="193"/>
        <v>0</v>
      </c>
      <c r="I612" s="22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128"/>
      <c r="R612" s="54"/>
      <c r="AA612" s="61">
        <v>1</v>
      </c>
      <c r="AB612" s="61"/>
      <c r="AC612" s="61"/>
      <c r="AD612" s="61"/>
      <c r="AE612" s="61"/>
      <c r="AF612" s="61"/>
      <c r="AH612" s="61"/>
      <c r="AI612" s="61"/>
      <c r="AJ612" s="61"/>
      <c r="AK612" s="61"/>
    </row>
    <row r="613" spans="1:44" s="50" customFormat="1" x14ac:dyDescent="0.3">
      <c r="A613" s="112"/>
      <c r="B613" s="117"/>
      <c r="C613" s="114"/>
      <c r="D613" s="114"/>
      <c r="E613" s="112"/>
      <c r="F613" s="7" t="s">
        <v>63</v>
      </c>
      <c r="G613" s="22">
        <f t="shared" si="193"/>
        <v>0</v>
      </c>
      <c r="H613" s="22">
        <f t="shared" si="193"/>
        <v>0</v>
      </c>
      <c r="I613" s="22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128"/>
      <c r="R613" s="54"/>
      <c r="AA613" s="61"/>
      <c r="AB613" s="61"/>
      <c r="AC613" s="61"/>
      <c r="AD613" s="61"/>
      <c r="AE613" s="61"/>
      <c r="AF613" s="61"/>
      <c r="AH613" s="61"/>
      <c r="AI613" s="61"/>
      <c r="AJ613" s="61"/>
      <c r="AK613" s="61"/>
    </row>
    <row r="614" spans="1:44" s="50" customFormat="1" x14ac:dyDescent="0.3">
      <c r="A614" s="112"/>
      <c r="B614" s="117"/>
      <c r="C614" s="114"/>
      <c r="D614" s="114"/>
      <c r="E614" s="112"/>
      <c r="F614" s="7" t="s">
        <v>64</v>
      </c>
      <c r="G614" s="22">
        <f t="shared" si="193"/>
        <v>0</v>
      </c>
      <c r="H614" s="22">
        <f t="shared" si="193"/>
        <v>0</v>
      </c>
      <c r="I614" s="22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128"/>
      <c r="R614" s="54"/>
      <c r="AA614" s="61"/>
      <c r="AB614" s="61"/>
      <c r="AC614" s="61"/>
      <c r="AD614" s="61"/>
      <c r="AE614" s="61"/>
      <c r="AF614" s="61"/>
      <c r="AH614" s="61"/>
      <c r="AI614" s="61"/>
      <c r="AJ614" s="61"/>
      <c r="AK614" s="61"/>
    </row>
    <row r="615" spans="1:44" s="50" customFormat="1" x14ac:dyDescent="0.3">
      <c r="A615" s="112"/>
      <c r="B615" s="117"/>
      <c r="C615" s="114"/>
      <c r="D615" s="114"/>
      <c r="E615" s="112"/>
      <c r="F615" s="7" t="s">
        <v>65</v>
      </c>
      <c r="G615" s="22">
        <f t="shared" si="193"/>
        <v>0</v>
      </c>
      <c r="H615" s="22">
        <f t="shared" si="193"/>
        <v>0</v>
      </c>
      <c r="I615" s="22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128"/>
      <c r="R615" s="54"/>
      <c r="AA615" s="61"/>
      <c r="AB615" s="61"/>
      <c r="AC615" s="61"/>
      <c r="AD615" s="61"/>
      <c r="AE615" s="61"/>
      <c r="AF615" s="61"/>
      <c r="AH615" s="61"/>
      <c r="AI615" s="61"/>
      <c r="AJ615" s="61"/>
      <c r="AK615" s="61"/>
    </row>
    <row r="616" spans="1:44" s="99" customFormat="1" x14ac:dyDescent="0.3">
      <c r="A616" s="112"/>
      <c r="B616" s="118"/>
      <c r="C616" s="115"/>
      <c r="D616" s="115"/>
      <c r="E616" s="112"/>
      <c r="F616" s="87" t="s">
        <v>66</v>
      </c>
      <c r="G616" s="89">
        <f t="shared" si="193"/>
        <v>1313.8</v>
      </c>
      <c r="H616" s="89">
        <f t="shared" si="193"/>
        <v>0</v>
      </c>
      <c r="I616" s="89">
        <v>1313.8</v>
      </c>
      <c r="J616" s="89">
        <v>0</v>
      </c>
      <c r="K616" s="89">
        <v>0</v>
      </c>
      <c r="L616" s="89">
        <v>0</v>
      </c>
      <c r="M616" s="89">
        <v>0</v>
      </c>
      <c r="N616" s="89">
        <v>0</v>
      </c>
      <c r="O616" s="89">
        <v>0</v>
      </c>
      <c r="P616" s="89">
        <v>0</v>
      </c>
      <c r="Q616" s="129"/>
      <c r="R616" s="98"/>
      <c r="AA616" s="100"/>
      <c r="AB616" s="100"/>
      <c r="AC616" s="100"/>
      <c r="AD616" s="100"/>
      <c r="AE616" s="100"/>
      <c r="AF616" s="100"/>
      <c r="AH616" s="100"/>
      <c r="AI616" s="100"/>
      <c r="AJ616" s="100"/>
      <c r="AK616" s="100"/>
      <c r="AR616" s="103">
        <f>I616</f>
        <v>1313.8</v>
      </c>
    </row>
    <row r="617" spans="1:44" s="50" customFormat="1" ht="15.75" customHeight="1" x14ac:dyDescent="0.3">
      <c r="A617" s="112"/>
      <c r="B617" s="116" t="s">
        <v>101</v>
      </c>
      <c r="C617" s="113"/>
      <c r="D617" s="112">
        <v>3</v>
      </c>
      <c r="E617" s="112" t="s">
        <v>137</v>
      </c>
      <c r="F617" s="7" t="s">
        <v>9</v>
      </c>
      <c r="G617" s="22">
        <f>SUM(G618:G628)</f>
        <v>685.1</v>
      </c>
      <c r="H617" s="22">
        <f>SUM(H618:H628)</f>
        <v>0</v>
      </c>
      <c r="I617" s="22">
        <f t="shared" ref="I617:N617" si="194">SUM(I618:I628)</f>
        <v>685.1</v>
      </c>
      <c r="J617" s="6">
        <f t="shared" si="194"/>
        <v>0</v>
      </c>
      <c r="K617" s="6">
        <f t="shared" si="194"/>
        <v>0</v>
      </c>
      <c r="L617" s="6">
        <f t="shared" si="194"/>
        <v>0</v>
      </c>
      <c r="M617" s="6">
        <f t="shared" si="194"/>
        <v>0</v>
      </c>
      <c r="N617" s="6">
        <f t="shared" si="194"/>
        <v>0</v>
      </c>
      <c r="O617" s="6">
        <f>SUM(O618:O628)</f>
        <v>0</v>
      </c>
      <c r="P617" s="6">
        <f>SUM(P618:P628)</f>
        <v>0</v>
      </c>
      <c r="Q617" s="37"/>
      <c r="R617" s="54"/>
      <c r="AA617" s="61"/>
      <c r="AB617" s="61"/>
      <c r="AC617" s="61"/>
      <c r="AD617" s="61"/>
      <c r="AE617" s="61"/>
      <c r="AF617" s="61"/>
      <c r="AH617" s="61"/>
      <c r="AI617" s="61"/>
      <c r="AJ617" s="61"/>
      <c r="AK617" s="61"/>
    </row>
    <row r="618" spans="1:44" s="50" customFormat="1" x14ac:dyDescent="0.3">
      <c r="A618" s="112"/>
      <c r="B618" s="117"/>
      <c r="C618" s="114"/>
      <c r="D618" s="112"/>
      <c r="E618" s="112"/>
      <c r="F618" s="7" t="s">
        <v>10</v>
      </c>
      <c r="G618" s="22">
        <f t="shared" ref="G618:H628" si="195">I618+K618+M618+O618</f>
        <v>0</v>
      </c>
      <c r="H618" s="22">
        <f t="shared" si="195"/>
        <v>0</v>
      </c>
      <c r="I618" s="22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127" t="s">
        <v>60</v>
      </c>
      <c r="R618" s="54"/>
      <c r="AA618" s="61"/>
      <c r="AB618" s="61"/>
      <c r="AC618" s="61"/>
      <c r="AD618" s="61"/>
      <c r="AE618" s="61"/>
      <c r="AF618" s="61"/>
      <c r="AH618" s="61"/>
      <c r="AI618" s="61"/>
      <c r="AJ618" s="61"/>
      <c r="AK618" s="61"/>
    </row>
    <row r="619" spans="1:44" s="50" customFormat="1" x14ac:dyDescent="0.3">
      <c r="A619" s="112"/>
      <c r="B619" s="117"/>
      <c r="C619" s="114"/>
      <c r="D619" s="112"/>
      <c r="E619" s="112"/>
      <c r="F619" s="7" t="s">
        <v>11</v>
      </c>
      <c r="G619" s="22">
        <f t="shared" si="195"/>
        <v>0</v>
      </c>
      <c r="H619" s="22">
        <f t="shared" si="195"/>
        <v>0</v>
      </c>
      <c r="I619" s="22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128"/>
      <c r="R619" s="54"/>
      <c r="AA619" s="61"/>
      <c r="AB619" s="61"/>
      <c r="AC619" s="61"/>
      <c r="AD619" s="61"/>
      <c r="AE619" s="61"/>
      <c r="AF619" s="61"/>
      <c r="AH619" s="61"/>
      <c r="AI619" s="61"/>
      <c r="AJ619" s="61"/>
      <c r="AK619" s="61"/>
    </row>
    <row r="620" spans="1:44" s="50" customFormat="1" x14ac:dyDescent="0.3">
      <c r="A620" s="112"/>
      <c r="B620" s="117"/>
      <c r="C620" s="114"/>
      <c r="D620" s="112"/>
      <c r="E620" s="112"/>
      <c r="F620" s="7" t="s">
        <v>12</v>
      </c>
      <c r="G620" s="22">
        <f t="shared" si="195"/>
        <v>0</v>
      </c>
      <c r="H620" s="22">
        <f t="shared" si="195"/>
        <v>0</v>
      </c>
      <c r="I620" s="22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128"/>
      <c r="R620" s="54"/>
      <c r="AA620" s="61"/>
      <c r="AB620" s="61"/>
      <c r="AC620" s="61"/>
      <c r="AD620" s="61"/>
      <c r="AE620" s="61"/>
      <c r="AF620" s="61"/>
      <c r="AH620" s="61"/>
      <c r="AI620" s="61"/>
      <c r="AJ620" s="61"/>
      <c r="AK620" s="61"/>
    </row>
    <row r="621" spans="1:44" s="50" customFormat="1" x14ac:dyDescent="0.3">
      <c r="A621" s="112"/>
      <c r="B621" s="117"/>
      <c r="C621" s="114"/>
      <c r="D621" s="112"/>
      <c r="E621" s="112"/>
      <c r="F621" s="7" t="s">
        <v>13</v>
      </c>
      <c r="G621" s="22">
        <f t="shared" si="195"/>
        <v>0</v>
      </c>
      <c r="H621" s="22">
        <f t="shared" si="195"/>
        <v>0</v>
      </c>
      <c r="I621" s="22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128"/>
      <c r="R621" s="54"/>
      <c r="AA621" s="61"/>
      <c r="AB621" s="61"/>
      <c r="AC621" s="61"/>
      <c r="AD621" s="61"/>
      <c r="AE621" s="61"/>
      <c r="AF621" s="61"/>
      <c r="AH621" s="61"/>
      <c r="AI621" s="61"/>
      <c r="AJ621" s="61"/>
      <c r="AK621" s="61"/>
    </row>
    <row r="622" spans="1:44" s="50" customFormat="1" x14ac:dyDescent="0.3">
      <c r="A622" s="112"/>
      <c r="B622" s="117"/>
      <c r="C622" s="114"/>
      <c r="D622" s="112"/>
      <c r="E622" s="112"/>
      <c r="F622" s="7" t="s">
        <v>14</v>
      </c>
      <c r="G622" s="22">
        <f t="shared" si="195"/>
        <v>0</v>
      </c>
      <c r="H622" s="22">
        <f t="shared" si="195"/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128"/>
      <c r="R622" s="54"/>
      <c r="AA622" s="61"/>
      <c r="AB622" s="61"/>
      <c r="AC622" s="61"/>
      <c r="AD622" s="61"/>
      <c r="AE622" s="61"/>
      <c r="AF622" s="61"/>
      <c r="AH622" s="61"/>
      <c r="AI622" s="61"/>
      <c r="AJ622" s="61"/>
      <c r="AK622" s="61"/>
    </row>
    <row r="623" spans="1:44" s="50" customFormat="1" x14ac:dyDescent="0.3">
      <c r="A623" s="112"/>
      <c r="B623" s="117"/>
      <c r="C623" s="114"/>
      <c r="D623" s="112"/>
      <c r="E623" s="112"/>
      <c r="F623" s="7" t="s">
        <v>15</v>
      </c>
      <c r="G623" s="22">
        <f t="shared" si="195"/>
        <v>0</v>
      </c>
      <c r="H623" s="22">
        <f t="shared" si="195"/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128"/>
      <c r="R623" s="54"/>
      <c r="AA623" s="61"/>
      <c r="AB623" s="61"/>
      <c r="AC623" s="61"/>
      <c r="AD623" s="61"/>
      <c r="AE623" s="61"/>
      <c r="AF623" s="61"/>
      <c r="AH623" s="61"/>
      <c r="AI623" s="61"/>
      <c r="AJ623" s="61"/>
      <c r="AK623" s="61"/>
    </row>
    <row r="624" spans="1:44" s="50" customFormat="1" x14ac:dyDescent="0.3">
      <c r="A624" s="112"/>
      <c r="B624" s="117"/>
      <c r="C624" s="114"/>
      <c r="D624" s="112"/>
      <c r="E624" s="112"/>
      <c r="F624" s="7" t="s">
        <v>62</v>
      </c>
      <c r="G624" s="22">
        <f t="shared" si="195"/>
        <v>0</v>
      </c>
      <c r="H624" s="22">
        <f t="shared" si="195"/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128"/>
      <c r="R624" s="54"/>
      <c r="AA624" s="61"/>
      <c r="AB624" s="61"/>
      <c r="AC624" s="61"/>
      <c r="AD624" s="61"/>
      <c r="AE624" s="61"/>
      <c r="AF624" s="61"/>
      <c r="AH624" s="61"/>
      <c r="AI624" s="61"/>
      <c r="AJ624" s="61"/>
      <c r="AK624" s="61"/>
    </row>
    <row r="625" spans="1:44" s="50" customFormat="1" x14ac:dyDescent="0.3">
      <c r="A625" s="112"/>
      <c r="B625" s="117"/>
      <c r="C625" s="114"/>
      <c r="D625" s="112"/>
      <c r="E625" s="112"/>
      <c r="F625" s="7" t="s">
        <v>63</v>
      </c>
      <c r="G625" s="22">
        <f t="shared" si="195"/>
        <v>0</v>
      </c>
      <c r="H625" s="22">
        <f t="shared" si="195"/>
        <v>0</v>
      </c>
      <c r="I625" s="22">
        <v>0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128"/>
      <c r="R625" s="54"/>
      <c r="AA625" s="61"/>
      <c r="AB625" s="61"/>
      <c r="AC625" s="61">
        <v>1</v>
      </c>
      <c r="AD625" s="61"/>
      <c r="AE625" s="61"/>
      <c r="AF625" s="61"/>
      <c r="AH625" s="61"/>
      <c r="AI625" s="61"/>
      <c r="AJ625" s="61"/>
      <c r="AK625" s="61"/>
    </row>
    <row r="626" spans="1:44" s="50" customFormat="1" x14ac:dyDescent="0.3">
      <c r="A626" s="112"/>
      <c r="B626" s="117"/>
      <c r="C626" s="114"/>
      <c r="D626" s="112"/>
      <c r="E626" s="112"/>
      <c r="F626" s="7" t="s">
        <v>64</v>
      </c>
      <c r="G626" s="22">
        <f t="shared" si="195"/>
        <v>0</v>
      </c>
      <c r="H626" s="22">
        <f t="shared" si="195"/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128"/>
      <c r="R626" s="54"/>
      <c r="AA626" s="61"/>
      <c r="AB626" s="61"/>
      <c r="AC626" s="61"/>
      <c r="AD626" s="61"/>
      <c r="AE626" s="61"/>
      <c r="AF626" s="61"/>
      <c r="AH626" s="61"/>
      <c r="AI626" s="61"/>
      <c r="AJ626" s="61"/>
      <c r="AK626" s="61"/>
    </row>
    <row r="627" spans="1:44" s="50" customFormat="1" x14ac:dyDescent="0.3">
      <c r="A627" s="112"/>
      <c r="B627" s="117"/>
      <c r="C627" s="114"/>
      <c r="D627" s="112"/>
      <c r="E627" s="112"/>
      <c r="F627" s="7" t="s">
        <v>65</v>
      </c>
      <c r="G627" s="22">
        <f t="shared" si="195"/>
        <v>0</v>
      </c>
      <c r="H627" s="22">
        <f t="shared" si="195"/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128"/>
      <c r="R627" s="54"/>
      <c r="AA627" s="61"/>
      <c r="AB627" s="61"/>
      <c r="AC627" s="61"/>
      <c r="AD627" s="61"/>
      <c r="AE627" s="61"/>
      <c r="AF627" s="61"/>
      <c r="AH627" s="61"/>
      <c r="AI627" s="61"/>
      <c r="AJ627" s="61"/>
      <c r="AK627" s="61"/>
    </row>
    <row r="628" spans="1:44" s="99" customFormat="1" x14ac:dyDescent="0.3">
      <c r="A628" s="112"/>
      <c r="B628" s="118"/>
      <c r="C628" s="115"/>
      <c r="D628" s="112"/>
      <c r="E628" s="112"/>
      <c r="F628" s="87" t="s">
        <v>66</v>
      </c>
      <c r="G628" s="89">
        <f t="shared" si="195"/>
        <v>685.1</v>
      </c>
      <c r="H628" s="89">
        <f t="shared" si="195"/>
        <v>0</v>
      </c>
      <c r="I628" s="89">
        <v>685.1</v>
      </c>
      <c r="J628" s="89">
        <v>0</v>
      </c>
      <c r="K628" s="89">
        <v>0</v>
      </c>
      <c r="L628" s="89">
        <v>0</v>
      </c>
      <c r="M628" s="89">
        <v>0</v>
      </c>
      <c r="N628" s="89">
        <v>0</v>
      </c>
      <c r="O628" s="89">
        <v>0</v>
      </c>
      <c r="P628" s="89">
        <v>0</v>
      </c>
      <c r="Q628" s="129"/>
      <c r="R628" s="98"/>
      <c r="AA628" s="100"/>
      <c r="AB628" s="100"/>
      <c r="AC628" s="100"/>
      <c r="AD628" s="100"/>
      <c r="AE628" s="100"/>
      <c r="AF628" s="100"/>
      <c r="AH628" s="100"/>
      <c r="AI628" s="100"/>
      <c r="AJ628" s="100"/>
      <c r="AK628" s="100"/>
      <c r="AR628" s="103">
        <f>I628</f>
        <v>685.1</v>
      </c>
    </row>
    <row r="629" spans="1:44" s="50" customFormat="1" ht="15.75" customHeight="1" x14ac:dyDescent="0.3">
      <c r="A629" s="112"/>
      <c r="B629" s="116" t="s">
        <v>102</v>
      </c>
      <c r="C629" s="113"/>
      <c r="D629" s="112">
        <v>3</v>
      </c>
      <c r="E629" s="112" t="s">
        <v>137</v>
      </c>
      <c r="F629" s="7" t="s">
        <v>9</v>
      </c>
      <c r="G629" s="22">
        <f>SUM(G630:G640)</f>
        <v>201.4</v>
      </c>
      <c r="H629" s="22">
        <f>SUM(H630:H640)</f>
        <v>0</v>
      </c>
      <c r="I629" s="22">
        <f t="shared" ref="I629:N629" si="196">SUM(I630:I640)</f>
        <v>201.4</v>
      </c>
      <c r="J629" s="22">
        <f t="shared" si="196"/>
        <v>0</v>
      </c>
      <c r="K629" s="22">
        <f t="shared" si="196"/>
        <v>0</v>
      </c>
      <c r="L629" s="22">
        <f t="shared" si="196"/>
        <v>0</v>
      </c>
      <c r="M629" s="22">
        <f t="shared" si="196"/>
        <v>0</v>
      </c>
      <c r="N629" s="22">
        <f t="shared" si="196"/>
        <v>0</v>
      </c>
      <c r="O629" s="22">
        <f>SUM(O630:O640)</f>
        <v>0</v>
      </c>
      <c r="P629" s="22">
        <f>SUM(P630:P640)</f>
        <v>0</v>
      </c>
      <c r="Q629" s="37"/>
      <c r="R629" s="54"/>
      <c r="AA629" s="61"/>
      <c r="AB629" s="61"/>
      <c r="AC629" s="61"/>
      <c r="AD629" s="61"/>
      <c r="AE629" s="61"/>
      <c r="AF629" s="61"/>
      <c r="AH629" s="61"/>
      <c r="AI629" s="61"/>
      <c r="AJ629" s="61"/>
      <c r="AK629" s="61"/>
    </row>
    <row r="630" spans="1:44" s="50" customFormat="1" x14ac:dyDescent="0.3">
      <c r="A630" s="112"/>
      <c r="B630" s="117"/>
      <c r="C630" s="114"/>
      <c r="D630" s="112"/>
      <c r="E630" s="112"/>
      <c r="F630" s="7" t="s">
        <v>10</v>
      </c>
      <c r="G630" s="22">
        <f t="shared" ref="G630:H640" si="197">I630+K630+M630+O630</f>
        <v>0</v>
      </c>
      <c r="H630" s="22">
        <f t="shared" si="197"/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127" t="s">
        <v>60</v>
      </c>
      <c r="R630" s="54"/>
      <c r="AA630" s="61"/>
      <c r="AB630" s="61"/>
      <c r="AC630" s="61"/>
      <c r="AD630" s="61"/>
      <c r="AE630" s="61"/>
      <c r="AF630" s="61"/>
      <c r="AH630" s="61"/>
      <c r="AI630" s="61"/>
      <c r="AJ630" s="61"/>
      <c r="AK630" s="61"/>
    </row>
    <row r="631" spans="1:44" s="50" customFormat="1" x14ac:dyDescent="0.3">
      <c r="A631" s="112"/>
      <c r="B631" s="117"/>
      <c r="C631" s="114"/>
      <c r="D631" s="112"/>
      <c r="E631" s="112"/>
      <c r="F631" s="7" t="s">
        <v>11</v>
      </c>
      <c r="G631" s="22">
        <f t="shared" si="197"/>
        <v>0</v>
      </c>
      <c r="H631" s="22">
        <f t="shared" si="197"/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128"/>
      <c r="R631" s="54"/>
      <c r="AA631" s="61"/>
      <c r="AB631" s="61"/>
      <c r="AC631" s="61"/>
      <c r="AD631" s="61"/>
      <c r="AE631" s="61"/>
      <c r="AF631" s="61"/>
      <c r="AH631" s="61"/>
      <c r="AI631" s="61"/>
      <c r="AJ631" s="61"/>
      <c r="AK631" s="61"/>
    </row>
    <row r="632" spans="1:44" s="50" customFormat="1" x14ac:dyDescent="0.3">
      <c r="A632" s="112"/>
      <c r="B632" s="117"/>
      <c r="C632" s="114"/>
      <c r="D632" s="112"/>
      <c r="E632" s="112"/>
      <c r="F632" s="7" t="s">
        <v>12</v>
      </c>
      <c r="G632" s="22">
        <f t="shared" si="197"/>
        <v>0</v>
      </c>
      <c r="H632" s="22">
        <f t="shared" si="197"/>
        <v>0</v>
      </c>
      <c r="I632" s="22">
        <v>0</v>
      </c>
      <c r="J632" s="22">
        <v>0</v>
      </c>
      <c r="K632" s="22">
        <v>0</v>
      </c>
      <c r="L632" s="22">
        <v>0</v>
      </c>
      <c r="M632" s="22">
        <v>0</v>
      </c>
      <c r="N632" s="22">
        <v>0</v>
      </c>
      <c r="O632" s="22">
        <v>0</v>
      </c>
      <c r="P632" s="22">
        <v>0</v>
      </c>
      <c r="Q632" s="128"/>
      <c r="R632" s="54"/>
      <c r="AA632" s="61"/>
      <c r="AB632" s="61"/>
      <c r="AC632" s="61"/>
      <c r="AD632" s="61"/>
      <c r="AE632" s="61"/>
      <c r="AF632" s="61"/>
      <c r="AH632" s="61"/>
      <c r="AI632" s="61"/>
      <c r="AJ632" s="61"/>
      <c r="AK632" s="61"/>
    </row>
    <row r="633" spans="1:44" s="50" customFormat="1" x14ac:dyDescent="0.3">
      <c r="A633" s="112"/>
      <c r="B633" s="117"/>
      <c r="C633" s="114"/>
      <c r="D633" s="112"/>
      <c r="E633" s="112"/>
      <c r="F633" s="7" t="s">
        <v>13</v>
      </c>
      <c r="G633" s="22">
        <f t="shared" si="197"/>
        <v>0</v>
      </c>
      <c r="H633" s="22">
        <f t="shared" si="197"/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128"/>
      <c r="R633" s="54"/>
      <c r="AA633" s="61"/>
      <c r="AB633" s="61"/>
      <c r="AC633" s="61"/>
      <c r="AD633" s="61"/>
      <c r="AE633" s="61"/>
      <c r="AF633" s="61"/>
      <c r="AH633" s="61"/>
      <c r="AI633" s="61"/>
      <c r="AJ633" s="61"/>
      <c r="AK633" s="61"/>
    </row>
    <row r="634" spans="1:44" s="50" customFormat="1" x14ac:dyDescent="0.3">
      <c r="A634" s="112"/>
      <c r="B634" s="117"/>
      <c r="C634" s="114"/>
      <c r="D634" s="112"/>
      <c r="E634" s="112"/>
      <c r="F634" s="7" t="s">
        <v>14</v>
      </c>
      <c r="G634" s="22">
        <f t="shared" si="197"/>
        <v>0</v>
      </c>
      <c r="H634" s="22">
        <f t="shared" si="197"/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128"/>
      <c r="R634" s="54"/>
      <c r="AA634" s="61"/>
      <c r="AB634" s="61"/>
      <c r="AC634" s="61"/>
      <c r="AD634" s="61"/>
      <c r="AE634" s="61"/>
      <c r="AF634" s="61"/>
      <c r="AH634" s="61"/>
      <c r="AI634" s="61"/>
      <c r="AJ634" s="61"/>
      <c r="AK634" s="61"/>
    </row>
    <row r="635" spans="1:44" s="50" customFormat="1" x14ac:dyDescent="0.3">
      <c r="A635" s="112"/>
      <c r="B635" s="117"/>
      <c r="C635" s="114"/>
      <c r="D635" s="112"/>
      <c r="E635" s="112"/>
      <c r="F635" s="7" t="s">
        <v>15</v>
      </c>
      <c r="G635" s="22">
        <f t="shared" si="197"/>
        <v>0</v>
      </c>
      <c r="H635" s="22">
        <f t="shared" si="197"/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128"/>
      <c r="R635" s="54"/>
      <c r="AA635" s="61"/>
      <c r="AB635" s="61"/>
      <c r="AC635" s="61"/>
      <c r="AD635" s="61"/>
      <c r="AE635" s="61"/>
      <c r="AF635" s="61"/>
      <c r="AH635" s="61"/>
      <c r="AI635" s="61"/>
      <c r="AJ635" s="61"/>
      <c r="AK635" s="61"/>
    </row>
    <row r="636" spans="1:44" s="50" customFormat="1" x14ac:dyDescent="0.3">
      <c r="A636" s="112"/>
      <c r="B636" s="117"/>
      <c r="C636" s="114"/>
      <c r="D636" s="112"/>
      <c r="E636" s="112"/>
      <c r="F636" s="7" t="s">
        <v>62</v>
      </c>
      <c r="G636" s="22">
        <f t="shared" si="197"/>
        <v>0</v>
      </c>
      <c r="H636" s="22">
        <f t="shared" si="197"/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22">
        <v>0</v>
      </c>
      <c r="P636" s="22">
        <v>0</v>
      </c>
      <c r="Q636" s="128"/>
      <c r="R636" s="54"/>
      <c r="AA636" s="61"/>
      <c r="AB636" s="61"/>
      <c r="AC636" s="61"/>
      <c r="AD636" s="61"/>
      <c r="AE636" s="61"/>
      <c r="AF636" s="61"/>
      <c r="AH636" s="61"/>
      <c r="AI636" s="61"/>
      <c r="AJ636" s="61"/>
      <c r="AK636" s="61"/>
    </row>
    <row r="637" spans="1:44" s="50" customFormat="1" x14ac:dyDescent="0.3">
      <c r="A637" s="112"/>
      <c r="B637" s="117"/>
      <c r="C637" s="114"/>
      <c r="D637" s="112"/>
      <c r="E637" s="112"/>
      <c r="F637" s="7" t="s">
        <v>63</v>
      </c>
      <c r="G637" s="22">
        <f t="shared" si="197"/>
        <v>0</v>
      </c>
      <c r="H637" s="22">
        <f t="shared" si="197"/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128"/>
      <c r="R637" s="54"/>
      <c r="AA637" s="61"/>
      <c r="AB637" s="61"/>
      <c r="AC637" s="61">
        <v>1</v>
      </c>
      <c r="AD637" s="61"/>
      <c r="AE637" s="61"/>
      <c r="AF637" s="61"/>
      <c r="AH637" s="61"/>
      <c r="AI637" s="61"/>
      <c r="AJ637" s="61"/>
      <c r="AK637" s="61"/>
    </row>
    <row r="638" spans="1:44" s="50" customFormat="1" x14ac:dyDescent="0.3">
      <c r="A638" s="112"/>
      <c r="B638" s="117"/>
      <c r="C638" s="114"/>
      <c r="D638" s="112"/>
      <c r="E638" s="112"/>
      <c r="F638" s="7" t="s">
        <v>64</v>
      </c>
      <c r="G638" s="22">
        <f t="shared" si="197"/>
        <v>0</v>
      </c>
      <c r="H638" s="22">
        <f t="shared" si="197"/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128"/>
      <c r="R638" s="54"/>
      <c r="AA638" s="61"/>
      <c r="AB638" s="61"/>
      <c r="AC638" s="61"/>
      <c r="AD638" s="61"/>
      <c r="AE638" s="61"/>
      <c r="AF638" s="61"/>
      <c r="AH638" s="61"/>
      <c r="AI638" s="61"/>
      <c r="AJ638" s="61"/>
      <c r="AK638" s="61"/>
    </row>
    <row r="639" spans="1:44" s="50" customFormat="1" x14ac:dyDescent="0.3">
      <c r="A639" s="112"/>
      <c r="B639" s="117"/>
      <c r="C639" s="114"/>
      <c r="D639" s="112"/>
      <c r="E639" s="112"/>
      <c r="F639" s="7" t="s">
        <v>65</v>
      </c>
      <c r="G639" s="22">
        <f t="shared" si="197"/>
        <v>0</v>
      </c>
      <c r="H639" s="22">
        <f t="shared" si="197"/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128"/>
      <c r="R639" s="54"/>
      <c r="AA639" s="61"/>
      <c r="AB639" s="61"/>
      <c r="AC639" s="61"/>
      <c r="AD639" s="61"/>
      <c r="AE639" s="61"/>
      <c r="AF639" s="61"/>
      <c r="AH639" s="61"/>
      <c r="AI639" s="61"/>
      <c r="AJ639" s="61"/>
      <c r="AK639" s="61"/>
    </row>
    <row r="640" spans="1:44" s="99" customFormat="1" x14ac:dyDescent="0.3">
      <c r="A640" s="112"/>
      <c r="B640" s="118"/>
      <c r="C640" s="115"/>
      <c r="D640" s="112"/>
      <c r="E640" s="112"/>
      <c r="F640" s="87" t="s">
        <v>66</v>
      </c>
      <c r="G640" s="89">
        <f t="shared" si="197"/>
        <v>201.4</v>
      </c>
      <c r="H640" s="89">
        <f t="shared" si="197"/>
        <v>0</v>
      </c>
      <c r="I640" s="89">
        <v>201.4</v>
      </c>
      <c r="J640" s="89">
        <v>0</v>
      </c>
      <c r="K640" s="89">
        <v>0</v>
      </c>
      <c r="L640" s="89">
        <v>0</v>
      </c>
      <c r="M640" s="89">
        <v>0</v>
      </c>
      <c r="N640" s="89">
        <v>0</v>
      </c>
      <c r="O640" s="89">
        <v>0</v>
      </c>
      <c r="P640" s="89">
        <v>0</v>
      </c>
      <c r="Q640" s="129"/>
      <c r="R640" s="98"/>
      <c r="AA640" s="100"/>
      <c r="AB640" s="100"/>
      <c r="AC640" s="100"/>
      <c r="AD640" s="100"/>
      <c r="AE640" s="100"/>
      <c r="AF640" s="100"/>
      <c r="AH640" s="100"/>
      <c r="AI640" s="100"/>
      <c r="AJ640" s="100"/>
      <c r="AK640" s="100"/>
      <c r="AR640" s="103">
        <f>I640</f>
        <v>201.4</v>
      </c>
    </row>
    <row r="641" spans="1:44" s="50" customFormat="1" ht="15.75" customHeight="1" x14ac:dyDescent="0.3">
      <c r="A641" s="112"/>
      <c r="B641" s="116" t="s">
        <v>103</v>
      </c>
      <c r="C641" s="113"/>
      <c r="D641" s="112">
        <v>3</v>
      </c>
      <c r="E641" s="112" t="s">
        <v>137</v>
      </c>
      <c r="F641" s="7" t="s">
        <v>9</v>
      </c>
      <c r="G641" s="22">
        <f>SUM(G642:G652)</f>
        <v>640.1</v>
      </c>
      <c r="H641" s="22">
        <f>SUM(H642:H652)</f>
        <v>0</v>
      </c>
      <c r="I641" s="22">
        <f t="shared" ref="I641:N641" si="198">SUM(I642:I652)</f>
        <v>640.1</v>
      </c>
      <c r="J641" s="22">
        <f t="shared" si="198"/>
        <v>0</v>
      </c>
      <c r="K641" s="22">
        <f t="shared" si="198"/>
        <v>0</v>
      </c>
      <c r="L641" s="22">
        <f t="shared" si="198"/>
        <v>0</v>
      </c>
      <c r="M641" s="22">
        <f t="shared" si="198"/>
        <v>0</v>
      </c>
      <c r="N641" s="22">
        <f t="shared" si="198"/>
        <v>0</v>
      </c>
      <c r="O641" s="22">
        <f>SUM(O642:O652)</f>
        <v>0</v>
      </c>
      <c r="P641" s="22">
        <f>SUM(P642:P652)</f>
        <v>0</v>
      </c>
      <c r="Q641" s="37"/>
      <c r="R641" s="54"/>
      <c r="AA641" s="61"/>
      <c r="AB641" s="61"/>
      <c r="AC641" s="61"/>
      <c r="AD641" s="61"/>
      <c r="AE641" s="61"/>
      <c r="AF641" s="61"/>
      <c r="AH641" s="61"/>
      <c r="AI641" s="61"/>
      <c r="AJ641" s="61"/>
      <c r="AK641" s="61"/>
    </row>
    <row r="642" spans="1:44" s="50" customFormat="1" x14ac:dyDescent="0.3">
      <c r="A642" s="112"/>
      <c r="B642" s="117"/>
      <c r="C642" s="114"/>
      <c r="D642" s="112"/>
      <c r="E642" s="112"/>
      <c r="F642" s="7" t="s">
        <v>10</v>
      </c>
      <c r="G642" s="22">
        <f t="shared" ref="G642:H652" si="199">I642+K642+M642+O642</f>
        <v>0</v>
      </c>
      <c r="H642" s="22">
        <f t="shared" si="199"/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127" t="s">
        <v>60</v>
      </c>
      <c r="R642" s="54"/>
      <c r="AA642" s="61"/>
      <c r="AB642" s="61"/>
      <c r="AC642" s="61"/>
      <c r="AD642" s="61"/>
      <c r="AE642" s="61"/>
      <c r="AF642" s="61"/>
      <c r="AH642" s="61"/>
      <c r="AI642" s="61"/>
      <c r="AJ642" s="61"/>
      <c r="AK642" s="61"/>
    </row>
    <row r="643" spans="1:44" s="50" customFormat="1" x14ac:dyDescent="0.3">
      <c r="A643" s="112"/>
      <c r="B643" s="117"/>
      <c r="C643" s="114"/>
      <c r="D643" s="112"/>
      <c r="E643" s="112"/>
      <c r="F643" s="7" t="s">
        <v>11</v>
      </c>
      <c r="G643" s="22">
        <f t="shared" si="199"/>
        <v>0</v>
      </c>
      <c r="H643" s="22">
        <f t="shared" si="199"/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128"/>
      <c r="R643" s="54"/>
      <c r="AA643" s="61"/>
      <c r="AB643" s="61"/>
      <c r="AC643" s="61"/>
      <c r="AD643" s="61"/>
      <c r="AE643" s="61"/>
      <c r="AF643" s="61"/>
      <c r="AH643" s="61"/>
      <c r="AI643" s="61"/>
      <c r="AJ643" s="61"/>
      <c r="AK643" s="61"/>
    </row>
    <row r="644" spans="1:44" s="50" customFormat="1" x14ac:dyDescent="0.3">
      <c r="A644" s="112"/>
      <c r="B644" s="117"/>
      <c r="C644" s="114"/>
      <c r="D644" s="112"/>
      <c r="E644" s="112"/>
      <c r="F644" s="7" t="s">
        <v>12</v>
      </c>
      <c r="G644" s="22">
        <f t="shared" si="199"/>
        <v>0</v>
      </c>
      <c r="H644" s="22">
        <f t="shared" si="199"/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128"/>
      <c r="R644" s="54"/>
      <c r="AA644" s="61"/>
      <c r="AB644" s="61"/>
      <c r="AC644" s="61"/>
      <c r="AD644" s="61"/>
      <c r="AE644" s="61"/>
      <c r="AF644" s="61"/>
      <c r="AH644" s="61"/>
      <c r="AI644" s="61"/>
      <c r="AJ644" s="61"/>
      <c r="AK644" s="61"/>
    </row>
    <row r="645" spans="1:44" s="50" customFormat="1" x14ac:dyDescent="0.3">
      <c r="A645" s="112"/>
      <c r="B645" s="117"/>
      <c r="C645" s="114"/>
      <c r="D645" s="112"/>
      <c r="E645" s="112"/>
      <c r="F645" s="7" t="s">
        <v>13</v>
      </c>
      <c r="G645" s="22">
        <f t="shared" si="199"/>
        <v>0</v>
      </c>
      <c r="H645" s="22">
        <f t="shared" si="199"/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128"/>
      <c r="R645" s="54"/>
      <c r="AA645" s="61"/>
      <c r="AB645" s="61"/>
      <c r="AC645" s="61"/>
      <c r="AD645" s="61"/>
      <c r="AE645" s="61"/>
      <c r="AF645" s="61"/>
      <c r="AH645" s="61"/>
      <c r="AI645" s="61"/>
      <c r="AJ645" s="61"/>
      <c r="AK645" s="61"/>
    </row>
    <row r="646" spans="1:44" s="50" customFormat="1" x14ac:dyDescent="0.3">
      <c r="A646" s="112"/>
      <c r="B646" s="117"/>
      <c r="C646" s="114"/>
      <c r="D646" s="112"/>
      <c r="E646" s="112"/>
      <c r="F646" s="7" t="s">
        <v>14</v>
      </c>
      <c r="G646" s="22">
        <f t="shared" si="199"/>
        <v>0</v>
      </c>
      <c r="H646" s="22">
        <f t="shared" si="199"/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128"/>
      <c r="R646" s="54"/>
      <c r="AA646" s="61"/>
      <c r="AB646" s="61"/>
      <c r="AC646" s="61"/>
      <c r="AD646" s="61"/>
      <c r="AE646" s="61"/>
      <c r="AF646" s="61"/>
      <c r="AH646" s="61"/>
      <c r="AI646" s="61"/>
      <c r="AJ646" s="61"/>
      <c r="AK646" s="61"/>
    </row>
    <row r="647" spans="1:44" s="50" customFormat="1" x14ac:dyDescent="0.3">
      <c r="A647" s="112"/>
      <c r="B647" s="117"/>
      <c r="C647" s="114"/>
      <c r="D647" s="112"/>
      <c r="E647" s="112"/>
      <c r="F647" s="7" t="s">
        <v>15</v>
      </c>
      <c r="G647" s="22">
        <f t="shared" si="199"/>
        <v>0</v>
      </c>
      <c r="H647" s="22">
        <f t="shared" si="199"/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128"/>
      <c r="R647" s="54"/>
      <c r="AA647" s="61"/>
      <c r="AB647" s="61"/>
      <c r="AC647" s="61"/>
      <c r="AD647" s="61"/>
      <c r="AE647" s="61"/>
      <c r="AF647" s="61"/>
      <c r="AH647" s="61"/>
      <c r="AI647" s="61"/>
      <c r="AJ647" s="61"/>
      <c r="AK647" s="61"/>
    </row>
    <row r="648" spans="1:44" s="50" customFormat="1" x14ac:dyDescent="0.3">
      <c r="A648" s="112"/>
      <c r="B648" s="117"/>
      <c r="C648" s="114"/>
      <c r="D648" s="112"/>
      <c r="E648" s="112"/>
      <c r="F648" s="7" t="s">
        <v>62</v>
      </c>
      <c r="G648" s="22">
        <f t="shared" si="199"/>
        <v>0</v>
      </c>
      <c r="H648" s="22">
        <f t="shared" si="199"/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2">
        <v>0</v>
      </c>
      <c r="P648" s="22">
        <v>0</v>
      </c>
      <c r="Q648" s="128"/>
      <c r="R648" s="54"/>
      <c r="AA648" s="61"/>
      <c r="AB648" s="61"/>
      <c r="AC648" s="61"/>
      <c r="AD648" s="61"/>
      <c r="AE648" s="61"/>
      <c r="AF648" s="61"/>
      <c r="AH648" s="61"/>
      <c r="AI648" s="61"/>
      <c r="AJ648" s="61"/>
      <c r="AK648" s="61"/>
    </row>
    <row r="649" spans="1:44" s="50" customFormat="1" x14ac:dyDescent="0.3">
      <c r="A649" s="112"/>
      <c r="B649" s="117"/>
      <c r="C649" s="114"/>
      <c r="D649" s="112"/>
      <c r="E649" s="112"/>
      <c r="F649" s="7" t="s">
        <v>63</v>
      </c>
      <c r="G649" s="22">
        <f t="shared" si="199"/>
        <v>0</v>
      </c>
      <c r="H649" s="22">
        <f t="shared" si="199"/>
        <v>0</v>
      </c>
      <c r="I649" s="22">
        <v>0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128"/>
      <c r="R649" s="54"/>
      <c r="AA649" s="61"/>
      <c r="AB649" s="61"/>
      <c r="AC649" s="61">
        <v>1</v>
      </c>
      <c r="AD649" s="61"/>
      <c r="AE649" s="61"/>
      <c r="AF649" s="61"/>
      <c r="AH649" s="61"/>
      <c r="AI649" s="61"/>
      <c r="AJ649" s="61"/>
      <c r="AK649" s="61"/>
    </row>
    <row r="650" spans="1:44" s="50" customFormat="1" x14ac:dyDescent="0.3">
      <c r="A650" s="112"/>
      <c r="B650" s="117"/>
      <c r="C650" s="114"/>
      <c r="D650" s="112"/>
      <c r="E650" s="112"/>
      <c r="F650" s="7" t="s">
        <v>64</v>
      </c>
      <c r="G650" s="22">
        <f t="shared" si="199"/>
        <v>0</v>
      </c>
      <c r="H650" s="22">
        <f t="shared" si="199"/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128"/>
      <c r="R650" s="54"/>
      <c r="AA650" s="61"/>
      <c r="AB650" s="61"/>
      <c r="AC650" s="61"/>
      <c r="AD650" s="61"/>
      <c r="AE650" s="61"/>
      <c r="AF650" s="61"/>
      <c r="AH650" s="61"/>
      <c r="AI650" s="61"/>
      <c r="AJ650" s="61"/>
      <c r="AK650" s="61"/>
    </row>
    <row r="651" spans="1:44" s="50" customFormat="1" x14ac:dyDescent="0.3">
      <c r="A651" s="112"/>
      <c r="B651" s="117"/>
      <c r="C651" s="114"/>
      <c r="D651" s="112"/>
      <c r="E651" s="112"/>
      <c r="F651" s="7" t="s">
        <v>65</v>
      </c>
      <c r="G651" s="22">
        <f t="shared" si="199"/>
        <v>0</v>
      </c>
      <c r="H651" s="22">
        <f t="shared" si="199"/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128"/>
      <c r="R651" s="54"/>
      <c r="AA651" s="61"/>
      <c r="AB651" s="61"/>
      <c r="AC651" s="61"/>
      <c r="AD651" s="61"/>
      <c r="AE651" s="61"/>
      <c r="AF651" s="61"/>
      <c r="AH651" s="61"/>
      <c r="AI651" s="61"/>
      <c r="AJ651" s="61"/>
      <c r="AK651" s="61"/>
    </row>
    <row r="652" spans="1:44" s="99" customFormat="1" x14ac:dyDescent="0.3">
      <c r="A652" s="112"/>
      <c r="B652" s="118"/>
      <c r="C652" s="115"/>
      <c r="D652" s="112"/>
      <c r="E652" s="112"/>
      <c r="F652" s="87" t="s">
        <v>66</v>
      </c>
      <c r="G652" s="89">
        <f t="shared" si="199"/>
        <v>640.1</v>
      </c>
      <c r="H652" s="89">
        <f t="shared" si="199"/>
        <v>0</v>
      </c>
      <c r="I652" s="89">
        <v>640.1</v>
      </c>
      <c r="J652" s="89">
        <v>0</v>
      </c>
      <c r="K652" s="89">
        <v>0</v>
      </c>
      <c r="L652" s="89">
        <v>0</v>
      </c>
      <c r="M652" s="89">
        <v>0</v>
      </c>
      <c r="N652" s="89">
        <v>0</v>
      </c>
      <c r="O652" s="89">
        <v>0</v>
      </c>
      <c r="P652" s="89">
        <v>0</v>
      </c>
      <c r="Q652" s="129"/>
      <c r="R652" s="98"/>
      <c r="AA652" s="100"/>
      <c r="AB652" s="100"/>
      <c r="AC652" s="100"/>
      <c r="AD652" s="100"/>
      <c r="AE652" s="100"/>
      <c r="AF652" s="100"/>
      <c r="AH652" s="100"/>
      <c r="AI652" s="100"/>
      <c r="AJ652" s="100"/>
      <c r="AK652" s="100"/>
      <c r="AR652" s="103">
        <f>I652</f>
        <v>640.1</v>
      </c>
    </row>
    <row r="653" spans="1:44" s="50" customFormat="1" ht="15.75" customHeight="1" x14ac:dyDescent="0.3">
      <c r="A653" s="112"/>
      <c r="B653" s="116" t="s">
        <v>104</v>
      </c>
      <c r="C653" s="113"/>
      <c r="D653" s="112">
        <v>3</v>
      </c>
      <c r="E653" s="112" t="s">
        <v>137</v>
      </c>
      <c r="F653" s="7" t="s">
        <v>9</v>
      </c>
      <c r="G653" s="22">
        <f>SUM(G654:G664)</f>
        <v>696.4</v>
      </c>
      <c r="H653" s="22">
        <f>SUM(H654:H664)</f>
        <v>0</v>
      </c>
      <c r="I653" s="22">
        <f t="shared" ref="I653:N653" si="200">SUM(I654:I664)</f>
        <v>696.4</v>
      </c>
      <c r="J653" s="22">
        <f t="shared" si="200"/>
        <v>0</v>
      </c>
      <c r="K653" s="22">
        <f t="shared" si="200"/>
        <v>0</v>
      </c>
      <c r="L653" s="22">
        <f t="shared" si="200"/>
        <v>0</v>
      </c>
      <c r="M653" s="22">
        <f t="shared" si="200"/>
        <v>0</v>
      </c>
      <c r="N653" s="22">
        <f t="shared" si="200"/>
        <v>0</v>
      </c>
      <c r="O653" s="22">
        <f>SUM(O654:O664)</f>
        <v>0</v>
      </c>
      <c r="P653" s="22">
        <f>SUM(P654:P664)</f>
        <v>0</v>
      </c>
      <c r="Q653" s="37"/>
      <c r="R653" s="54"/>
      <c r="AA653" s="61"/>
      <c r="AB653" s="61"/>
      <c r="AC653" s="61"/>
      <c r="AD653" s="61"/>
      <c r="AE653" s="61"/>
      <c r="AF653" s="61"/>
      <c r="AH653" s="61"/>
      <c r="AI653" s="61"/>
      <c r="AJ653" s="61"/>
      <c r="AK653" s="61"/>
    </row>
    <row r="654" spans="1:44" s="50" customFormat="1" x14ac:dyDescent="0.3">
      <c r="A654" s="112"/>
      <c r="B654" s="117"/>
      <c r="C654" s="114"/>
      <c r="D654" s="112"/>
      <c r="E654" s="112"/>
      <c r="F654" s="7" t="s">
        <v>10</v>
      </c>
      <c r="G654" s="22">
        <f t="shared" ref="G654:H664" si="201">I654+K654+M654+O654</f>
        <v>0</v>
      </c>
      <c r="H654" s="22">
        <f t="shared" si="201"/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127" t="s">
        <v>60</v>
      </c>
      <c r="R654" s="54"/>
      <c r="AA654" s="61"/>
      <c r="AB654" s="61"/>
      <c r="AC654" s="61"/>
      <c r="AD654" s="61"/>
      <c r="AE654" s="61"/>
      <c r="AF654" s="61"/>
      <c r="AH654" s="61"/>
      <c r="AI654" s="61"/>
      <c r="AJ654" s="61"/>
      <c r="AK654" s="61"/>
    </row>
    <row r="655" spans="1:44" s="50" customFormat="1" x14ac:dyDescent="0.3">
      <c r="A655" s="112"/>
      <c r="B655" s="117"/>
      <c r="C655" s="114"/>
      <c r="D655" s="112"/>
      <c r="E655" s="112"/>
      <c r="F655" s="7" t="s">
        <v>11</v>
      </c>
      <c r="G655" s="22">
        <f t="shared" si="201"/>
        <v>0</v>
      </c>
      <c r="H655" s="22">
        <f t="shared" si="201"/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128"/>
      <c r="R655" s="54"/>
      <c r="AA655" s="61"/>
      <c r="AB655" s="61"/>
      <c r="AC655" s="61"/>
      <c r="AD655" s="61"/>
      <c r="AE655" s="61"/>
      <c r="AF655" s="61"/>
      <c r="AH655" s="61"/>
      <c r="AI655" s="61"/>
      <c r="AJ655" s="61"/>
      <c r="AK655" s="61"/>
    </row>
    <row r="656" spans="1:44" s="50" customFormat="1" x14ac:dyDescent="0.3">
      <c r="A656" s="112"/>
      <c r="B656" s="117"/>
      <c r="C656" s="114"/>
      <c r="D656" s="112"/>
      <c r="E656" s="112"/>
      <c r="F656" s="7" t="s">
        <v>12</v>
      </c>
      <c r="G656" s="22">
        <f t="shared" si="201"/>
        <v>0</v>
      </c>
      <c r="H656" s="22">
        <f t="shared" si="201"/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128"/>
      <c r="R656" s="54"/>
      <c r="AA656" s="61"/>
      <c r="AB656" s="61"/>
      <c r="AC656" s="61"/>
      <c r="AD656" s="61"/>
      <c r="AE656" s="61"/>
      <c r="AF656" s="61"/>
      <c r="AH656" s="61"/>
      <c r="AI656" s="61"/>
      <c r="AJ656" s="61"/>
      <c r="AK656" s="61"/>
    </row>
    <row r="657" spans="1:44" s="50" customFormat="1" x14ac:dyDescent="0.3">
      <c r="A657" s="112"/>
      <c r="B657" s="117"/>
      <c r="C657" s="114"/>
      <c r="D657" s="112"/>
      <c r="E657" s="112"/>
      <c r="F657" s="7" t="s">
        <v>13</v>
      </c>
      <c r="G657" s="22">
        <f t="shared" si="201"/>
        <v>0</v>
      </c>
      <c r="H657" s="22">
        <f t="shared" si="201"/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128"/>
      <c r="R657" s="54"/>
      <c r="AA657" s="61"/>
      <c r="AB657" s="61"/>
      <c r="AC657" s="61"/>
      <c r="AD657" s="61"/>
      <c r="AE657" s="61"/>
      <c r="AF657" s="61"/>
      <c r="AH657" s="61"/>
      <c r="AI657" s="61"/>
      <c r="AJ657" s="61"/>
      <c r="AK657" s="61"/>
    </row>
    <row r="658" spans="1:44" s="50" customFormat="1" x14ac:dyDescent="0.3">
      <c r="A658" s="112"/>
      <c r="B658" s="117"/>
      <c r="C658" s="114"/>
      <c r="D658" s="112"/>
      <c r="E658" s="112"/>
      <c r="F658" s="7" t="s">
        <v>14</v>
      </c>
      <c r="G658" s="22">
        <f t="shared" si="201"/>
        <v>0</v>
      </c>
      <c r="H658" s="22">
        <f t="shared" si="201"/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128"/>
      <c r="R658" s="54"/>
      <c r="AA658" s="61"/>
      <c r="AB658" s="61"/>
      <c r="AC658" s="61"/>
      <c r="AD658" s="61"/>
      <c r="AE658" s="61"/>
      <c r="AF658" s="61"/>
      <c r="AH658" s="61"/>
      <c r="AI658" s="61"/>
      <c r="AJ658" s="61"/>
      <c r="AK658" s="61"/>
    </row>
    <row r="659" spans="1:44" s="50" customFormat="1" x14ac:dyDescent="0.3">
      <c r="A659" s="112"/>
      <c r="B659" s="117"/>
      <c r="C659" s="114"/>
      <c r="D659" s="112"/>
      <c r="E659" s="112"/>
      <c r="F659" s="7" t="s">
        <v>15</v>
      </c>
      <c r="G659" s="22">
        <f t="shared" si="201"/>
        <v>0</v>
      </c>
      <c r="H659" s="22">
        <f t="shared" si="201"/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0</v>
      </c>
      <c r="O659" s="22">
        <v>0</v>
      </c>
      <c r="P659" s="22">
        <v>0</v>
      </c>
      <c r="Q659" s="128"/>
      <c r="R659" s="54"/>
      <c r="AA659" s="61"/>
      <c r="AB659" s="61"/>
      <c r="AC659" s="61"/>
      <c r="AD659" s="61"/>
      <c r="AE659" s="61"/>
      <c r="AF659" s="61"/>
      <c r="AH659" s="61"/>
      <c r="AI659" s="61"/>
      <c r="AJ659" s="61"/>
      <c r="AK659" s="61"/>
    </row>
    <row r="660" spans="1:44" s="50" customFormat="1" x14ac:dyDescent="0.3">
      <c r="A660" s="112"/>
      <c r="B660" s="117"/>
      <c r="C660" s="114"/>
      <c r="D660" s="112"/>
      <c r="E660" s="112"/>
      <c r="F660" s="7" t="s">
        <v>62</v>
      </c>
      <c r="G660" s="22">
        <f t="shared" si="201"/>
        <v>0</v>
      </c>
      <c r="H660" s="22">
        <f t="shared" si="201"/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2">
        <v>0</v>
      </c>
      <c r="P660" s="22">
        <v>0</v>
      </c>
      <c r="Q660" s="128"/>
      <c r="R660" s="54"/>
      <c r="AA660" s="61"/>
      <c r="AB660" s="61"/>
      <c r="AC660" s="61"/>
      <c r="AD660" s="61"/>
      <c r="AE660" s="61"/>
      <c r="AF660" s="61"/>
      <c r="AH660" s="61"/>
      <c r="AI660" s="61"/>
      <c r="AJ660" s="61"/>
      <c r="AK660" s="61"/>
    </row>
    <row r="661" spans="1:44" s="50" customFormat="1" x14ac:dyDescent="0.3">
      <c r="A661" s="112"/>
      <c r="B661" s="117"/>
      <c r="C661" s="114"/>
      <c r="D661" s="112"/>
      <c r="E661" s="112"/>
      <c r="F661" s="7" t="s">
        <v>63</v>
      </c>
      <c r="G661" s="22">
        <f t="shared" si="201"/>
        <v>0</v>
      </c>
      <c r="H661" s="22">
        <f t="shared" si="201"/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128"/>
      <c r="R661" s="54"/>
      <c r="AA661" s="61"/>
      <c r="AB661" s="61"/>
      <c r="AC661" s="61">
        <v>1</v>
      </c>
      <c r="AD661" s="61"/>
      <c r="AE661" s="61"/>
      <c r="AF661" s="61"/>
      <c r="AH661" s="61"/>
      <c r="AI661" s="61"/>
      <c r="AJ661" s="61"/>
      <c r="AK661" s="61"/>
    </row>
    <row r="662" spans="1:44" s="50" customFormat="1" x14ac:dyDescent="0.3">
      <c r="A662" s="112"/>
      <c r="B662" s="117"/>
      <c r="C662" s="114"/>
      <c r="D662" s="112"/>
      <c r="E662" s="112"/>
      <c r="F662" s="7" t="s">
        <v>64</v>
      </c>
      <c r="G662" s="22">
        <f t="shared" si="201"/>
        <v>0</v>
      </c>
      <c r="H662" s="22">
        <f t="shared" si="201"/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128"/>
      <c r="R662" s="54"/>
      <c r="AA662" s="61"/>
      <c r="AB662" s="61"/>
      <c r="AC662" s="61"/>
      <c r="AD662" s="61"/>
      <c r="AE662" s="61"/>
      <c r="AF662" s="61"/>
      <c r="AH662" s="61"/>
      <c r="AI662" s="61"/>
      <c r="AJ662" s="61"/>
      <c r="AK662" s="61"/>
    </row>
    <row r="663" spans="1:44" s="50" customFormat="1" x14ac:dyDescent="0.3">
      <c r="A663" s="112"/>
      <c r="B663" s="117"/>
      <c r="C663" s="114"/>
      <c r="D663" s="112"/>
      <c r="E663" s="112"/>
      <c r="F663" s="7" t="s">
        <v>65</v>
      </c>
      <c r="G663" s="22">
        <f t="shared" si="201"/>
        <v>0</v>
      </c>
      <c r="H663" s="22">
        <f t="shared" si="201"/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128"/>
      <c r="R663" s="54"/>
      <c r="AA663" s="61"/>
      <c r="AB663" s="61"/>
      <c r="AC663" s="61"/>
      <c r="AD663" s="61"/>
      <c r="AE663" s="61"/>
      <c r="AF663" s="61"/>
      <c r="AH663" s="61"/>
      <c r="AI663" s="61"/>
      <c r="AJ663" s="61"/>
      <c r="AK663" s="61"/>
    </row>
    <row r="664" spans="1:44" s="99" customFormat="1" x14ac:dyDescent="0.3">
      <c r="A664" s="112"/>
      <c r="B664" s="118"/>
      <c r="C664" s="115"/>
      <c r="D664" s="112"/>
      <c r="E664" s="112"/>
      <c r="F664" s="87" t="s">
        <v>66</v>
      </c>
      <c r="G664" s="89">
        <f t="shared" si="201"/>
        <v>696.4</v>
      </c>
      <c r="H664" s="89">
        <f t="shared" si="201"/>
        <v>0</v>
      </c>
      <c r="I664" s="89">
        <v>696.4</v>
      </c>
      <c r="J664" s="89">
        <v>0</v>
      </c>
      <c r="K664" s="89">
        <v>0</v>
      </c>
      <c r="L664" s="89">
        <v>0</v>
      </c>
      <c r="M664" s="89">
        <v>0</v>
      </c>
      <c r="N664" s="89">
        <v>0</v>
      </c>
      <c r="O664" s="89">
        <v>0</v>
      </c>
      <c r="P664" s="89">
        <v>0</v>
      </c>
      <c r="Q664" s="129"/>
      <c r="R664" s="98"/>
      <c r="AA664" s="100"/>
      <c r="AB664" s="100"/>
      <c r="AC664" s="100"/>
      <c r="AD664" s="100"/>
      <c r="AE664" s="100"/>
      <c r="AF664" s="100"/>
      <c r="AH664" s="100"/>
      <c r="AI664" s="100"/>
      <c r="AJ664" s="100"/>
      <c r="AK664" s="100"/>
      <c r="AR664" s="103">
        <f>I664</f>
        <v>696.4</v>
      </c>
    </row>
    <row r="665" spans="1:44" s="50" customFormat="1" ht="15.75" customHeight="1" x14ac:dyDescent="0.3">
      <c r="A665" s="112"/>
      <c r="B665" s="116" t="s">
        <v>105</v>
      </c>
      <c r="C665" s="113"/>
      <c r="D665" s="112">
        <v>3</v>
      </c>
      <c r="E665" s="112" t="s">
        <v>137</v>
      </c>
      <c r="F665" s="7" t="s">
        <v>9</v>
      </c>
      <c r="G665" s="22">
        <f>SUM(G666:G676)</f>
        <v>1290.7</v>
      </c>
      <c r="H665" s="22">
        <f>SUM(H666:H676)</f>
        <v>0</v>
      </c>
      <c r="I665" s="22">
        <f t="shared" ref="I665:N665" si="202">SUM(I666:I676)</f>
        <v>1290.7</v>
      </c>
      <c r="J665" s="22">
        <f t="shared" si="202"/>
        <v>0</v>
      </c>
      <c r="K665" s="22">
        <f t="shared" si="202"/>
        <v>0</v>
      </c>
      <c r="L665" s="22">
        <f t="shared" si="202"/>
        <v>0</v>
      </c>
      <c r="M665" s="22">
        <f t="shared" si="202"/>
        <v>0</v>
      </c>
      <c r="N665" s="22">
        <f t="shared" si="202"/>
        <v>0</v>
      </c>
      <c r="O665" s="22">
        <f>SUM(O666:O676)</f>
        <v>0</v>
      </c>
      <c r="P665" s="22">
        <f>SUM(P666:P676)</f>
        <v>0</v>
      </c>
      <c r="Q665" s="37"/>
      <c r="R665" s="54"/>
      <c r="AA665" s="61"/>
      <c r="AB665" s="61"/>
      <c r="AC665" s="61"/>
      <c r="AD665" s="61"/>
      <c r="AE665" s="61"/>
      <c r="AF665" s="61"/>
      <c r="AH665" s="61"/>
      <c r="AI665" s="61"/>
      <c r="AJ665" s="61"/>
      <c r="AK665" s="61"/>
    </row>
    <row r="666" spans="1:44" s="50" customFormat="1" x14ac:dyDescent="0.3">
      <c r="A666" s="112"/>
      <c r="B666" s="117"/>
      <c r="C666" s="114"/>
      <c r="D666" s="112"/>
      <c r="E666" s="112"/>
      <c r="F666" s="7" t="s">
        <v>10</v>
      </c>
      <c r="G666" s="22">
        <f t="shared" ref="G666:H676" si="203">I666+K666+M666+O666</f>
        <v>0</v>
      </c>
      <c r="H666" s="22">
        <f t="shared" si="203"/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127" t="s">
        <v>60</v>
      </c>
      <c r="R666" s="54"/>
      <c r="AA666" s="61"/>
      <c r="AB666" s="61"/>
      <c r="AC666" s="61"/>
      <c r="AD666" s="61"/>
      <c r="AE666" s="61"/>
      <c r="AF666" s="61"/>
      <c r="AH666" s="61"/>
      <c r="AI666" s="61"/>
      <c r="AJ666" s="61"/>
      <c r="AK666" s="61"/>
    </row>
    <row r="667" spans="1:44" s="50" customFormat="1" x14ac:dyDescent="0.3">
      <c r="A667" s="112"/>
      <c r="B667" s="117"/>
      <c r="C667" s="114"/>
      <c r="D667" s="112"/>
      <c r="E667" s="112"/>
      <c r="F667" s="7" t="s">
        <v>11</v>
      </c>
      <c r="G667" s="22">
        <f t="shared" si="203"/>
        <v>0</v>
      </c>
      <c r="H667" s="22">
        <f t="shared" si="203"/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128"/>
      <c r="R667" s="54"/>
      <c r="AA667" s="61"/>
      <c r="AB667" s="61"/>
      <c r="AC667" s="61"/>
      <c r="AD667" s="61"/>
      <c r="AE667" s="61"/>
      <c r="AF667" s="61"/>
      <c r="AH667" s="61"/>
      <c r="AI667" s="61"/>
      <c r="AJ667" s="61"/>
      <c r="AK667" s="61"/>
    </row>
    <row r="668" spans="1:44" s="50" customFormat="1" x14ac:dyDescent="0.3">
      <c r="A668" s="112"/>
      <c r="B668" s="117"/>
      <c r="C668" s="114"/>
      <c r="D668" s="112"/>
      <c r="E668" s="112"/>
      <c r="F668" s="7" t="s">
        <v>12</v>
      </c>
      <c r="G668" s="22">
        <f t="shared" si="203"/>
        <v>0</v>
      </c>
      <c r="H668" s="22">
        <f t="shared" si="203"/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128"/>
      <c r="R668" s="54"/>
      <c r="AA668" s="61"/>
      <c r="AB668" s="61"/>
      <c r="AC668" s="61"/>
      <c r="AD668" s="61"/>
      <c r="AE668" s="61"/>
      <c r="AF668" s="61"/>
      <c r="AH668" s="61"/>
      <c r="AI668" s="61"/>
      <c r="AJ668" s="61"/>
      <c r="AK668" s="61"/>
    </row>
    <row r="669" spans="1:44" s="50" customFormat="1" x14ac:dyDescent="0.3">
      <c r="A669" s="112"/>
      <c r="B669" s="117"/>
      <c r="C669" s="114"/>
      <c r="D669" s="112"/>
      <c r="E669" s="112"/>
      <c r="F669" s="7" t="s">
        <v>13</v>
      </c>
      <c r="G669" s="22">
        <f t="shared" si="203"/>
        <v>0</v>
      </c>
      <c r="H669" s="22">
        <f t="shared" si="203"/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0</v>
      </c>
      <c r="N669" s="22">
        <v>0</v>
      </c>
      <c r="O669" s="22">
        <v>0</v>
      </c>
      <c r="P669" s="22">
        <v>0</v>
      </c>
      <c r="Q669" s="128"/>
      <c r="R669" s="54"/>
      <c r="AA669" s="61"/>
      <c r="AB669" s="61"/>
      <c r="AC669" s="61"/>
      <c r="AD669" s="61"/>
      <c r="AE669" s="61"/>
      <c r="AF669" s="61"/>
      <c r="AH669" s="61"/>
      <c r="AI669" s="61"/>
      <c r="AJ669" s="61"/>
      <c r="AK669" s="61"/>
    </row>
    <row r="670" spans="1:44" s="50" customFormat="1" x14ac:dyDescent="0.3">
      <c r="A670" s="112"/>
      <c r="B670" s="117"/>
      <c r="C670" s="114"/>
      <c r="D670" s="112"/>
      <c r="E670" s="112"/>
      <c r="F670" s="7" t="s">
        <v>14</v>
      </c>
      <c r="G670" s="22">
        <f t="shared" si="203"/>
        <v>0</v>
      </c>
      <c r="H670" s="22">
        <f t="shared" si="203"/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128"/>
      <c r="R670" s="54"/>
      <c r="AA670" s="61"/>
      <c r="AB670" s="61"/>
      <c r="AC670" s="61"/>
      <c r="AD670" s="61"/>
      <c r="AE670" s="61"/>
      <c r="AF670" s="61"/>
      <c r="AH670" s="61"/>
      <c r="AI670" s="61"/>
      <c r="AJ670" s="61"/>
      <c r="AK670" s="61"/>
    </row>
    <row r="671" spans="1:44" s="50" customFormat="1" x14ac:dyDescent="0.3">
      <c r="A671" s="112"/>
      <c r="B671" s="117"/>
      <c r="C671" s="114"/>
      <c r="D671" s="112"/>
      <c r="E671" s="112"/>
      <c r="F671" s="7" t="s">
        <v>15</v>
      </c>
      <c r="G671" s="22">
        <f t="shared" si="203"/>
        <v>0</v>
      </c>
      <c r="H671" s="22">
        <f t="shared" si="203"/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0</v>
      </c>
      <c r="N671" s="22">
        <v>0</v>
      </c>
      <c r="O671" s="22">
        <v>0</v>
      </c>
      <c r="P671" s="22">
        <v>0</v>
      </c>
      <c r="Q671" s="128"/>
      <c r="R671" s="54"/>
      <c r="AA671" s="61"/>
      <c r="AB671" s="61"/>
      <c r="AC671" s="61"/>
      <c r="AD671" s="61"/>
      <c r="AE671" s="61"/>
      <c r="AF671" s="61"/>
      <c r="AH671" s="61"/>
      <c r="AI671" s="61"/>
      <c r="AJ671" s="61"/>
      <c r="AK671" s="61"/>
    </row>
    <row r="672" spans="1:44" s="50" customFormat="1" x14ac:dyDescent="0.3">
      <c r="A672" s="112"/>
      <c r="B672" s="117"/>
      <c r="C672" s="114"/>
      <c r="D672" s="112"/>
      <c r="E672" s="112"/>
      <c r="F672" s="7" t="s">
        <v>62</v>
      </c>
      <c r="G672" s="22">
        <f t="shared" si="203"/>
        <v>0</v>
      </c>
      <c r="H672" s="22">
        <f t="shared" si="203"/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2">
        <v>0</v>
      </c>
      <c r="P672" s="22">
        <v>0</v>
      </c>
      <c r="Q672" s="128"/>
      <c r="R672" s="54"/>
      <c r="AA672" s="61"/>
      <c r="AB672" s="61"/>
      <c r="AC672" s="61"/>
      <c r="AD672" s="61"/>
      <c r="AE672" s="61"/>
      <c r="AF672" s="61"/>
      <c r="AH672" s="61"/>
      <c r="AI672" s="61"/>
      <c r="AJ672" s="61"/>
      <c r="AK672" s="61"/>
    </row>
    <row r="673" spans="1:44" s="50" customFormat="1" x14ac:dyDescent="0.3">
      <c r="A673" s="112"/>
      <c r="B673" s="117"/>
      <c r="C673" s="114"/>
      <c r="D673" s="112"/>
      <c r="E673" s="112"/>
      <c r="F673" s="7" t="s">
        <v>63</v>
      </c>
      <c r="G673" s="22">
        <f t="shared" si="203"/>
        <v>0</v>
      </c>
      <c r="H673" s="22">
        <f t="shared" si="203"/>
        <v>0</v>
      </c>
      <c r="I673" s="22">
        <v>0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2">
        <v>0</v>
      </c>
      <c r="P673" s="22">
        <v>0</v>
      </c>
      <c r="Q673" s="128"/>
      <c r="R673" s="54"/>
      <c r="AA673" s="61"/>
      <c r="AB673" s="61"/>
      <c r="AC673" s="61">
        <v>1</v>
      </c>
      <c r="AD673" s="61"/>
      <c r="AE673" s="61"/>
      <c r="AF673" s="61"/>
      <c r="AH673" s="61"/>
      <c r="AI673" s="61"/>
      <c r="AJ673" s="61"/>
      <c r="AK673" s="61"/>
    </row>
    <row r="674" spans="1:44" s="50" customFormat="1" x14ac:dyDescent="0.3">
      <c r="A674" s="112"/>
      <c r="B674" s="117"/>
      <c r="C674" s="114"/>
      <c r="D674" s="112"/>
      <c r="E674" s="112"/>
      <c r="F674" s="7" t="s">
        <v>64</v>
      </c>
      <c r="G674" s="22">
        <f t="shared" si="203"/>
        <v>0</v>
      </c>
      <c r="H674" s="22">
        <f t="shared" si="203"/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128"/>
      <c r="R674" s="54"/>
      <c r="AA674" s="61"/>
      <c r="AB674" s="61"/>
      <c r="AC674" s="61"/>
      <c r="AD674" s="61"/>
      <c r="AE674" s="61"/>
      <c r="AF674" s="61"/>
      <c r="AH674" s="61"/>
      <c r="AI674" s="61"/>
      <c r="AJ674" s="61"/>
      <c r="AK674" s="61"/>
    </row>
    <row r="675" spans="1:44" s="50" customFormat="1" x14ac:dyDescent="0.3">
      <c r="A675" s="112"/>
      <c r="B675" s="117"/>
      <c r="C675" s="114"/>
      <c r="D675" s="112"/>
      <c r="E675" s="112"/>
      <c r="F675" s="7" t="s">
        <v>65</v>
      </c>
      <c r="G675" s="22">
        <f t="shared" si="203"/>
        <v>0</v>
      </c>
      <c r="H675" s="22">
        <f t="shared" si="203"/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128"/>
      <c r="R675" s="54"/>
      <c r="AA675" s="61"/>
      <c r="AB675" s="61"/>
      <c r="AC675" s="61"/>
      <c r="AD675" s="61"/>
      <c r="AE675" s="61"/>
      <c r="AF675" s="61"/>
      <c r="AH675" s="61"/>
      <c r="AI675" s="61"/>
      <c r="AJ675" s="61"/>
      <c r="AK675" s="61"/>
    </row>
    <row r="676" spans="1:44" s="99" customFormat="1" x14ac:dyDescent="0.3">
      <c r="A676" s="112"/>
      <c r="B676" s="118"/>
      <c r="C676" s="115"/>
      <c r="D676" s="112"/>
      <c r="E676" s="112"/>
      <c r="F676" s="87" t="s">
        <v>66</v>
      </c>
      <c r="G676" s="89">
        <f t="shared" si="203"/>
        <v>1290.7</v>
      </c>
      <c r="H676" s="89">
        <f t="shared" si="203"/>
        <v>0</v>
      </c>
      <c r="I676" s="89">
        <v>1290.7</v>
      </c>
      <c r="J676" s="89">
        <v>0</v>
      </c>
      <c r="K676" s="89">
        <v>0</v>
      </c>
      <c r="L676" s="89">
        <v>0</v>
      </c>
      <c r="M676" s="89">
        <v>0</v>
      </c>
      <c r="N676" s="89">
        <v>0</v>
      </c>
      <c r="O676" s="89">
        <v>0</v>
      </c>
      <c r="P676" s="89">
        <v>0</v>
      </c>
      <c r="Q676" s="129"/>
      <c r="R676" s="98"/>
      <c r="AA676" s="100"/>
      <c r="AB676" s="100"/>
      <c r="AC676" s="100"/>
      <c r="AD676" s="100"/>
      <c r="AE676" s="100"/>
      <c r="AF676" s="100"/>
      <c r="AH676" s="100"/>
      <c r="AI676" s="100"/>
      <c r="AJ676" s="100"/>
      <c r="AK676" s="100"/>
      <c r="AR676" s="103">
        <f>I676</f>
        <v>1290.7</v>
      </c>
    </row>
    <row r="677" spans="1:44" s="50" customFormat="1" ht="15.75" customHeight="1" x14ac:dyDescent="0.3">
      <c r="A677" s="112"/>
      <c r="B677" s="116" t="s">
        <v>106</v>
      </c>
      <c r="C677" s="113"/>
      <c r="D677" s="112">
        <v>3</v>
      </c>
      <c r="E677" s="112" t="s">
        <v>137</v>
      </c>
      <c r="F677" s="7" t="s">
        <v>9</v>
      </c>
      <c r="G677" s="22">
        <f>SUM(G678:G688)</f>
        <v>708.4</v>
      </c>
      <c r="H677" s="22">
        <f>SUM(H678:H688)</f>
        <v>0</v>
      </c>
      <c r="I677" s="22">
        <f t="shared" ref="I677:N677" si="204">SUM(I678:I688)</f>
        <v>708.4</v>
      </c>
      <c r="J677" s="22">
        <f t="shared" si="204"/>
        <v>0</v>
      </c>
      <c r="K677" s="22">
        <f t="shared" si="204"/>
        <v>0</v>
      </c>
      <c r="L677" s="22">
        <f t="shared" si="204"/>
        <v>0</v>
      </c>
      <c r="M677" s="22">
        <f t="shared" si="204"/>
        <v>0</v>
      </c>
      <c r="N677" s="22">
        <f t="shared" si="204"/>
        <v>0</v>
      </c>
      <c r="O677" s="22">
        <f>SUM(O678:O688)</f>
        <v>0</v>
      </c>
      <c r="P677" s="22">
        <f>SUM(P678:P688)</f>
        <v>0</v>
      </c>
      <c r="Q677" s="37"/>
      <c r="R677" s="54"/>
      <c r="AA677" s="61"/>
      <c r="AB677" s="61"/>
      <c r="AC677" s="61"/>
      <c r="AD677" s="61"/>
      <c r="AE677" s="61"/>
      <c r="AF677" s="61"/>
      <c r="AH677" s="61"/>
      <c r="AI677" s="61"/>
      <c r="AJ677" s="61"/>
      <c r="AK677" s="61"/>
    </row>
    <row r="678" spans="1:44" s="50" customFormat="1" x14ac:dyDescent="0.3">
      <c r="A678" s="112"/>
      <c r="B678" s="117"/>
      <c r="C678" s="114"/>
      <c r="D678" s="112"/>
      <c r="E678" s="112"/>
      <c r="F678" s="7" t="s">
        <v>10</v>
      </c>
      <c r="G678" s="22">
        <f t="shared" ref="G678:H688" si="205">I678+K678+M678+O678</f>
        <v>0</v>
      </c>
      <c r="H678" s="22">
        <f t="shared" si="205"/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127" t="s">
        <v>60</v>
      </c>
      <c r="R678" s="54"/>
      <c r="AA678" s="61"/>
      <c r="AB678" s="61"/>
      <c r="AC678" s="61"/>
      <c r="AD678" s="61"/>
      <c r="AE678" s="61"/>
      <c r="AF678" s="61"/>
      <c r="AH678" s="61"/>
      <c r="AI678" s="61"/>
      <c r="AJ678" s="61"/>
      <c r="AK678" s="61"/>
    </row>
    <row r="679" spans="1:44" s="50" customFormat="1" x14ac:dyDescent="0.3">
      <c r="A679" s="112"/>
      <c r="B679" s="117"/>
      <c r="C679" s="114"/>
      <c r="D679" s="112"/>
      <c r="E679" s="112"/>
      <c r="F679" s="7" t="s">
        <v>11</v>
      </c>
      <c r="G679" s="22">
        <f t="shared" si="205"/>
        <v>0</v>
      </c>
      <c r="H679" s="22">
        <f t="shared" si="205"/>
        <v>0</v>
      </c>
      <c r="I679" s="22">
        <v>0</v>
      </c>
      <c r="J679" s="22">
        <v>0</v>
      </c>
      <c r="K679" s="22">
        <v>0</v>
      </c>
      <c r="L679" s="22">
        <v>0</v>
      </c>
      <c r="M679" s="22">
        <v>0</v>
      </c>
      <c r="N679" s="22">
        <v>0</v>
      </c>
      <c r="O679" s="22">
        <v>0</v>
      </c>
      <c r="P679" s="22">
        <v>0</v>
      </c>
      <c r="Q679" s="128"/>
      <c r="R679" s="54"/>
      <c r="AA679" s="61"/>
      <c r="AB679" s="61"/>
      <c r="AC679" s="61"/>
      <c r="AD679" s="61"/>
      <c r="AE679" s="61"/>
      <c r="AF679" s="61"/>
      <c r="AH679" s="61"/>
      <c r="AI679" s="61"/>
      <c r="AJ679" s="61"/>
      <c r="AK679" s="61"/>
    </row>
    <row r="680" spans="1:44" s="50" customFormat="1" x14ac:dyDescent="0.3">
      <c r="A680" s="112"/>
      <c r="B680" s="117"/>
      <c r="C680" s="114"/>
      <c r="D680" s="112"/>
      <c r="E680" s="112"/>
      <c r="F680" s="7" t="s">
        <v>12</v>
      </c>
      <c r="G680" s="22">
        <f t="shared" si="205"/>
        <v>0</v>
      </c>
      <c r="H680" s="22">
        <f t="shared" si="205"/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2">
        <v>0</v>
      </c>
      <c r="P680" s="22">
        <v>0</v>
      </c>
      <c r="Q680" s="128"/>
      <c r="R680" s="54"/>
      <c r="AA680" s="61"/>
      <c r="AB680" s="61"/>
      <c r="AC680" s="61"/>
      <c r="AD680" s="61"/>
      <c r="AE680" s="61"/>
      <c r="AF680" s="61"/>
      <c r="AH680" s="61"/>
      <c r="AI680" s="61"/>
      <c r="AJ680" s="61"/>
      <c r="AK680" s="61"/>
    </row>
    <row r="681" spans="1:44" s="50" customFormat="1" x14ac:dyDescent="0.3">
      <c r="A681" s="112"/>
      <c r="B681" s="117"/>
      <c r="C681" s="114"/>
      <c r="D681" s="112"/>
      <c r="E681" s="112"/>
      <c r="F681" s="7" t="s">
        <v>13</v>
      </c>
      <c r="G681" s="22">
        <f t="shared" si="205"/>
        <v>0</v>
      </c>
      <c r="H681" s="22">
        <f t="shared" si="205"/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128"/>
      <c r="R681" s="54"/>
      <c r="AA681" s="61"/>
      <c r="AB681" s="61"/>
      <c r="AC681" s="61"/>
      <c r="AD681" s="61"/>
      <c r="AE681" s="61"/>
      <c r="AF681" s="61"/>
      <c r="AH681" s="61"/>
      <c r="AI681" s="61"/>
      <c r="AJ681" s="61"/>
      <c r="AK681" s="61"/>
    </row>
    <row r="682" spans="1:44" s="50" customFormat="1" ht="24.75" customHeight="1" x14ac:dyDescent="0.3">
      <c r="A682" s="112"/>
      <c r="B682" s="117"/>
      <c r="C682" s="114"/>
      <c r="D682" s="112"/>
      <c r="E682" s="112"/>
      <c r="F682" s="7" t="s">
        <v>14</v>
      </c>
      <c r="G682" s="22">
        <f t="shared" si="205"/>
        <v>0</v>
      </c>
      <c r="H682" s="22">
        <f t="shared" si="205"/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128"/>
      <c r="R682" s="54"/>
      <c r="AA682" s="61"/>
      <c r="AB682" s="61"/>
      <c r="AC682" s="61"/>
      <c r="AD682" s="61"/>
      <c r="AE682" s="61"/>
      <c r="AF682" s="61"/>
      <c r="AH682" s="61"/>
      <c r="AI682" s="61"/>
      <c r="AJ682" s="61"/>
      <c r="AK682" s="61"/>
    </row>
    <row r="683" spans="1:44" s="50" customFormat="1" x14ac:dyDescent="0.3">
      <c r="A683" s="112"/>
      <c r="B683" s="117"/>
      <c r="C683" s="114"/>
      <c r="D683" s="112"/>
      <c r="E683" s="112"/>
      <c r="F683" s="7" t="s">
        <v>15</v>
      </c>
      <c r="G683" s="22">
        <f t="shared" si="205"/>
        <v>0</v>
      </c>
      <c r="H683" s="22">
        <f t="shared" si="205"/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128"/>
      <c r="R683" s="54"/>
      <c r="AA683" s="61"/>
      <c r="AB683" s="61"/>
      <c r="AC683" s="61"/>
      <c r="AD683" s="61"/>
      <c r="AE683" s="61"/>
      <c r="AF683" s="61"/>
      <c r="AH683" s="61"/>
      <c r="AI683" s="61"/>
      <c r="AJ683" s="61"/>
      <c r="AK683" s="61"/>
    </row>
    <row r="684" spans="1:44" s="50" customFormat="1" x14ac:dyDescent="0.3">
      <c r="A684" s="112"/>
      <c r="B684" s="117"/>
      <c r="C684" s="114"/>
      <c r="D684" s="112"/>
      <c r="E684" s="112"/>
      <c r="F684" s="7" t="s">
        <v>62</v>
      </c>
      <c r="G684" s="22">
        <f t="shared" si="205"/>
        <v>0</v>
      </c>
      <c r="H684" s="22">
        <f t="shared" si="205"/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128"/>
      <c r="R684" s="54"/>
      <c r="AA684" s="61"/>
      <c r="AB684" s="61"/>
      <c r="AC684" s="61"/>
      <c r="AD684" s="61"/>
      <c r="AE684" s="61"/>
      <c r="AF684" s="61"/>
      <c r="AH684" s="61"/>
      <c r="AI684" s="61"/>
      <c r="AJ684" s="61"/>
      <c r="AK684" s="61"/>
    </row>
    <row r="685" spans="1:44" s="50" customFormat="1" x14ac:dyDescent="0.3">
      <c r="A685" s="112"/>
      <c r="B685" s="117"/>
      <c r="C685" s="114"/>
      <c r="D685" s="112"/>
      <c r="E685" s="112"/>
      <c r="F685" s="7" t="s">
        <v>63</v>
      </c>
      <c r="G685" s="22">
        <f t="shared" si="205"/>
        <v>0</v>
      </c>
      <c r="H685" s="22">
        <f t="shared" si="205"/>
        <v>0</v>
      </c>
      <c r="I685" s="22">
        <v>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128"/>
      <c r="R685" s="54"/>
      <c r="AA685" s="61"/>
      <c r="AB685" s="61"/>
      <c r="AC685" s="61">
        <v>1</v>
      </c>
      <c r="AD685" s="61"/>
      <c r="AE685" s="61"/>
      <c r="AF685" s="61"/>
      <c r="AH685" s="61"/>
      <c r="AI685" s="61"/>
      <c r="AJ685" s="61"/>
      <c r="AK685" s="61"/>
    </row>
    <row r="686" spans="1:44" s="50" customFormat="1" x14ac:dyDescent="0.3">
      <c r="A686" s="112"/>
      <c r="B686" s="117"/>
      <c r="C686" s="114"/>
      <c r="D686" s="112"/>
      <c r="E686" s="112"/>
      <c r="F686" s="7" t="s">
        <v>64</v>
      </c>
      <c r="G686" s="22">
        <f t="shared" si="205"/>
        <v>0</v>
      </c>
      <c r="H686" s="22">
        <f t="shared" si="205"/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128"/>
      <c r="R686" s="54"/>
      <c r="AA686" s="61"/>
      <c r="AB686" s="61"/>
      <c r="AC686" s="61"/>
      <c r="AD686" s="61"/>
      <c r="AE686" s="61"/>
      <c r="AF686" s="61"/>
      <c r="AH686" s="61"/>
      <c r="AI686" s="61"/>
      <c r="AJ686" s="61"/>
      <c r="AK686" s="61"/>
    </row>
    <row r="687" spans="1:44" s="50" customFormat="1" x14ac:dyDescent="0.3">
      <c r="A687" s="112"/>
      <c r="B687" s="117"/>
      <c r="C687" s="114"/>
      <c r="D687" s="112"/>
      <c r="E687" s="112"/>
      <c r="F687" s="7" t="s">
        <v>65</v>
      </c>
      <c r="G687" s="22">
        <f t="shared" si="205"/>
        <v>0</v>
      </c>
      <c r="H687" s="22">
        <f t="shared" si="205"/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128"/>
      <c r="R687" s="54"/>
      <c r="AA687" s="61"/>
      <c r="AB687" s="61"/>
      <c r="AC687" s="61"/>
      <c r="AD687" s="61"/>
      <c r="AE687" s="61"/>
      <c r="AF687" s="61"/>
      <c r="AH687" s="61"/>
      <c r="AI687" s="61"/>
      <c r="AJ687" s="61"/>
      <c r="AK687" s="61"/>
    </row>
    <row r="688" spans="1:44" s="99" customFormat="1" x14ac:dyDescent="0.3">
      <c r="A688" s="112"/>
      <c r="B688" s="118"/>
      <c r="C688" s="115"/>
      <c r="D688" s="112"/>
      <c r="E688" s="112"/>
      <c r="F688" s="87" t="s">
        <v>66</v>
      </c>
      <c r="G688" s="89">
        <f t="shared" si="205"/>
        <v>708.4</v>
      </c>
      <c r="H688" s="89">
        <f t="shared" si="205"/>
        <v>0</v>
      </c>
      <c r="I688" s="89">
        <v>708.4</v>
      </c>
      <c r="J688" s="89">
        <v>0</v>
      </c>
      <c r="K688" s="89">
        <v>0</v>
      </c>
      <c r="L688" s="89">
        <v>0</v>
      </c>
      <c r="M688" s="89">
        <v>0</v>
      </c>
      <c r="N688" s="89">
        <v>0</v>
      </c>
      <c r="O688" s="89">
        <v>0</v>
      </c>
      <c r="P688" s="89">
        <v>0</v>
      </c>
      <c r="Q688" s="129"/>
      <c r="R688" s="98"/>
      <c r="AA688" s="100"/>
      <c r="AB688" s="100"/>
      <c r="AC688" s="100"/>
      <c r="AD688" s="100"/>
      <c r="AE688" s="100"/>
      <c r="AF688" s="100"/>
      <c r="AH688" s="100"/>
      <c r="AI688" s="100"/>
      <c r="AJ688" s="100"/>
      <c r="AK688" s="100"/>
      <c r="AR688" s="103">
        <f>I688</f>
        <v>708.4</v>
      </c>
    </row>
    <row r="689" spans="1:44" s="50" customFormat="1" ht="15.75" customHeight="1" x14ac:dyDescent="0.3">
      <c r="A689" s="112"/>
      <c r="B689" s="116" t="s">
        <v>107</v>
      </c>
      <c r="C689" s="113"/>
      <c r="D689" s="112">
        <v>3</v>
      </c>
      <c r="E689" s="112" t="s">
        <v>137</v>
      </c>
      <c r="F689" s="7" t="s">
        <v>9</v>
      </c>
      <c r="G689" s="22">
        <f>SUM(G690:G700)</f>
        <v>577.70000000000005</v>
      </c>
      <c r="H689" s="22">
        <f>SUM(H690:H700)</f>
        <v>0</v>
      </c>
      <c r="I689" s="22">
        <f t="shared" ref="I689:N689" si="206">SUM(I690:I700)</f>
        <v>577.70000000000005</v>
      </c>
      <c r="J689" s="22">
        <f t="shared" si="206"/>
        <v>0</v>
      </c>
      <c r="K689" s="22">
        <f t="shared" si="206"/>
        <v>0</v>
      </c>
      <c r="L689" s="22">
        <f t="shared" si="206"/>
        <v>0</v>
      </c>
      <c r="M689" s="22">
        <f t="shared" si="206"/>
        <v>0</v>
      </c>
      <c r="N689" s="22">
        <f t="shared" si="206"/>
        <v>0</v>
      </c>
      <c r="O689" s="22">
        <f>SUM(O690:O700)</f>
        <v>0</v>
      </c>
      <c r="P689" s="22">
        <f>SUM(P690:P700)</f>
        <v>0</v>
      </c>
      <c r="Q689" s="37"/>
      <c r="R689" s="54"/>
      <c r="AA689" s="61"/>
      <c r="AB689" s="61"/>
      <c r="AC689" s="61"/>
      <c r="AD689" s="61"/>
      <c r="AE689" s="61"/>
      <c r="AF689" s="61"/>
      <c r="AH689" s="61"/>
      <c r="AI689" s="61"/>
      <c r="AJ689" s="61"/>
      <c r="AK689" s="61"/>
    </row>
    <row r="690" spans="1:44" s="50" customFormat="1" x14ac:dyDescent="0.3">
      <c r="A690" s="112"/>
      <c r="B690" s="117"/>
      <c r="C690" s="114"/>
      <c r="D690" s="112"/>
      <c r="E690" s="112"/>
      <c r="F690" s="7" t="s">
        <v>10</v>
      </c>
      <c r="G690" s="22">
        <f t="shared" ref="G690:H700" si="207">I690+K690+M690+O690</f>
        <v>0</v>
      </c>
      <c r="H690" s="22">
        <f t="shared" si="207"/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2">
        <v>0</v>
      </c>
      <c r="P690" s="22">
        <v>0</v>
      </c>
      <c r="Q690" s="127" t="s">
        <v>60</v>
      </c>
      <c r="R690" s="54"/>
      <c r="AA690" s="61"/>
      <c r="AB690" s="61"/>
      <c r="AC690" s="61"/>
      <c r="AD690" s="61"/>
      <c r="AE690" s="61"/>
      <c r="AF690" s="61"/>
      <c r="AH690" s="61"/>
      <c r="AI690" s="61"/>
      <c r="AJ690" s="61"/>
      <c r="AK690" s="61"/>
    </row>
    <row r="691" spans="1:44" s="50" customFormat="1" x14ac:dyDescent="0.3">
      <c r="A691" s="112"/>
      <c r="B691" s="117"/>
      <c r="C691" s="114"/>
      <c r="D691" s="112"/>
      <c r="E691" s="112"/>
      <c r="F691" s="7" t="s">
        <v>11</v>
      </c>
      <c r="G691" s="22">
        <f t="shared" si="207"/>
        <v>0</v>
      </c>
      <c r="H691" s="22">
        <f t="shared" si="207"/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128"/>
      <c r="R691" s="54"/>
      <c r="AA691" s="61"/>
      <c r="AB691" s="61"/>
      <c r="AC691" s="61"/>
      <c r="AD691" s="61"/>
      <c r="AE691" s="61"/>
      <c r="AF691" s="61"/>
      <c r="AH691" s="61"/>
      <c r="AI691" s="61"/>
      <c r="AJ691" s="61"/>
      <c r="AK691" s="61"/>
    </row>
    <row r="692" spans="1:44" s="50" customFormat="1" x14ac:dyDescent="0.3">
      <c r="A692" s="112"/>
      <c r="B692" s="117"/>
      <c r="C692" s="114"/>
      <c r="D692" s="112"/>
      <c r="E692" s="112"/>
      <c r="F692" s="7" t="s">
        <v>12</v>
      </c>
      <c r="G692" s="22">
        <f t="shared" si="207"/>
        <v>0</v>
      </c>
      <c r="H692" s="22">
        <f t="shared" si="207"/>
        <v>0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2">
        <v>0</v>
      </c>
      <c r="P692" s="22">
        <v>0</v>
      </c>
      <c r="Q692" s="128"/>
      <c r="R692" s="54"/>
      <c r="AA692" s="61"/>
      <c r="AB692" s="61"/>
      <c r="AC692" s="61"/>
      <c r="AD692" s="61"/>
      <c r="AE692" s="61"/>
      <c r="AF692" s="61"/>
      <c r="AH692" s="61"/>
      <c r="AI692" s="61"/>
      <c r="AJ692" s="61"/>
      <c r="AK692" s="61"/>
    </row>
    <row r="693" spans="1:44" s="50" customFormat="1" x14ac:dyDescent="0.3">
      <c r="A693" s="112"/>
      <c r="B693" s="117"/>
      <c r="C693" s="114"/>
      <c r="D693" s="112"/>
      <c r="E693" s="112"/>
      <c r="F693" s="7" t="s">
        <v>13</v>
      </c>
      <c r="G693" s="22">
        <f t="shared" si="207"/>
        <v>0</v>
      </c>
      <c r="H693" s="22">
        <f t="shared" si="207"/>
        <v>0</v>
      </c>
      <c r="I693" s="22">
        <v>0</v>
      </c>
      <c r="J693" s="22">
        <v>0</v>
      </c>
      <c r="K693" s="22">
        <v>0</v>
      </c>
      <c r="L693" s="22">
        <v>0</v>
      </c>
      <c r="M693" s="22">
        <v>0</v>
      </c>
      <c r="N693" s="22">
        <v>0</v>
      </c>
      <c r="O693" s="22">
        <v>0</v>
      </c>
      <c r="P693" s="22">
        <v>0</v>
      </c>
      <c r="Q693" s="128"/>
      <c r="R693" s="54"/>
      <c r="AA693" s="61"/>
      <c r="AB693" s="61"/>
      <c r="AC693" s="61"/>
      <c r="AD693" s="61"/>
      <c r="AE693" s="61"/>
      <c r="AF693" s="61"/>
      <c r="AH693" s="61"/>
      <c r="AI693" s="61"/>
      <c r="AJ693" s="61"/>
      <c r="AK693" s="61"/>
    </row>
    <row r="694" spans="1:44" s="50" customFormat="1" x14ac:dyDescent="0.3">
      <c r="A694" s="112"/>
      <c r="B694" s="117"/>
      <c r="C694" s="114"/>
      <c r="D694" s="112"/>
      <c r="E694" s="112"/>
      <c r="F694" s="7" t="s">
        <v>14</v>
      </c>
      <c r="G694" s="22">
        <f t="shared" si="207"/>
        <v>0</v>
      </c>
      <c r="H694" s="22">
        <f t="shared" si="207"/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128"/>
      <c r="R694" s="54"/>
      <c r="AA694" s="61"/>
      <c r="AB694" s="61"/>
      <c r="AC694" s="61"/>
      <c r="AD694" s="61"/>
      <c r="AE694" s="61"/>
      <c r="AF694" s="61"/>
      <c r="AH694" s="61"/>
      <c r="AI694" s="61"/>
      <c r="AJ694" s="61"/>
      <c r="AK694" s="61"/>
    </row>
    <row r="695" spans="1:44" s="50" customFormat="1" x14ac:dyDescent="0.3">
      <c r="A695" s="112"/>
      <c r="B695" s="117"/>
      <c r="C695" s="114"/>
      <c r="D695" s="112"/>
      <c r="E695" s="112"/>
      <c r="F695" s="7" t="s">
        <v>15</v>
      </c>
      <c r="G695" s="22">
        <f t="shared" si="207"/>
        <v>0</v>
      </c>
      <c r="H695" s="22">
        <f t="shared" si="207"/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128"/>
      <c r="R695" s="54"/>
      <c r="AA695" s="61"/>
      <c r="AB695" s="61"/>
      <c r="AC695" s="61"/>
      <c r="AD695" s="61"/>
      <c r="AE695" s="61"/>
      <c r="AF695" s="61"/>
      <c r="AH695" s="61"/>
      <c r="AI695" s="61"/>
      <c r="AJ695" s="61"/>
      <c r="AK695" s="61"/>
    </row>
    <row r="696" spans="1:44" s="50" customFormat="1" x14ac:dyDescent="0.3">
      <c r="A696" s="112"/>
      <c r="B696" s="117"/>
      <c r="C696" s="114"/>
      <c r="D696" s="112"/>
      <c r="E696" s="112"/>
      <c r="F696" s="7" t="s">
        <v>62</v>
      </c>
      <c r="G696" s="22">
        <f t="shared" si="207"/>
        <v>0</v>
      </c>
      <c r="H696" s="22">
        <f t="shared" si="207"/>
        <v>0</v>
      </c>
      <c r="I696" s="22">
        <v>0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22">
        <v>0</v>
      </c>
      <c r="P696" s="22">
        <v>0</v>
      </c>
      <c r="Q696" s="128"/>
      <c r="R696" s="54"/>
      <c r="AA696" s="61"/>
      <c r="AB696" s="61"/>
      <c r="AC696" s="61"/>
      <c r="AD696" s="61"/>
      <c r="AE696" s="61"/>
      <c r="AF696" s="61"/>
      <c r="AH696" s="61"/>
      <c r="AI696" s="61"/>
      <c r="AJ696" s="61"/>
      <c r="AK696" s="61"/>
    </row>
    <row r="697" spans="1:44" s="50" customFormat="1" x14ac:dyDescent="0.3">
      <c r="A697" s="112"/>
      <c r="B697" s="117"/>
      <c r="C697" s="114"/>
      <c r="D697" s="112"/>
      <c r="E697" s="112"/>
      <c r="F697" s="7" t="s">
        <v>63</v>
      </c>
      <c r="G697" s="22">
        <f t="shared" si="207"/>
        <v>0</v>
      </c>
      <c r="H697" s="22">
        <f t="shared" si="207"/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128"/>
      <c r="R697" s="54"/>
      <c r="AA697" s="61"/>
      <c r="AB697" s="61"/>
      <c r="AC697" s="61"/>
      <c r="AD697" s="61"/>
      <c r="AE697" s="61"/>
      <c r="AF697" s="61"/>
      <c r="AH697" s="61"/>
      <c r="AI697" s="61"/>
      <c r="AJ697" s="61"/>
      <c r="AK697" s="61"/>
    </row>
    <row r="698" spans="1:44" s="50" customFormat="1" x14ac:dyDescent="0.3">
      <c r="A698" s="112"/>
      <c r="B698" s="117"/>
      <c r="C698" s="114"/>
      <c r="D698" s="112"/>
      <c r="E698" s="112"/>
      <c r="F698" s="7" t="s">
        <v>64</v>
      </c>
      <c r="G698" s="22">
        <f t="shared" si="207"/>
        <v>0</v>
      </c>
      <c r="H698" s="22">
        <f t="shared" si="207"/>
        <v>0</v>
      </c>
      <c r="I698" s="22">
        <v>0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128"/>
      <c r="R698" s="54"/>
      <c r="AA698" s="61"/>
      <c r="AB698" s="61"/>
      <c r="AC698" s="61"/>
      <c r="AD698" s="61">
        <v>1</v>
      </c>
      <c r="AE698" s="61"/>
      <c r="AF698" s="61"/>
      <c r="AH698" s="61"/>
      <c r="AI698" s="61"/>
      <c r="AJ698" s="61"/>
      <c r="AK698" s="61"/>
    </row>
    <row r="699" spans="1:44" s="50" customFormat="1" x14ac:dyDescent="0.3">
      <c r="A699" s="112"/>
      <c r="B699" s="117"/>
      <c r="C699" s="114"/>
      <c r="D699" s="112"/>
      <c r="E699" s="112"/>
      <c r="F699" s="7" t="s">
        <v>65</v>
      </c>
      <c r="G699" s="22">
        <f t="shared" si="207"/>
        <v>0</v>
      </c>
      <c r="H699" s="22">
        <f t="shared" si="207"/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0</v>
      </c>
      <c r="O699" s="22">
        <v>0</v>
      </c>
      <c r="P699" s="22">
        <v>0</v>
      </c>
      <c r="Q699" s="128"/>
      <c r="R699" s="54"/>
      <c r="AA699" s="61"/>
      <c r="AB699" s="61"/>
      <c r="AC699" s="61"/>
      <c r="AD699" s="61"/>
      <c r="AE699" s="61"/>
      <c r="AF699" s="61"/>
      <c r="AH699" s="61"/>
      <c r="AI699" s="61"/>
      <c r="AJ699" s="61"/>
      <c r="AK699" s="61"/>
    </row>
    <row r="700" spans="1:44" s="99" customFormat="1" x14ac:dyDescent="0.3">
      <c r="A700" s="112"/>
      <c r="B700" s="118"/>
      <c r="C700" s="115"/>
      <c r="D700" s="112"/>
      <c r="E700" s="112"/>
      <c r="F700" s="87" t="s">
        <v>66</v>
      </c>
      <c r="G700" s="89">
        <f t="shared" si="207"/>
        <v>577.70000000000005</v>
      </c>
      <c r="H700" s="89">
        <f t="shared" si="207"/>
        <v>0</v>
      </c>
      <c r="I700" s="89">
        <v>577.70000000000005</v>
      </c>
      <c r="J700" s="89">
        <v>0</v>
      </c>
      <c r="K700" s="89">
        <v>0</v>
      </c>
      <c r="L700" s="89">
        <v>0</v>
      </c>
      <c r="M700" s="89">
        <v>0</v>
      </c>
      <c r="N700" s="89">
        <v>0</v>
      </c>
      <c r="O700" s="89">
        <v>0</v>
      </c>
      <c r="P700" s="89">
        <v>0</v>
      </c>
      <c r="Q700" s="129"/>
      <c r="R700" s="98"/>
      <c r="AA700" s="100"/>
      <c r="AB700" s="100"/>
      <c r="AC700" s="100"/>
      <c r="AD700" s="100"/>
      <c r="AE700" s="100"/>
      <c r="AF700" s="100"/>
      <c r="AH700" s="100"/>
      <c r="AI700" s="100"/>
      <c r="AJ700" s="100"/>
      <c r="AK700" s="100"/>
      <c r="AR700" s="103">
        <f>I700</f>
        <v>577.70000000000005</v>
      </c>
    </row>
    <row r="701" spans="1:44" s="50" customFormat="1" ht="15.75" hidden="1" customHeight="1" x14ac:dyDescent="0.3">
      <c r="A701" s="112"/>
      <c r="B701" s="116" t="s">
        <v>127</v>
      </c>
      <c r="C701" s="113"/>
      <c r="D701" s="112">
        <v>3</v>
      </c>
      <c r="E701" s="112" t="s">
        <v>137</v>
      </c>
      <c r="F701" s="7" t="s">
        <v>9</v>
      </c>
      <c r="G701" s="22">
        <f>SUM(G702:G712)</f>
        <v>0</v>
      </c>
      <c r="H701" s="22">
        <f>SUM(H702:H712)</f>
        <v>0</v>
      </c>
      <c r="I701" s="22">
        <f t="shared" ref="I701:N701" si="208">SUM(I702:I712)</f>
        <v>0</v>
      </c>
      <c r="J701" s="22">
        <f t="shared" si="208"/>
        <v>0</v>
      </c>
      <c r="K701" s="22">
        <f t="shared" si="208"/>
        <v>0</v>
      </c>
      <c r="L701" s="22">
        <f t="shared" si="208"/>
        <v>0</v>
      </c>
      <c r="M701" s="22">
        <f t="shared" si="208"/>
        <v>0</v>
      </c>
      <c r="N701" s="22">
        <f t="shared" si="208"/>
        <v>0</v>
      </c>
      <c r="O701" s="22">
        <f>SUM(O702:O712)</f>
        <v>0</v>
      </c>
      <c r="P701" s="22">
        <f>SUM(P702:P712)</f>
        <v>0</v>
      </c>
      <c r="Q701" s="37"/>
      <c r="R701" s="54"/>
      <c r="AA701" s="61"/>
      <c r="AB701" s="61"/>
      <c r="AC701" s="61"/>
      <c r="AD701" s="61"/>
      <c r="AE701" s="61"/>
      <c r="AF701" s="61"/>
      <c r="AH701" s="61"/>
      <c r="AI701" s="61"/>
      <c r="AJ701" s="61"/>
      <c r="AK701" s="61"/>
    </row>
    <row r="702" spans="1:44" s="50" customFormat="1" hidden="1" x14ac:dyDescent="0.3">
      <c r="A702" s="112"/>
      <c r="B702" s="117"/>
      <c r="C702" s="114"/>
      <c r="D702" s="112"/>
      <c r="E702" s="112"/>
      <c r="F702" s="7" t="s">
        <v>10</v>
      </c>
      <c r="G702" s="22">
        <f t="shared" ref="G702:H712" si="209">I702+K702+M702+O702</f>
        <v>0</v>
      </c>
      <c r="H702" s="22">
        <f t="shared" si="209"/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127" t="s">
        <v>60</v>
      </c>
      <c r="R702" s="54"/>
      <c r="AA702" s="61"/>
      <c r="AB702" s="61"/>
      <c r="AC702" s="61"/>
      <c r="AD702" s="61"/>
      <c r="AE702" s="61"/>
      <c r="AF702" s="61"/>
      <c r="AH702" s="61"/>
      <c r="AI702" s="61"/>
      <c r="AJ702" s="61"/>
      <c r="AK702" s="61"/>
    </row>
    <row r="703" spans="1:44" s="50" customFormat="1" hidden="1" x14ac:dyDescent="0.3">
      <c r="A703" s="112"/>
      <c r="B703" s="117"/>
      <c r="C703" s="114"/>
      <c r="D703" s="112"/>
      <c r="E703" s="112"/>
      <c r="F703" s="7" t="s">
        <v>11</v>
      </c>
      <c r="G703" s="22">
        <f t="shared" si="209"/>
        <v>0</v>
      </c>
      <c r="H703" s="22">
        <f t="shared" si="209"/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128"/>
      <c r="R703" s="54"/>
      <c r="AA703" s="61"/>
      <c r="AB703" s="61"/>
      <c r="AC703" s="61"/>
      <c r="AD703" s="61"/>
      <c r="AE703" s="61"/>
      <c r="AF703" s="61"/>
      <c r="AH703" s="61"/>
      <c r="AI703" s="61"/>
      <c r="AJ703" s="61"/>
      <c r="AK703" s="61"/>
    </row>
    <row r="704" spans="1:44" s="50" customFormat="1" hidden="1" x14ac:dyDescent="0.3">
      <c r="A704" s="112"/>
      <c r="B704" s="117"/>
      <c r="C704" s="114"/>
      <c r="D704" s="112"/>
      <c r="E704" s="112"/>
      <c r="F704" s="7" t="s">
        <v>12</v>
      </c>
      <c r="G704" s="22">
        <f t="shared" si="209"/>
        <v>0</v>
      </c>
      <c r="H704" s="22">
        <f t="shared" si="209"/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0</v>
      </c>
      <c r="P704" s="22">
        <v>0</v>
      </c>
      <c r="Q704" s="128"/>
      <c r="R704" s="54"/>
      <c r="AA704" s="61"/>
      <c r="AB704" s="61"/>
      <c r="AC704" s="61"/>
      <c r="AD704" s="61"/>
      <c r="AE704" s="61"/>
      <c r="AF704" s="61"/>
      <c r="AH704" s="61"/>
      <c r="AI704" s="61"/>
      <c r="AJ704" s="61"/>
      <c r="AK704" s="61"/>
    </row>
    <row r="705" spans="1:37" s="50" customFormat="1" hidden="1" x14ac:dyDescent="0.3">
      <c r="A705" s="112"/>
      <c r="B705" s="117"/>
      <c r="C705" s="114"/>
      <c r="D705" s="112"/>
      <c r="E705" s="112"/>
      <c r="F705" s="7" t="s">
        <v>13</v>
      </c>
      <c r="G705" s="22">
        <f t="shared" si="209"/>
        <v>0</v>
      </c>
      <c r="H705" s="22">
        <f t="shared" si="209"/>
        <v>0</v>
      </c>
      <c r="I705" s="22">
        <v>0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128"/>
      <c r="R705" s="54"/>
      <c r="AA705" s="61"/>
      <c r="AB705" s="61"/>
      <c r="AC705" s="61"/>
      <c r="AD705" s="61"/>
      <c r="AE705" s="61"/>
      <c r="AF705" s="61"/>
      <c r="AH705" s="61"/>
      <c r="AI705" s="61"/>
      <c r="AJ705" s="61"/>
      <c r="AK705" s="61"/>
    </row>
    <row r="706" spans="1:37" s="50" customFormat="1" hidden="1" x14ac:dyDescent="0.3">
      <c r="A706" s="112"/>
      <c r="B706" s="117"/>
      <c r="C706" s="114"/>
      <c r="D706" s="112"/>
      <c r="E706" s="112"/>
      <c r="F706" s="7" t="s">
        <v>14</v>
      </c>
      <c r="G706" s="22">
        <f t="shared" si="209"/>
        <v>0</v>
      </c>
      <c r="H706" s="22">
        <f t="shared" si="209"/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128"/>
      <c r="R706" s="54"/>
      <c r="AA706" s="61"/>
      <c r="AB706" s="61"/>
      <c r="AC706" s="61"/>
      <c r="AD706" s="61"/>
      <c r="AE706" s="61"/>
      <c r="AF706" s="61"/>
      <c r="AH706" s="61"/>
      <c r="AI706" s="61"/>
      <c r="AJ706" s="61"/>
      <c r="AK706" s="61"/>
    </row>
    <row r="707" spans="1:37" s="50" customFormat="1" hidden="1" x14ac:dyDescent="0.3">
      <c r="A707" s="112"/>
      <c r="B707" s="117"/>
      <c r="C707" s="114"/>
      <c r="D707" s="112"/>
      <c r="E707" s="112"/>
      <c r="F707" s="7" t="s">
        <v>15</v>
      </c>
      <c r="G707" s="22">
        <f t="shared" si="209"/>
        <v>0</v>
      </c>
      <c r="H707" s="22">
        <f t="shared" si="209"/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128"/>
      <c r="R707" s="54"/>
      <c r="AA707" s="61"/>
      <c r="AB707" s="61"/>
      <c r="AC707" s="61"/>
      <c r="AD707" s="61"/>
      <c r="AE707" s="61"/>
      <c r="AF707" s="61"/>
      <c r="AH707" s="61"/>
      <c r="AI707" s="61"/>
      <c r="AJ707" s="61"/>
      <c r="AK707" s="61"/>
    </row>
    <row r="708" spans="1:37" s="50" customFormat="1" hidden="1" x14ac:dyDescent="0.3">
      <c r="A708" s="112"/>
      <c r="B708" s="117"/>
      <c r="C708" s="114"/>
      <c r="D708" s="112"/>
      <c r="E708" s="112"/>
      <c r="F708" s="7" t="s">
        <v>62</v>
      </c>
      <c r="G708" s="22">
        <f t="shared" si="209"/>
        <v>0</v>
      </c>
      <c r="H708" s="22">
        <f t="shared" si="209"/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128"/>
      <c r="R708" s="54"/>
      <c r="AA708" s="61"/>
      <c r="AB708" s="61"/>
      <c r="AC708" s="61"/>
      <c r="AD708" s="61"/>
      <c r="AE708" s="61"/>
      <c r="AF708" s="61"/>
      <c r="AH708" s="61"/>
      <c r="AI708" s="61"/>
      <c r="AJ708" s="61"/>
      <c r="AK708" s="61"/>
    </row>
    <row r="709" spans="1:37" s="50" customFormat="1" hidden="1" x14ac:dyDescent="0.3">
      <c r="A709" s="112"/>
      <c r="B709" s="117"/>
      <c r="C709" s="114"/>
      <c r="D709" s="112"/>
      <c r="E709" s="112"/>
      <c r="F709" s="7" t="s">
        <v>63</v>
      </c>
      <c r="G709" s="22">
        <f t="shared" si="209"/>
        <v>0</v>
      </c>
      <c r="H709" s="22">
        <f t="shared" si="209"/>
        <v>0</v>
      </c>
      <c r="I709" s="22">
        <v>0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22">
        <v>0</v>
      </c>
      <c r="P709" s="22">
        <v>0</v>
      </c>
      <c r="Q709" s="128"/>
      <c r="R709" s="54"/>
      <c r="AA709" s="61"/>
      <c r="AB709" s="61"/>
      <c r="AC709" s="61"/>
      <c r="AD709" s="61">
        <v>1</v>
      </c>
      <c r="AE709" s="61"/>
      <c r="AF709" s="61"/>
      <c r="AH709" s="61"/>
      <c r="AI709" s="61"/>
      <c r="AJ709" s="61"/>
      <c r="AK709" s="61"/>
    </row>
    <row r="710" spans="1:37" s="50" customFormat="1" hidden="1" x14ac:dyDescent="0.3">
      <c r="A710" s="112"/>
      <c r="B710" s="117"/>
      <c r="C710" s="114"/>
      <c r="D710" s="112"/>
      <c r="E710" s="112"/>
      <c r="F710" s="7" t="s">
        <v>64</v>
      </c>
      <c r="G710" s="22">
        <f t="shared" si="209"/>
        <v>0</v>
      </c>
      <c r="H710" s="22">
        <f t="shared" si="209"/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128"/>
      <c r="R710" s="54"/>
      <c r="AA710" s="61"/>
      <c r="AB710" s="61"/>
      <c r="AC710" s="61"/>
      <c r="AD710" s="61"/>
      <c r="AE710" s="61"/>
      <c r="AF710" s="61"/>
      <c r="AH710" s="61"/>
      <c r="AI710" s="61"/>
      <c r="AJ710" s="61"/>
      <c r="AK710" s="61"/>
    </row>
    <row r="711" spans="1:37" s="50" customFormat="1" hidden="1" x14ac:dyDescent="0.3">
      <c r="A711" s="112"/>
      <c r="B711" s="117"/>
      <c r="C711" s="114"/>
      <c r="D711" s="112"/>
      <c r="E711" s="112"/>
      <c r="F711" s="7" t="s">
        <v>65</v>
      </c>
      <c r="G711" s="22">
        <f t="shared" si="209"/>
        <v>0</v>
      </c>
      <c r="H711" s="22">
        <f t="shared" si="209"/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2">
        <v>0</v>
      </c>
      <c r="P711" s="22">
        <v>0</v>
      </c>
      <c r="Q711" s="128"/>
      <c r="R711" s="54"/>
      <c r="AA711" s="61"/>
      <c r="AB711" s="61"/>
      <c r="AC711" s="61"/>
      <c r="AD711" s="61"/>
      <c r="AE711" s="61"/>
      <c r="AF711" s="61"/>
      <c r="AH711" s="61"/>
      <c r="AI711" s="61"/>
      <c r="AJ711" s="61"/>
      <c r="AK711" s="61"/>
    </row>
    <row r="712" spans="1:37" s="50" customFormat="1" hidden="1" x14ac:dyDescent="0.3">
      <c r="A712" s="112"/>
      <c r="B712" s="118"/>
      <c r="C712" s="115"/>
      <c r="D712" s="112"/>
      <c r="E712" s="112"/>
      <c r="F712" s="7" t="s">
        <v>66</v>
      </c>
      <c r="G712" s="22">
        <f t="shared" si="209"/>
        <v>0</v>
      </c>
      <c r="H712" s="22">
        <f t="shared" si="209"/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129"/>
      <c r="R712" s="54"/>
      <c r="AA712" s="61"/>
      <c r="AB712" s="61"/>
      <c r="AC712" s="61"/>
      <c r="AD712" s="61"/>
      <c r="AE712" s="61"/>
      <c r="AF712" s="61"/>
      <c r="AH712" s="61"/>
      <c r="AI712" s="61"/>
      <c r="AJ712" s="61"/>
      <c r="AK712" s="61"/>
    </row>
    <row r="713" spans="1:37" s="50" customFormat="1" ht="15.75" customHeight="1" x14ac:dyDescent="0.3">
      <c r="A713" s="112"/>
      <c r="B713" s="116" t="s">
        <v>108</v>
      </c>
      <c r="C713" s="113"/>
      <c r="D713" s="112">
        <v>3</v>
      </c>
      <c r="E713" s="112" t="s">
        <v>137</v>
      </c>
      <c r="F713" s="7" t="s">
        <v>9</v>
      </c>
      <c r="G713" s="22">
        <f>SUM(G714:G724)</f>
        <v>735.7</v>
      </c>
      <c r="H713" s="22">
        <f>SUM(H714:H724)</f>
        <v>0</v>
      </c>
      <c r="I713" s="22">
        <f t="shared" ref="I713:N713" si="210">SUM(I714:I724)</f>
        <v>735.7</v>
      </c>
      <c r="J713" s="22">
        <f t="shared" si="210"/>
        <v>0</v>
      </c>
      <c r="K713" s="22">
        <f t="shared" si="210"/>
        <v>0</v>
      </c>
      <c r="L713" s="22">
        <f t="shared" si="210"/>
        <v>0</v>
      </c>
      <c r="M713" s="22">
        <f t="shared" si="210"/>
        <v>0</v>
      </c>
      <c r="N713" s="22">
        <f t="shared" si="210"/>
        <v>0</v>
      </c>
      <c r="O713" s="22">
        <f>SUM(O714:O724)</f>
        <v>0</v>
      </c>
      <c r="P713" s="22">
        <f>SUM(P714:P724)</f>
        <v>0</v>
      </c>
      <c r="Q713" s="37"/>
      <c r="R713" s="54"/>
      <c r="AA713" s="61"/>
      <c r="AB713" s="61"/>
      <c r="AC713" s="61"/>
      <c r="AD713" s="61"/>
      <c r="AE713" s="61"/>
      <c r="AF713" s="61"/>
      <c r="AH713" s="61"/>
      <c r="AI713" s="61"/>
      <c r="AJ713" s="61"/>
      <c r="AK713" s="61"/>
    </row>
    <row r="714" spans="1:37" s="50" customFormat="1" x14ac:dyDescent="0.3">
      <c r="A714" s="112"/>
      <c r="B714" s="117"/>
      <c r="C714" s="114"/>
      <c r="D714" s="112"/>
      <c r="E714" s="112"/>
      <c r="F714" s="7" t="s">
        <v>10</v>
      </c>
      <c r="G714" s="22">
        <f t="shared" ref="G714:H724" si="211">I714+K714+M714+O714</f>
        <v>0</v>
      </c>
      <c r="H714" s="22">
        <f t="shared" si="211"/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127" t="s">
        <v>60</v>
      </c>
      <c r="R714" s="54"/>
      <c r="AA714" s="61"/>
      <c r="AB714" s="61"/>
      <c r="AC714" s="61"/>
      <c r="AD714" s="61"/>
      <c r="AE714" s="61"/>
      <c r="AF714" s="61"/>
      <c r="AH714" s="61"/>
      <c r="AI714" s="61"/>
      <c r="AJ714" s="61"/>
      <c r="AK714" s="61"/>
    </row>
    <row r="715" spans="1:37" s="50" customFormat="1" x14ac:dyDescent="0.3">
      <c r="A715" s="112"/>
      <c r="B715" s="117"/>
      <c r="C715" s="114"/>
      <c r="D715" s="112"/>
      <c r="E715" s="112"/>
      <c r="F715" s="7" t="s">
        <v>11</v>
      </c>
      <c r="G715" s="22">
        <f t="shared" si="211"/>
        <v>0</v>
      </c>
      <c r="H715" s="22">
        <f t="shared" si="211"/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128"/>
      <c r="R715" s="54"/>
      <c r="AA715" s="61"/>
      <c r="AB715" s="61"/>
      <c r="AC715" s="61"/>
      <c r="AD715" s="61"/>
      <c r="AE715" s="61"/>
      <c r="AF715" s="61"/>
      <c r="AH715" s="61"/>
      <c r="AI715" s="61"/>
      <c r="AJ715" s="61"/>
      <c r="AK715" s="61"/>
    </row>
    <row r="716" spans="1:37" s="50" customFormat="1" x14ac:dyDescent="0.3">
      <c r="A716" s="112"/>
      <c r="B716" s="117"/>
      <c r="C716" s="114"/>
      <c r="D716" s="112"/>
      <c r="E716" s="112"/>
      <c r="F716" s="7" t="s">
        <v>12</v>
      </c>
      <c r="G716" s="22">
        <f t="shared" si="211"/>
        <v>0</v>
      </c>
      <c r="H716" s="22">
        <f t="shared" si="211"/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128"/>
      <c r="R716" s="54"/>
      <c r="AA716" s="61"/>
      <c r="AB716" s="61"/>
      <c r="AC716" s="61"/>
      <c r="AD716" s="61"/>
      <c r="AE716" s="61"/>
      <c r="AF716" s="61"/>
      <c r="AH716" s="61"/>
      <c r="AI716" s="61"/>
      <c r="AJ716" s="61"/>
      <c r="AK716" s="61"/>
    </row>
    <row r="717" spans="1:37" s="50" customFormat="1" x14ac:dyDescent="0.3">
      <c r="A717" s="112"/>
      <c r="B717" s="117"/>
      <c r="C717" s="114"/>
      <c r="D717" s="112"/>
      <c r="E717" s="112"/>
      <c r="F717" s="7" t="s">
        <v>13</v>
      </c>
      <c r="G717" s="22">
        <f t="shared" si="211"/>
        <v>0</v>
      </c>
      <c r="H717" s="22">
        <f t="shared" si="211"/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128"/>
      <c r="R717" s="54"/>
      <c r="AA717" s="61"/>
      <c r="AB717" s="61"/>
      <c r="AC717" s="61"/>
      <c r="AD717" s="61"/>
      <c r="AE717" s="61"/>
      <c r="AF717" s="61"/>
      <c r="AH717" s="61"/>
      <c r="AI717" s="61"/>
      <c r="AJ717" s="61"/>
      <c r="AK717" s="61"/>
    </row>
    <row r="718" spans="1:37" s="50" customFormat="1" x14ac:dyDescent="0.3">
      <c r="A718" s="112"/>
      <c r="B718" s="117"/>
      <c r="C718" s="114"/>
      <c r="D718" s="112"/>
      <c r="E718" s="112"/>
      <c r="F718" s="7" t="s">
        <v>14</v>
      </c>
      <c r="G718" s="22">
        <f t="shared" si="211"/>
        <v>0</v>
      </c>
      <c r="H718" s="22">
        <f t="shared" si="211"/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128"/>
      <c r="R718" s="54"/>
      <c r="AA718" s="61"/>
      <c r="AB718" s="61"/>
      <c r="AC718" s="61"/>
      <c r="AD718" s="61"/>
      <c r="AE718" s="61"/>
      <c r="AF718" s="61"/>
      <c r="AH718" s="61"/>
      <c r="AI718" s="61"/>
      <c r="AJ718" s="61"/>
      <c r="AK718" s="61"/>
    </row>
    <row r="719" spans="1:37" s="50" customFormat="1" x14ac:dyDescent="0.3">
      <c r="A719" s="112"/>
      <c r="B719" s="117"/>
      <c r="C719" s="114"/>
      <c r="D719" s="112"/>
      <c r="E719" s="112"/>
      <c r="F719" s="7" t="s">
        <v>15</v>
      </c>
      <c r="G719" s="22">
        <f t="shared" si="211"/>
        <v>0</v>
      </c>
      <c r="H719" s="22">
        <f t="shared" si="211"/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128"/>
      <c r="R719" s="54"/>
      <c r="AA719" s="61"/>
      <c r="AB719" s="61"/>
      <c r="AC719" s="61"/>
      <c r="AD719" s="61"/>
      <c r="AE719" s="61"/>
      <c r="AF719" s="61"/>
      <c r="AH719" s="61"/>
      <c r="AI719" s="61"/>
      <c r="AJ719" s="61"/>
      <c r="AK719" s="61"/>
    </row>
    <row r="720" spans="1:37" s="50" customFormat="1" x14ac:dyDescent="0.3">
      <c r="A720" s="112"/>
      <c r="B720" s="117"/>
      <c r="C720" s="114"/>
      <c r="D720" s="112"/>
      <c r="E720" s="112"/>
      <c r="F720" s="7" t="s">
        <v>62</v>
      </c>
      <c r="G720" s="22">
        <f t="shared" si="211"/>
        <v>0</v>
      </c>
      <c r="H720" s="22">
        <f t="shared" si="211"/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  <c r="O720" s="22">
        <v>0</v>
      </c>
      <c r="P720" s="22">
        <v>0</v>
      </c>
      <c r="Q720" s="128"/>
      <c r="R720" s="54"/>
      <c r="AA720" s="61"/>
      <c r="AB720" s="61"/>
      <c r="AC720" s="61"/>
      <c r="AD720" s="61"/>
      <c r="AE720" s="61"/>
      <c r="AF720" s="61"/>
      <c r="AH720" s="61"/>
      <c r="AI720" s="61"/>
      <c r="AJ720" s="61"/>
      <c r="AK720" s="61"/>
    </row>
    <row r="721" spans="1:44" s="50" customFormat="1" x14ac:dyDescent="0.3">
      <c r="A721" s="112"/>
      <c r="B721" s="117"/>
      <c r="C721" s="114"/>
      <c r="D721" s="112"/>
      <c r="E721" s="112"/>
      <c r="F721" s="7" t="s">
        <v>63</v>
      </c>
      <c r="G721" s="22">
        <f t="shared" si="211"/>
        <v>0</v>
      </c>
      <c r="H721" s="22">
        <f t="shared" si="211"/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128"/>
      <c r="R721" s="54"/>
      <c r="AA721" s="61"/>
      <c r="AB721" s="61"/>
      <c r="AC721" s="61"/>
      <c r="AD721" s="61">
        <v>1</v>
      </c>
      <c r="AE721" s="61"/>
      <c r="AF721" s="61"/>
      <c r="AH721" s="61"/>
      <c r="AI721" s="61"/>
      <c r="AJ721" s="61"/>
      <c r="AK721" s="61"/>
    </row>
    <row r="722" spans="1:44" s="50" customFormat="1" x14ac:dyDescent="0.3">
      <c r="A722" s="112"/>
      <c r="B722" s="117"/>
      <c r="C722" s="114"/>
      <c r="D722" s="112"/>
      <c r="E722" s="112"/>
      <c r="F722" s="7" t="s">
        <v>64</v>
      </c>
      <c r="G722" s="22">
        <f t="shared" si="211"/>
        <v>0</v>
      </c>
      <c r="H722" s="22">
        <f t="shared" si="211"/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128"/>
      <c r="R722" s="54"/>
      <c r="AA722" s="61"/>
      <c r="AB722" s="61"/>
      <c r="AC722" s="61"/>
      <c r="AD722" s="61"/>
      <c r="AE722" s="61"/>
      <c r="AF722" s="61"/>
      <c r="AH722" s="61"/>
      <c r="AI722" s="61"/>
      <c r="AJ722" s="61"/>
      <c r="AK722" s="61"/>
    </row>
    <row r="723" spans="1:44" s="50" customFormat="1" x14ac:dyDescent="0.3">
      <c r="A723" s="112"/>
      <c r="B723" s="117"/>
      <c r="C723" s="114"/>
      <c r="D723" s="112"/>
      <c r="E723" s="112"/>
      <c r="F723" s="7" t="s">
        <v>65</v>
      </c>
      <c r="G723" s="22">
        <f t="shared" si="211"/>
        <v>0</v>
      </c>
      <c r="H723" s="22">
        <f t="shared" si="211"/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128"/>
      <c r="R723" s="54"/>
      <c r="AA723" s="61"/>
      <c r="AB723" s="61"/>
      <c r="AC723" s="61"/>
      <c r="AD723" s="61"/>
      <c r="AE723" s="61"/>
      <c r="AF723" s="61"/>
      <c r="AH723" s="61"/>
      <c r="AI723" s="61"/>
      <c r="AJ723" s="61"/>
      <c r="AK723" s="61"/>
    </row>
    <row r="724" spans="1:44" s="99" customFormat="1" x14ac:dyDescent="0.3">
      <c r="A724" s="112"/>
      <c r="B724" s="118"/>
      <c r="C724" s="115"/>
      <c r="D724" s="112"/>
      <c r="E724" s="112"/>
      <c r="F724" s="87" t="s">
        <v>66</v>
      </c>
      <c r="G724" s="89">
        <f t="shared" si="211"/>
        <v>735.7</v>
      </c>
      <c r="H724" s="89">
        <f t="shared" si="211"/>
        <v>0</v>
      </c>
      <c r="I724" s="89">
        <v>735.7</v>
      </c>
      <c r="J724" s="89">
        <v>0</v>
      </c>
      <c r="K724" s="89">
        <v>0</v>
      </c>
      <c r="L724" s="89">
        <v>0</v>
      </c>
      <c r="M724" s="89">
        <v>0</v>
      </c>
      <c r="N724" s="89">
        <v>0</v>
      </c>
      <c r="O724" s="89">
        <v>0</v>
      </c>
      <c r="P724" s="89">
        <v>0</v>
      </c>
      <c r="Q724" s="129"/>
      <c r="R724" s="98"/>
      <c r="AA724" s="100"/>
      <c r="AB724" s="100"/>
      <c r="AC724" s="100"/>
      <c r="AD724" s="100"/>
      <c r="AE724" s="100"/>
      <c r="AF724" s="100"/>
      <c r="AH724" s="100"/>
      <c r="AI724" s="100"/>
      <c r="AJ724" s="100"/>
      <c r="AK724" s="100"/>
      <c r="AR724" s="103">
        <f>I724</f>
        <v>735.7</v>
      </c>
    </row>
    <row r="725" spans="1:44" s="50" customFormat="1" ht="15.75" customHeight="1" x14ac:dyDescent="0.3">
      <c r="A725" s="112"/>
      <c r="B725" s="116" t="s">
        <v>109</v>
      </c>
      <c r="C725" s="113"/>
      <c r="D725" s="112">
        <v>3</v>
      </c>
      <c r="E725" s="112" t="s">
        <v>137</v>
      </c>
      <c r="F725" s="7" t="s">
        <v>9</v>
      </c>
      <c r="G725" s="22">
        <f>SUM(G726:G736)</f>
        <v>790.2</v>
      </c>
      <c r="H725" s="22">
        <f>SUM(H726:H736)</f>
        <v>0</v>
      </c>
      <c r="I725" s="22">
        <f t="shared" ref="I725:N725" si="212">SUM(I726:I736)</f>
        <v>790.2</v>
      </c>
      <c r="J725" s="22">
        <f t="shared" si="212"/>
        <v>0</v>
      </c>
      <c r="K725" s="22">
        <f t="shared" si="212"/>
        <v>0</v>
      </c>
      <c r="L725" s="22">
        <f t="shared" si="212"/>
        <v>0</v>
      </c>
      <c r="M725" s="22">
        <f t="shared" si="212"/>
        <v>0</v>
      </c>
      <c r="N725" s="22">
        <f t="shared" si="212"/>
        <v>0</v>
      </c>
      <c r="O725" s="22">
        <f>SUM(O726:O736)</f>
        <v>0</v>
      </c>
      <c r="P725" s="22">
        <f>SUM(P726:P736)</f>
        <v>0</v>
      </c>
      <c r="Q725" s="37"/>
      <c r="R725" s="54"/>
      <c r="AA725" s="61"/>
      <c r="AB725" s="61"/>
      <c r="AC725" s="61"/>
      <c r="AD725" s="61"/>
      <c r="AE725" s="61"/>
      <c r="AF725" s="61"/>
      <c r="AH725" s="61"/>
      <c r="AI725" s="61"/>
      <c r="AJ725" s="61"/>
      <c r="AK725" s="61"/>
    </row>
    <row r="726" spans="1:44" s="50" customFormat="1" x14ac:dyDescent="0.3">
      <c r="A726" s="112"/>
      <c r="B726" s="117"/>
      <c r="C726" s="114"/>
      <c r="D726" s="112"/>
      <c r="E726" s="112"/>
      <c r="F726" s="7" t="s">
        <v>10</v>
      </c>
      <c r="G726" s="22">
        <f t="shared" ref="G726:H736" si="213">I726+K726+M726+O726</f>
        <v>0</v>
      </c>
      <c r="H726" s="22">
        <f t="shared" si="213"/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127" t="s">
        <v>60</v>
      </c>
      <c r="R726" s="54"/>
      <c r="AA726" s="61"/>
      <c r="AB726" s="61"/>
      <c r="AC726" s="61"/>
      <c r="AD726" s="61"/>
      <c r="AE726" s="61"/>
      <c r="AF726" s="61"/>
      <c r="AH726" s="61"/>
      <c r="AI726" s="61"/>
      <c r="AJ726" s="61"/>
      <c r="AK726" s="61"/>
    </row>
    <row r="727" spans="1:44" s="50" customFormat="1" x14ac:dyDescent="0.3">
      <c r="A727" s="112"/>
      <c r="B727" s="117"/>
      <c r="C727" s="114"/>
      <c r="D727" s="112"/>
      <c r="E727" s="112"/>
      <c r="F727" s="7" t="s">
        <v>11</v>
      </c>
      <c r="G727" s="22">
        <f t="shared" si="213"/>
        <v>0</v>
      </c>
      <c r="H727" s="22">
        <f t="shared" si="213"/>
        <v>0</v>
      </c>
      <c r="I727" s="22">
        <v>0</v>
      </c>
      <c r="J727" s="22">
        <v>0</v>
      </c>
      <c r="K727" s="22">
        <v>0</v>
      </c>
      <c r="L727" s="22">
        <v>0</v>
      </c>
      <c r="M727" s="22">
        <v>0</v>
      </c>
      <c r="N727" s="22">
        <v>0</v>
      </c>
      <c r="O727" s="22">
        <v>0</v>
      </c>
      <c r="P727" s="22">
        <v>0</v>
      </c>
      <c r="Q727" s="128"/>
      <c r="R727" s="54"/>
      <c r="AA727" s="61"/>
      <c r="AB727" s="61"/>
      <c r="AC727" s="61"/>
      <c r="AD727" s="61"/>
      <c r="AE727" s="61"/>
      <c r="AF727" s="61"/>
      <c r="AH727" s="61"/>
      <c r="AI727" s="61"/>
      <c r="AJ727" s="61"/>
      <c r="AK727" s="61"/>
    </row>
    <row r="728" spans="1:44" s="50" customFormat="1" x14ac:dyDescent="0.3">
      <c r="A728" s="112"/>
      <c r="B728" s="117"/>
      <c r="C728" s="114"/>
      <c r="D728" s="112"/>
      <c r="E728" s="112"/>
      <c r="F728" s="7" t="s">
        <v>12</v>
      </c>
      <c r="G728" s="22">
        <f t="shared" si="213"/>
        <v>0</v>
      </c>
      <c r="H728" s="22">
        <f t="shared" si="213"/>
        <v>0</v>
      </c>
      <c r="I728" s="22">
        <v>0</v>
      </c>
      <c r="J728" s="22">
        <v>0</v>
      </c>
      <c r="K728" s="22">
        <v>0</v>
      </c>
      <c r="L728" s="22">
        <v>0</v>
      </c>
      <c r="M728" s="22">
        <v>0</v>
      </c>
      <c r="N728" s="22">
        <v>0</v>
      </c>
      <c r="O728" s="22">
        <v>0</v>
      </c>
      <c r="P728" s="22">
        <v>0</v>
      </c>
      <c r="Q728" s="128"/>
      <c r="R728" s="54"/>
      <c r="AA728" s="61"/>
      <c r="AB728" s="61"/>
      <c r="AC728" s="61"/>
      <c r="AD728" s="61"/>
      <c r="AE728" s="61"/>
      <c r="AF728" s="61"/>
      <c r="AH728" s="61"/>
      <c r="AI728" s="61"/>
      <c r="AJ728" s="61"/>
      <c r="AK728" s="61"/>
    </row>
    <row r="729" spans="1:44" s="50" customFormat="1" x14ac:dyDescent="0.3">
      <c r="A729" s="112"/>
      <c r="B729" s="117"/>
      <c r="C729" s="114"/>
      <c r="D729" s="112"/>
      <c r="E729" s="112"/>
      <c r="F729" s="7" t="s">
        <v>13</v>
      </c>
      <c r="G729" s="22">
        <f t="shared" si="213"/>
        <v>0</v>
      </c>
      <c r="H729" s="22">
        <f t="shared" si="213"/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  <c r="O729" s="22">
        <v>0</v>
      </c>
      <c r="P729" s="22">
        <v>0</v>
      </c>
      <c r="Q729" s="128"/>
      <c r="R729" s="54"/>
      <c r="AA729" s="61"/>
      <c r="AB729" s="61"/>
      <c r="AC729" s="61"/>
      <c r="AD729" s="61"/>
      <c r="AE729" s="61"/>
      <c r="AF729" s="61"/>
      <c r="AH729" s="61"/>
      <c r="AI729" s="61"/>
      <c r="AJ729" s="61"/>
      <c r="AK729" s="61"/>
    </row>
    <row r="730" spans="1:44" s="50" customFormat="1" x14ac:dyDescent="0.3">
      <c r="A730" s="112"/>
      <c r="B730" s="117"/>
      <c r="C730" s="114"/>
      <c r="D730" s="112"/>
      <c r="E730" s="112"/>
      <c r="F730" s="7" t="s">
        <v>14</v>
      </c>
      <c r="G730" s="22">
        <f t="shared" si="213"/>
        <v>0</v>
      </c>
      <c r="H730" s="22">
        <f t="shared" si="213"/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128"/>
      <c r="R730" s="54"/>
      <c r="AA730" s="61"/>
      <c r="AB730" s="61"/>
      <c r="AC730" s="61"/>
      <c r="AD730" s="61"/>
      <c r="AE730" s="61"/>
      <c r="AF730" s="61"/>
      <c r="AH730" s="61"/>
      <c r="AI730" s="61"/>
      <c r="AJ730" s="61"/>
      <c r="AK730" s="61"/>
    </row>
    <row r="731" spans="1:44" s="50" customFormat="1" x14ac:dyDescent="0.3">
      <c r="A731" s="112"/>
      <c r="B731" s="117"/>
      <c r="C731" s="114"/>
      <c r="D731" s="112"/>
      <c r="E731" s="112"/>
      <c r="F731" s="7" t="s">
        <v>15</v>
      </c>
      <c r="G731" s="22">
        <f t="shared" si="213"/>
        <v>0</v>
      </c>
      <c r="H731" s="22">
        <f t="shared" si="213"/>
        <v>0</v>
      </c>
      <c r="I731" s="22">
        <v>0</v>
      </c>
      <c r="J731" s="22">
        <v>0</v>
      </c>
      <c r="K731" s="22">
        <v>0</v>
      </c>
      <c r="L731" s="22">
        <v>0</v>
      </c>
      <c r="M731" s="22">
        <v>0</v>
      </c>
      <c r="N731" s="22">
        <v>0</v>
      </c>
      <c r="O731" s="22">
        <v>0</v>
      </c>
      <c r="P731" s="22">
        <v>0</v>
      </c>
      <c r="Q731" s="128"/>
      <c r="R731" s="54"/>
      <c r="AA731" s="61"/>
      <c r="AB731" s="61"/>
      <c r="AC731" s="61"/>
      <c r="AD731" s="61"/>
      <c r="AE731" s="61"/>
      <c r="AF731" s="61"/>
      <c r="AH731" s="61"/>
      <c r="AI731" s="61"/>
      <c r="AJ731" s="61"/>
      <c r="AK731" s="61"/>
    </row>
    <row r="732" spans="1:44" s="50" customFormat="1" x14ac:dyDescent="0.3">
      <c r="A732" s="112"/>
      <c r="B732" s="117"/>
      <c r="C732" s="114"/>
      <c r="D732" s="112"/>
      <c r="E732" s="112"/>
      <c r="F732" s="7" t="s">
        <v>62</v>
      </c>
      <c r="G732" s="22">
        <f t="shared" si="213"/>
        <v>0</v>
      </c>
      <c r="H732" s="22">
        <f t="shared" si="213"/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2">
        <v>0</v>
      </c>
      <c r="P732" s="22">
        <v>0</v>
      </c>
      <c r="Q732" s="128"/>
      <c r="R732" s="54"/>
      <c r="AA732" s="61"/>
      <c r="AB732" s="61"/>
      <c r="AC732" s="61"/>
      <c r="AD732" s="61"/>
      <c r="AE732" s="61"/>
      <c r="AF732" s="61"/>
      <c r="AH732" s="61"/>
      <c r="AI732" s="61"/>
      <c r="AJ732" s="61"/>
      <c r="AK732" s="61"/>
    </row>
    <row r="733" spans="1:44" s="50" customFormat="1" x14ac:dyDescent="0.3">
      <c r="A733" s="112"/>
      <c r="B733" s="117"/>
      <c r="C733" s="114"/>
      <c r="D733" s="112"/>
      <c r="E733" s="112"/>
      <c r="F733" s="7" t="s">
        <v>63</v>
      </c>
      <c r="G733" s="22">
        <f t="shared" si="213"/>
        <v>0</v>
      </c>
      <c r="H733" s="22">
        <f t="shared" si="213"/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0</v>
      </c>
      <c r="N733" s="22">
        <v>0</v>
      </c>
      <c r="O733" s="22">
        <v>0</v>
      </c>
      <c r="P733" s="22">
        <v>0</v>
      </c>
      <c r="Q733" s="128"/>
      <c r="R733" s="54"/>
      <c r="AA733" s="61"/>
      <c r="AB733" s="61"/>
      <c r="AC733" s="61"/>
      <c r="AD733" s="61"/>
      <c r="AE733" s="61"/>
      <c r="AF733" s="61"/>
      <c r="AH733" s="61"/>
      <c r="AI733" s="61"/>
      <c r="AJ733" s="61"/>
      <c r="AK733" s="61"/>
    </row>
    <row r="734" spans="1:44" s="50" customFormat="1" x14ac:dyDescent="0.3">
      <c r="A734" s="112"/>
      <c r="B734" s="117"/>
      <c r="C734" s="114"/>
      <c r="D734" s="112"/>
      <c r="E734" s="112"/>
      <c r="F734" s="7" t="s">
        <v>64</v>
      </c>
      <c r="G734" s="22">
        <f t="shared" si="213"/>
        <v>0</v>
      </c>
      <c r="H734" s="22">
        <f t="shared" si="213"/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128"/>
      <c r="R734" s="54"/>
      <c r="AA734" s="61"/>
      <c r="AB734" s="61"/>
      <c r="AC734" s="61"/>
      <c r="AD734" s="61">
        <v>1</v>
      </c>
      <c r="AE734" s="61"/>
      <c r="AF734" s="61"/>
      <c r="AH734" s="61"/>
      <c r="AI734" s="61"/>
      <c r="AJ734" s="61"/>
      <c r="AK734" s="61"/>
    </row>
    <row r="735" spans="1:44" s="50" customFormat="1" x14ac:dyDescent="0.3">
      <c r="A735" s="112"/>
      <c r="B735" s="117"/>
      <c r="C735" s="114"/>
      <c r="D735" s="112"/>
      <c r="E735" s="112"/>
      <c r="F735" s="7" t="s">
        <v>65</v>
      </c>
      <c r="G735" s="22">
        <f t="shared" si="213"/>
        <v>0</v>
      </c>
      <c r="H735" s="22">
        <f t="shared" si="213"/>
        <v>0</v>
      </c>
      <c r="I735" s="22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128"/>
      <c r="R735" s="54"/>
      <c r="AA735" s="61"/>
      <c r="AB735" s="61"/>
      <c r="AC735" s="61"/>
      <c r="AD735" s="61"/>
      <c r="AE735" s="61"/>
      <c r="AF735" s="61"/>
      <c r="AH735" s="61"/>
      <c r="AI735" s="61"/>
      <c r="AJ735" s="61"/>
      <c r="AK735" s="61"/>
    </row>
    <row r="736" spans="1:44" s="99" customFormat="1" x14ac:dyDescent="0.3">
      <c r="A736" s="112"/>
      <c r="B736" s="118"/>
      <c r="C736" s="115"/>
      <c r="D736" s="112"/>
      <c r="E736" s="112"/>
      <c r="F736" s="87" t="s">
        <v>66</v>
      </c>
      <c r="G736" s="89">
        <f t="shared" si="213"/>
        <v>790.2</v>
      </c>
      <c r="H736" s="89">
        <f t="shared" si="213"/>
        <v>0</v>
      </c>
      <c r="I736" s="89">
        <v>790.2</v>
      </c>
      <c r="J736" s="89">
        <v>0</v>
      </c>
      <c r="K736" s="89">
        <v>0</v>
      </c>
      <c r="L736" s="89">
        <v>0</v>
      </c>
      <c r="M736" s="89">
        <v>0</v>
      </c>
      <c r="N736" s="89">
        <v>0</v>
      </c>
      <c r="O736" s="89">
        <v>0</v>
      </c>
      <c r="P736" s="89">
        <v>0</v>
      </c>
      <c r="Q736" s="129"/>
      <c r="R736" s="98"/>
      <c r="AA736" s="100"/>
      <c r="AB736" s="100"/>
      <c r="AC736" s="100"/>
      <c r="AD736" s="100"/>
      <c r="AE736" s="100"/>
      <c r="AF736" s="100"/>
      <c r="AH736" s="100"/>
      <c r="AI736" s="100"/>
      <c r="AJ736" s="100"/>
      <c r="AK736" s="100"/>
      <c r="AR736" s="103">
        <f>I736</f>
        <v>790.2</v>
      </c>
    </row>
    <row r="737" spans="1:44" s="50" customFormat="1" ht="15.75" customHeight="1" x14ac:dyDescent="0.3">
      <c r="A737" s="112"/>
      <c r="B737" s="116" t="s">
        <v>110</v>
      </c>
      <c r="C737" s="113"/>
      <c r="D737" s="112">
        <v>3</v>
      </c>
      <c r="E737" s="112" t="s">
        <v>137</v>
      </c>
      <c r="F737" s="7" t="s">
        <v>9</v>
      </c>
      <c r="G737" s="22">
        <f>SUM(G738:G748)</f>
        <v>1056.9000000000001</v>
      </c>
      <c r="H737" s="22">
        <f>SUM(H738:H748)</f>
        <v>0</v>
      </c>
      <c r="I737" s="22">
        <f t="shared" ref="I737:N737" si="214">SUM(I738:I748)</f>
        <v>1056.9000000000001</v>
      </c>
      <c r="J737" s="22">
        <f t="shared" si="214"/>
        <v>0</v>
      </c>
      <c r="K737" s="22">
        <f t="shared" si="214"/>
        <v>0</v>
      </c>
      <c r="L737" s="22">
        <f t="shared" si="214"/>
        <v>0</v>
      </c>
      <c r="M737" s="22">
        <f t="shared" si="214"/>
        <v>0</v>
      </c>
      <c r="N737" s="22">
        <f t="shared" si="214"/>
        <v>0</v>
      </c>
      <c r="O737" s="22">
        <f>SUM(O738:O748)</f>
        <v>0</v>
      </c>
      <c r="P737" s="22">
        <f>SUM(P738:P748)</f>
        <v>0</v>
      </c>
      <c r="Q737" s="37"/>
      <c r="R737" s="54"/>
      <c r="AA737" s="61"/>
      <c r="AB737" s="61"/>
      <c r="AC737" s="61"/>
      <c r="AD737" s="61"/>
      <c r="AE737" s="61"/>
      <c r="AF737" s="61"/>
      <c r="AH737" s="61"/>
      <c r="AI737" s="61"/>
      <c r="AJ737" s="61"/>
      <c r="AK737" s="61"/>
    </row>
    <row r="738" spans="1:44" s="50" customFormat="1" x14ac:dyDescent="0.3">
      <c r="A738" s="112"/>
      <c r="B738" s="117"/>
      <c r="C738" s="114"/>
      <c r="D738" s="112"/>
      <c r="E738" s="112"/>
      <c r="F738" s="7" t="s">
        <v>10</v>
      </c>
      <c r="G738" s="22">
        <f t="shared" ref="G738:H748" si="215">I738+K738+M738+O738</f>
        <v>0</v>
      </c>
      <c r="H738" s="22">
        <f t="shared" si="215"/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127" t="s">
        <v>60</v>
      </c>
      <c r="R738" s="54"/>
      <c r="AA738" s="61"/>
      <c r="AB738" s="61"/>
      <c r="AC738" s="61"/>
      <c r="AD738" s="61"/>
      <c r="AE738" s="61"/>
      <c r="AF738" s="61"/>
      <c r="AH738" s="61"/>
      <c r="AI738" s="61"/>
      <c r="AJ738" s="61"/>
      <c r="AK738" s="61"/>
    </row>
    <row r="739" spans="1:44" s="50" customFormat="1" x14ac:dyDescent="0.3">
      <c r="A739" s="112"/>
      <c r="B739" s="117"/>
      <c r="C739" s="114"/>
      <c r="D739" s="112"/>
      <c r="E739" s="112"/>
      <c r="F739" s="7" t="s">
        <v>11</v>
      </c>
      <c r="G739" s="22">
        <f t="shared" si="215"/>
        <v>0</v>
      </c>
      <c r="H739" s="22">
        <f t="shared" si="215"/>
        <v>0</v>
      </c>
      <c r="I739" s="22">
        <v>0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  <c r="O739" s="22">
        <v>0</v>
      </c>
      <c r="P739" s="22">
        <v>0</v>
      </c>
      <c r="Q739" s="128"/>
      <c r="R739" s="54"/>
      <c r="AA739" s="61"/>
      <c r="AB739" s="61"/>
      <c r="AC739" s="61"/>
      <c r="AD739" s="61"/>
      <c r="AE739" s="61"/>
      <c r="AF739" s="61"/>
      <c r="AH739" s="61"/>
      <c r="AI739" s="61"/>
      <c r="AJ739" s="61"/>
      <c r="AK739" s="61"/>
    </row>
    <row r="740" spans="1:44" s="50" customFormat="1" x14ac:dyDescent="0.3">
      <c r="A740" s="112"/>
      <c r="B740" s="117"/>
      <c r="C740" s="114"/>
      <c r="D740" s="112"/>
      <c r="E740" s="112"/>
      <c r="F740" s="7" t="s">
        <v>12</v>
      </c>
      <c r="G740" s="22">
        <f t="shared" si="215"/>
        <v>0</v>
      </c>
      <c r="H740" s="22">
        <f t="shared" si="215"/>
        <v>0</v>
      </c>
      <c r="I740" s="22">
        <v>0</v>
      </c>
      <c r="J740" s="22">
        <v>0</v>
      </c>
      <c r="K740" s="22">
        <v>0</v>
      </c>
      <c r="L740" s="22">
        <v>0</v>
      </c>
      <c r="M740" s="22">
        <v>0</v>
      </c>
      <c r="N740" s="22">
        <v>0</v>
      </c>
      <c r="O740" s="22">
        <v>0</v>
      </c>
      <c r="P740" s="22">
        <v>0</v>
      </c>
      <c r="Q740" s="128"/>
      <c r="R740" s="54"/>
      <c r="AA740" s="61"/>
      <c r="AB740" s="61"/>
      <c r="AC740" s="61"/>
      <c r="AD740" s="61"/>
      <c r="AE740" s="61"/>
      <c r="AF740" s="61"/>
      <c r="AH740" s="61"/>
      <c r="AI740" s="61"/>
      <c r="AJ740" s="61"/>
      <c r="AK740" s="61"/>
    </row>
    <row r="741" spans="1:44" s="50" customFormat="1" x14ac:dyDescent="0.3">
      <c r="A741" s="112"/>
      <c r="B741" s="117"/>
      <c r="C741" s="114"/>
      <c r="D741" s="112"/>
      <c r="E741" s="112"/>
      <c r="F741" s="7" t="s">
        <v>13</v>
      </c>
      <c r="G741" s="22">
        <f t="shared" si="215"/>
        <v>0</v>
      </c>
      <c r="H741" s="22">
        <f t="shared" si="215"/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128"/>
      <c r="R741" s="54"/>
      <c r="AA741" s="61"/>
      <c r="AB741" s="61"/>
      <c r="AC741" s="61"/>
      <c r="AD741" s="61"/>
      <c r="AE741" s="61"/>
      <c r="AF741" s="61"/>
      <c r="AH741" s="61"/>
      <c r="AI741" s="61"/>
      <c r="AJ741" s="61"/>
      <c r="AK741" s="61"/>
    </row>
    <row r="742" spans="1:44" s="50" customFormat="1" x14ac:dyDescent="0.3">
      <c r="A742" s="112"/>
      <c r="B742" s="117"/>
      <c r="C742" s="114"/>
      <c r="D742" s="112"/>
      <c r="E742" s="112"/>
      <c r="F742" s="7" t="s">
        <v>14</v>
      </c>
      <c r="G742" s="22">
        <f t="shared" si="215"/>
        <v>0</v>
      </c>
      <c r="H742" s="22">
        <f t="shared" si="215"/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128"/>
      <c r="R742" s="54"/>
      <c r="AA742" s="61"/>
      <c r="AB742" s="61"/>
      <c r="AC742" s="61"/>
      <c r="AD742" s="61"/>
      <c r="AE742" s="61"/>
      <c r="AF742" s="61"/>
      <c r="AH742" s="61"/>
      <c r="AI742" s="61"/>
      <c r="AJ742" s="61"/>
      <c r="AK742" s="61"/>
    </row>
    <row r="743" spans="1:44" s="50" customFormat="1" x14ac:dyDescent="0.3">
      <c r="A743" s="112"/>
      <c r="B743" s="117"/>
      <c r="C743" s="114"/>
      <c r="D743" s="112"/>
      <c r="E743" s="112"/>
      <c r="F743" s="7" t="s">
        <v>15</v>
      </c>
      <c r="G743" s="22">
        <f t="shared" si="215"/>
        <v>0</v>
      </c>
      <c r="H743" s="22">
        <f t="shared" si="215"/>
        <v>0</v>
      </c>
      <c r="I743" s="22">
        <v>0</v>
      </c>
      <c r="J743" s="22">
        <v>0</v>
      </c>
      <c r="K743" s="22">
        <v>0</v>
      </c>
      <c r="L743" s="22">
        <v>0</v>
      </c>
      <c r="M743" s="22">
        <v>0</v>
      </c>
      <c r="N743" s="22">
        <v>0</v>
      </c>
      <c r="O743" s="22">
        <v>0</v>
      </c>
      <c r="P743" s="22">
        <v>0</v>
      </c>
      <c r="Q743" s="128"/>
      <c r="R743" s="54"/>
      <c r="AA743" s="61"/>
      <c r="AB743" s="61"/>
      <c r="AC743" s="61"/>
      <c r="AD743" s="61"/>
      <c r="AE743" s="61"/>
      <c r="AF743" s="61"/>
      <c r="AH743" s="61"/>
      <c r="AI743" s="61"/>
      <c r="AJ743" s="61"/>
      <c r="AK743" s="61"/>
    </row>
    <row r="744" spans="1:44" s="50" customFormat="1" x14ac:dyDescent="0.3">
      <c r="A744" s="112"/>
      <c r="B744" s="117"/>
      <c r="C744" s="114"/>
      <c r="D744" s="112"/>
      <c r="E744" s="112"/>
      <c r="F744" s="7" t="s">
        <v>62</v>
      </c>
      <c r="G744" s="22">
        <f t="shared" si="215"/>
        <v>0</v>
      </c>
      <c r="H744" s="22">
        <f t="shared" si="215"/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  <c r="Q744" s="128"/>
      <c r="R744" s="54"/>
      <c r="AA744" s="61"/>
      <c r="AB744" s="61"/>
      <c r="AC744" s="61"/>
      <c r="AD744" s="61"/>
      <c r="AE744" s="61"/>
      <c r="AF744" s="61"/>
      <c r="AH744" s="61"/>
      <c r="AI744" s="61"/>
      <c r="AJ744" s="61"/>
      <c r="AK744" s="61"/>
    </row>
    <row r="745" spans="1:44" s="50" customFormat="1" x14ac:dyDescent="0.3">
      <c r="A745" s="112"/>
      <c r="B745" s="117"/>
      <c r="C745" s="114"/>
      <c r="D745" s="112"/>
      <c r="E745" s="112"/>
      <c r="F745" s="7" t="s">
        <v>63</v>
      </c>
      <c r="G745" s="22">
        <f t="shared" si="215"/>
        <v>0</v>
      </c>
      <c r="H745" s="22">
        <f t="shared" si="215"/>
        <v>0</v>
      </c>
      <c r="I745" s="22">
        <v>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128"/>
      <c r="R745" s="54"/>
      <c r="AA745" s="61"/>
      <c r="AB745" s="61"/>
      <c r="AC745" s="61"/>
      <c r="AD745" s="61">
        <v>1</v>
      </c>
      <c r="AE745" s="61"/>
      <c r="AF745" s="61"/>
      <c r="AH745" s="61"/>
      <c r="AI745" s="61"/>
      <c r="AJ745" s="61"/>
      <c r="AK745" s="61"/>
    </row>
    <row r="746" spans="1:44" s="50" customFormat="1" x14ac:dyDescent="0.3">
      <c r="A746" s="112"/>
      <c r="B746" s="117"/>
      <c r="C746" s="114"/>
      <c r="D746" s="112"/>
      <c r="E746" s="112"/>
      <c r="F746" s="7" t="s">
        <v>64</v>
      </c>
      <c r="G746" s="22">
        <f t="shared" si="215"/>
        <v>0</v>
      </c>
      <c r="H746" s="22">
        <f t="shared" si="215"/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128"/>
      <c r="R746" s="54"/>
      <c r="AA746" s="61"/>
      <c r="AB746" s="61"/>
      <c r="AC746" s="61"/>
      <c r="AD746" s="61"/>
      <c r="AE746" s="61"/>
      <c r="AF746" s="61"/>
      <c r="AH746" s="61"/>
      <c r="AI746" s="61"/>
      <c r="AJ746" s="61"/>
      <c r="AK746" s="61"/>
    </row>
    <row r="747" spans="1:44" s="50" customFormat="1" x14ac:dyDescent="0.3">
      <c r="A747" s="112"/>
      <c r="B747" s="117"/>
      <c r="C747" s="114"/>
      <c r="D747" s="112"/>
      <c r="E747" s="112"/>
      <c r="F747" s="7" t="s">
        <v>65</v>
      </c>
      <c r="G747" s="22">
        <f t="shared" si="215"/>
        <v>0</v>
      </c>
      <c r="H747" s="22">
        <f t="shared" si="215"/>
        <v>0</v>
      </c>
      <c r="I747" s="22">
        <v>0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2">
        <v>0</v>
      </c>
      <c r="P747" s="22">
        <v>0</v>
      </c>
      <c r="Q747" s="128"/>
      <c r="R747" s="54"/>
      <c r="AA747" s="61"/>
      <c r="AB747" s="61"/>
      <c r="AC747" s="61"/>
      <c r="AD747" s="61"/>
      <c r="AE747" s="61"/>
      <c r="AF747" s="61"/>
      <c r="AH747" s="61"/>
      <c r="AI747" s="61"/>
      <c r="AJ747" s="61"/>
      <c r="AK747" s="61"/>
    </row>
    <row r="748" spans="1:44" s="99" customFormat="1" x14ac:dyDescent="0.3">
      <c r="A748" s="112"/>
      <c r="B748" s="118"/>
      <c r="C748" s="115"/>
      <c r="D748" s="112"/>
      <c r="E748" s="112"/>
      <c r="F748" s="87" t="s">
        <v>66</v>
      </c>
      <c r="G748" s="89">
        <f t="shared" si="215"/>
        <v>1056.9000000000001</v>
      </c>
      <c r="H748" s="89">
        <f t="shared" si="215"/>
        <v>0</v>
      </c>
      <c r="I748" s="89">
        <v>1056.9000000000001</v>
      </c>
      <c r="J748" s="89">
        <v>0</v>
      </c>
      <c r="K748" s="89">
        <v>0</v>
      </c>
      <c r="L748" s="89">
        <v>0</v>
      </c>
      <c r="M748" s="89">
        <v>0</v>
      </c>
      <c r="N748" s="89">
        <v>0</v>
      </c>
      <c r="O748" s="89">
        <v>0</v>
      </c>
      <c r="P748" s="89">
        <v>0</v>
      </c>
      <c r="Q748" s="129"/>
      <c r="R748" s="98"/>
      <c r="AA748" s="100"/>
      <c r="AB748" s="100"/>
      <c r="AC748" s="100"/>
      <c r="AD748" s="100"/>
      <c r="AE748" s="100"/>
      <c r="AF748" s="100"/>
      <c r="AH748" s="100"/>
      <c r="AI748" s="100"/>
      <c r="AJ748" s="100"/>
      <c r="AK748" s="100"/>
      <c r="AR748" s="103">
        <f>I748</f>
        <v>1056.9000000000001</v>
      </c>
    </row>
    <row r="749" spans="1:44" s="50" customFormat="1" ht="15.75" hidden="1" customHeight="1" x14ac:dyDescent="0.3">
      <c r="A749" s="112"/>
      <c r="B749" s="116" t="s">
        <v>111</v>
      </c>
      <c r="C749" s="113"/>
      <c r="D749" s="113">
        <v>3</v>
      </c>
      <c r="E749" s="113" t="s">
        <v>137</v>
      </c>
      <c r="F749" s="7" t="s">
        <v>9</v>
      </c>
      <c r="G749" s="22">
        <f>SUM(G750:G760)</f>
        <v>0</v>
      </c>
      <c r="H749" s="22">
        <f>SUM(H750:H760)</f>
        <v>0</v>
      </c>
      <c r="I749" s="22">
        <f t="shared" ref="I749:N749" si="216">SUM(I750:I760)</f>
        <v>0</v>
      </c>
      <c r="J749" s="22">
        <f t="shared" si="216"/>
        <v>0</v>
      </c>
      <c r="K749" s="22">
        <f t="shared" si="216"/>
        <v>0</v>
      </c>
      <c r="L749" s="22">
        <f t="shared" si="216"/>
        <v>0</v>
      </c>
      <c r="M749" s="22">
        <f t="shared" si="216"/>
        <v>0</v>
      </c>
      <c r="N749" s="22">
        <f t="shared" si="216"/>
        <v>0</v>
      </c>
      <c r="O749" s="22">
        <f>SUM(O750:O760)</f>
        <v>0</v>
      </c>
      <c r="P749" s="22">
        <f>SUM(P750:P760)</f>
        <v>0</v>
      </c>
      <c r="Q749" s="37"/>
      <c r="R749" s="54"/>
      <c r="AA749" s="61"/>
      <c r="AB749" s="61"/>
      <c r="AC749" s="61"/>
      <c r="AD749" s="61"/>
      <c r="AE749" s="61"/>
      <c r="AF749" s="61"/>
      <c r="AH749" s="61"/>
      <c r="AI749" s="61"/>
      <c r="AJ749" s="61"/>
      <c r="AK749" s="61"/>
    </row>
    <row r="750" spans="1:44" s="50" customFormat="1" hidden="1" x14ac:dyDescent="0.3">
      <c r="A750" s="112"/>
      <c r="B750" s="117"/>
      <c r="C750" s="114"/>
      <c r="D750" s="114"/>
      <c r="E750" s="114"/>
      <c r="F750" s="7" t="s">
        <v>10</v>
      </c>
      <c r="G750" s="22">
        <f t="shared" ref="G750:H760" si="217">I750+K750+M750+O750</f>
        <v>0</v>
      </c>
      <c r="H750" s="22">
        <f t="shared" si="217"/>
        <v>0</v>
      </c>
      <c r="I750" s="22">
        <v>0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127" t="s">
        <v>60</v>
      </c>
      <c r="R750" s="54"/>
      <c r="AA750" s="61"/>
      <c r="AB750" s="61"/>
      <c r="AC750" s="61"/>
      <c r="AD750" s="61"/>
      <c r="AE750" s="61"/>
      <c r="AF750" s="61"/>
      <c r="AH750" s="61"/>
      <c r="AI750" s="61"/>
      <c r="AJ750" s="61"/>
      <c r="AK750" s="61"/>
    </row>
    <row r="751" spans="1:44" s="50" customFormat="1" hidden="1" x14ac:dyDescent="0.3">
      <c r="A751" s="112"/>
      <c r="B751" s="117"/>
      <c r="C751" s="114"/>
      <c r="D751" s="114"/>
      <c r="E751" s="114"/>
      <c r="F751" s="7" t="s">
        <v>11</v>
      </c>
      <c r="G751" s="22">
        <f t="shared" si="217"/>
        <v>0</v>
      </c>
      <c r="H751" s="22">
        <f t="shared" si="217"/>
        <v>0</v>
      </c>
      <c r="I751" s="22">
        <v>0</v>
      </c>
      <c r="J751" s="22">
        <v>0</v>
      </c>
      <c r="K751" s="22">
        <v>0</v>
      </c>
      <c r="L751" s="22">
        <v>0</v>
      </c>
      <c r="M751" s="22">
        <v>0</v>
      </c>
      <c r="N751" s="22">
        <v>0</v>
      </c>
      <c r="O751" s="22">
        <v>0</v>
      </c>
      <c r="P751" s="22">
        <v>0</v>
      </c>
      <c r="Q751" s="128"/>
      <c r="R751" s="54"/>
      <c r="AA751" s="61"/>
      <c r="AB751" s="61"/>
      <c r="AC751" s="61"/>
      <c r="AD751" s="61"/>
      <c r="AE751" s="61"/>
      <c r="AF751" s="61"/>
      <c r="AH751" s="61"/>
      <c r="AI751" s="61"/>
      <c r="AJ751" s="61"/>
      <c r="AK751" s="61"/>
    </row>
    <row r="752" spans="1:44" s="50" customFormat="1" hidden="1" x14ac:dyDescent="0.3">
      <c r="A752" s="112"/>
      <c r="B752" s="117"/>
      <c r="C752" s="114"/>
      <c r="D752" s="114"/>
      <c r="E752" s="114"/>
      <c r="F752" s="7" t="s">
        <v>12</v>
      </c>
      <c r="G752" s="22">
        <f t="shared" si="217"/>
        <v>0</v>
      </c>
      <c r="H752" s="22">
        <f t="shared" si="217"/>
        <v>0</v>
      </c>
      <c r="I752" s="22">
        <v>0</v>
      </c>
      <c r="J752" s="22">
        <v>0</v>
      </c>
      <c r="K752" s="22">
        <v>0</v>
      </c>
      <c r="L752" s="22">
        <v>0</v>
      </c>
      <c r="M752" s="22">
        <v>0</v>
      </c>
      <c r="N752" s="22">
        <v>0</v>
      </c>
      <c r="O752" s="22">
        <v>0</v>
      </c>
      <c r="P752" s="22">
        <v>0</v>
      </c>
      <c r="Q752" s="128"/>
      <c r="R752" s="54"/>
      <c r="AA752" s="61"/>
      <c r="AB752" s="61"/>
      <c r="AC752" s="61"/>
      <c r="AD752" s="61"/>
      <c r="AE752" s="61"/>
      <c r="AF752" s="61"/>
      <c r="AH752" s="61"/>
      <c r="AI752" s="61"/>
      <c r="AJ752" s="61"/>
      <c r="AK752" s="61"/>
    </row>
    <row r="753" spans="1:37" s="50" customFormat="1" hidden="1" x14ac:dyDescent="0.3">
      <c r="A753" s="112"/>
      <c r="B753" s="117"/>
      <c r="C753" s="114"/>
      <c r="D753" s="114"/>
      <c r="E753" s="114"/>
      <c r="F753" s="7" t="s">
        <v>13</v>
      </c>
      <c r="G753" s="22">
        <f t="shared" si="217"/>
        <v>0</v>
      </c>
      <c r="H753" s="22">
        <f t="shared" si="217"/>
        <v>0</v>
      </c>
      <c r="I753" s="22">
        <v>0</v>
      </c>
      <c r="J753" s="22">
        <v>0</v>
      </c>
      <c r="K753" s="22">
        <v>0</v>
      </c>
      <c r="L753" s="22">
        <v>0</v>
      </c>
      <c r="M753" s="22">
        <v>0</v>
      </c>
      <c r="N753" s="22">
        <v>0</v>
      </c>
      <c r="O753" s="22">
        <v>0</v>
      </c>
      <c r="P753" s="22">
        <v>0</v>
      </c>
      <c r="Q753" s="128"/>
      <c r="R753" s="54"/>
      <c r="AA753" s="61"/>
      <c r="AB753" s="61"/>
      <c r="AC753" s="61"/>
      <c r="AD753" s="61"/>
      <c r="AE753" s="61"/>
      <c r="AF753" s="61"/>
      <c r="AH753" s="61"/>
      <c r="AI753" s="61"/>
      <c r="AJ753" s="61"/>
      <c r="AK753" s="61"/>
    </row>
    <row r="754" spans="1:37" s="50" customFormat="1" hidden="1" x14ac:dyDescent="0.3">
      <c r="A754" s="112"/>
      <c r="B754" s="117"/>
      <c r="C754" s="114"/>
      <c r="D754" s="114"/>
      <c r="E754" s="114"/>
      <c r="F754" s="7" t="s">
        <v>14</v>
      </c>
      <c r="G754" s="22">
        <f t="shared" si="217"/>
        <v>0</v>
      </c>
      <c r="H754" s="22">
        <f t="shared" si="217"/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128"/>
      <c r="R754" s="54"/>
      <c r="AA754" s="61"/>
      <c r="AB754" s="61"/>
      <c r="AC754" s="61"/>
      <c r="AD754" s="61"/>
      <c r="AE754" s="61"/>
      <c r="AF754" s="61"/>
      <c r="AH754" s="61"/>
      <c r="AI754" s="61"/>
      <c r="AJ754" s="61"/>
      <c r="AK754" s="61"/>
    </row>
    <row r="755" spans="1:37" s="50" customFormat="1" hidden="1" x14ac:dyDescent="0.3">
      <c r="A755" s="112"/>
      <c r="B755" s="117"/>
      <c r="C755" s="114"/>
      <c r="D755" s="114"/>
      <c r="E755" s="114"/>
      <c r="F755" s="7" t="s">
        <v>15</v>
      </c>
      <c r="G755" s="22">
        <f t="shared" si="217"/>
        <v>0</v>
      </c>
      <c r="H755" s="22">
        <f t="shared" si="217"/>
        <v>0</v>
      </c>
      <c r="I755" s="22">
        <v>0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128"/>
      <c r="R755" s="54"/>
      <c r="AA755" s="61"/>
      <c r="AB755" s="61"/>
      <c r="AC755" s="61"/>
      <c r="AD755" s="61"/>
      <c r="AE755" s="61"/>
      <c r="AF755" s="61"/>
      <c r="AH755" s="61"/>
      <c r="AI755" s="61"/>
      <c r="AJ755" s="61"/>
      <c r="AK755" s="61"/>
    </row>
    <row r="756" spans="1:37" s="50" customFormat="1" hidden="1" x14ac:dyDescent="0.3">
      <c r="A756" s="112"/>
      <c r="B756" s="117"/>
      <c r="C756" s="114"/>
      <c r="D756" s="114"/>
      <c r="E756" s="114"/>
      <c r="F756" s="7" t="s">
        <v>62</v>
      </c>
      <c r="G756" s="22">
        <f t="shared" si="217"/>
        <v>0</v>
      </c>
      <c r="H756" s="22">
        <f t="shared" si="217"/>
        <v>0</v>
      </c>
      <c r="I756" s="22">
        <v>0</v>
      </c>
      <c r="J756" s="22">
        <v>0</v>
      </c>
      <c r="K756" s="22">
        <v>0</v>
      </c>
      <c r="L756" s="22">
        <v>0</v>
      </c>
      <c r="M756" s="22">
        <v>0</v>
      </c>
      <c r="N756" s="22">
        <v>0</v>
      </c>
      <c r="O756" s="22">
        <v>0</v>
      </c>
      <c r="P756" s="22">
        <v>0</v>
      </c>
      <c r="Q756" s="128"/>
      <c r="R756" s="54"/>
      <c r="AA756" s="61"/>
      <c r="AB756" s="61"/>
      <c r="AC756" s="61"/>
      <c r="AD756" s="61"/>
      <c r="AE756" s="61"/>
      <c r="AF756" s="61"/>
      <c r="AH756" s="61"/>
      <c r="AI756" s="61"/>
      <c r="AJ756" s="61"/>
      <c r="AK756" s="61"/>
    </row>
    <row r="757" spans="1:37" s="50" customFormat="1" hidden="1" x14ac:dyDescent="0.3">
      <c r="A757" s="112"/>
      <c r="B757" s="117"/>
      <c r="C757" s="114"/>
      <c r="D757" s="114"/>
      <c r="E757" s="114"/>
      <c r="F757" s="7" t="s">
        <v>63</v>
      </c>
      <c r="G757" s="22">
        <f t="shared" si="217"/>
        <v>0</v>
      </c>
      <c r="H757" s="22">
        <f t="shared" si="217"/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128"/>
      <c r="R757" s="54"/>
      <c r="AA757" s="61"/>
      <c r="AB757" s="61"/>
      <c r="AC757" s="61"/>
      <c r="AD757" s="61">
        <v>1</v>
      </c>
      <c r="AE757" s="61"/>
      <c r="AF757" s="61"/>
      <c r="AH757" s="61"/>
      <c r="AI757" s="61"/>
      <c r="AJ757" s="61"/>
      <c r="AK757" s="61"/>
    </row>
    <row r="758" spans="1:37" s="50" customFormat="1" hidden="1" x14ac:dyDescent="0.3">
      <c r="A758" s="112"/>
      <c r="B758" s="117"/>
      <c r="C758" s="114"/>
      <c r="D758" s="114"/>
      <c r="E758" s="114"/>
      <c r="F758" s="7" t="s">
        <v>64</v>
      </c>
      <c r="G758" s="22">
        <f t="shared" si="217"/>
        <v>0</v>
      </c>
      <c r="H758" s="22">
        <f t="shared" si="217"/>
        <v>0</v>
      </c>
      <c r="I758" s="22">
        <v>0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128"/>
      <c r="R758" s="54"/>
      <c r="AA758" s="61">
        <f>SUM(AA456:AA757)</f>
        <v>4</v>
      </c>
      <c r="AB758" s="61"/>
      <c r="AC758" s="61">
        <f>SUM(AC456:AC757)</f>
        <v>16</v>
      </c>
      <c r="AD758" s="61">
        <f>SUM(AD456:AD757)</f>
        <v>6</v>
      </c>
      <c r="AE758" s="66">
        <f>AD758+AC758+AA758</f>
        <v>26</v>
      </c>
      <c r="AF758" s="61"/>
      <c r="AH758" s="61"/>
      <c r="AI758" s="61"/>
      <c r="AJ758" s="61"/>
      <c r="AK758" s="61"/>
    </row>
    <row r="759" spans="1:37" s="50" customFormat="1" hidden="1" x14ac:dyDescent="0.3">
      <c r="A759" s="112"/>
      <c r="B759" s="117"/>
      <c r="C759" s="114"/>
      <c r="D759" s="114"/>
      <c r="E759" s="114"/>
      <c r="F759" s="7" t="s">
        <v>65</v>
      </c>
      <c r="G759" s="22">
        <f t="shared" si="217"/>
        <v>0</v>
      </c>
      <c r="H759" s="22">
        <f t="shared" si="217"/>
        <v>0</v>
      </c>
      <c r="I759" s="22">
        <v>0</v>
      </c>
      <c r="J759" s="22">
        <v>0</v>
      </c>
      <c r="K759" s="22">
        <v>0</v>
      </c>
      <c r="L759" s="22">
        <v>0</v>
      </c>
      <c r="M759" s="22">
        <v>0</v>
      </c>
      <c r="N759" s="22">
        <v>0</v>
      </c>
      <c r="O759" s="22">
        <v>0</v>
      </c>
      <c r="P759" s="22">
        <v>0</v>
      </c>
      <c r="Q759" s="128"/>
      <c r="R759" s="54"/>
      <c r="AA759" s="61"/>
      <c r="AB759" s="61"/>
      <c r="AC759" s="61"/>
      <c r="AD759" s="61"/>
      <c r="AE759" s="61"/>
      <c r="AF759" s="61"/>
      <c r="AH759" s="61"/>
      <c r="AI759" s="61"/>
      <c r="AJ759" s="61"/>
      <c r="AK759" s="61"/>
    </row>
    <row r="760" spans="1:37" s="50" customFormat="1" hidden="1" x14ac:dyDescent="0.3">
      <c r="A760" s="112"/>
      <c r="B760" s="118"/>
      <c r="C760" s="115"/>
      <c r="D760" s="115"/>
      <c r="E760" s="115"/>
      <c r="F760" s="7" t="s">
        <v>66</v>
      </c>
      <c r="G760" s="22">
        <f t="shared" si="217"/>
        <v>0</v>
      </c>
      <c r="H760" s="22">
        <f t="shared" si="217"/>
        <v>0</v>
      </c>
      <c r="I760" s="22">
        <v>0</v>
      </c>
      <c r="J760" s="22">
        <v>0</v>
      </c>
      <c r="K760" s="22">
        <v>0</v>
      </c>
      <c r="L760" s="22">
        <v>0</v>
      </c>
      <c r="M760" s="22">
        <v>0</v>
      </c>
      <c r="N760" s="22">
        <v>0</v>
      </c>
      <c r="O760" s="22">
        <v>0</v>
      </c>
      <c r="P760" s="22">
        <v>0</v>
      </c>
      <c r="Q760" s="129"/>
      <c r="R760" s="54"/>
      <c r="AA760" s="61"/>
      <c r="AB760" s="61"/>
      <c r="AC760" s="61"/>
      <c r="AD760" s="61"/>
      <c r="AE760" s="61"/>
      <c r="AF760" s="61"/>
      <c r="AH760" s="61"/>
      <c r="AI760" s="61"/>
      <c r="AJ760" s="61"/>
      <c r="AK760" s="61"/>
    </row>
    <row r="761" spans="1:37" s="3" customFormat="1" ht="15.75" customHeight="1" x14ac:dyDescent="0.3">
      <c r="A761" s="113"/>
      <c r="B761" s="17" t="s">
        <v>45</v>
      </c>
      <c r="C761" s="17"/>
      <c r="D761" s="119"/>
      <c r="E761" s="119"/>
      <c r="F761" s="11" t="s">
        <v>9</v>
      </c>
      <c r="G761" s="21">
        <f t="shared" ref="G761:P761" si="218">SUM(G762:G765)</f>
        <v>0</v>
      </c>
      <c r="H761" s="21">
        <f t="shared" si="218"/>
        <v>0</v>
      </c>
      <c r="I761" s="21">
        <f t="shared" si="218"/>
        <v>0</v>
      </c>
      <c r="J761" s="21">
        <f t="shared" si="218"/>
        <v>0</v>
      </c>
      <c r="K761" s="21">
        <f t="shared" si="218"/>
        <v>0</v>
      </c>
      <c r="L761" s="21">
        <f t="shared" si="218"/>
        <v>0</v>
      </c>
      <c r="M761" s="21">
        <f t="shared" si="218"/>
        <v>0</v>
      </c>
      <c r="N761" s="21">
        <f t="shared" si="218"/>
        <v>0</v>
      </c>
      <c r="O761" s="21">
        <f t="shared" si="218"/>
        <v>0</v>
      </c>
      <c r="P761" s="21">
        <f t="shared" si="218"/>
        <v>0</v>
      </c>
      <c r="Q761" s="126" t="s">
        <v>60</v>
      </c>
      <c r="R761" s="8"/>
      <c r="AA761" s="12"/>
      <c r="AB761" s="12"/>
      <c r="AC761" s="12"/>
      <c r="AD761" s="12"/>
      <c r="AE761" s="12"/>
      <c r="AF761" s="12"/>
      <c r="AH761" s="12"/>
      <c r="AI761" s="12"/>
      <c r="AJ761" s="12"/>
      <c r="AK761" s="12"/>
    </row>
    <row r="762" spans="1:37" s="3" customFormat="1" ht="15.75" customHeight="1" x14ac:dyDescent="0.3">
      <c r="A762" s="114"/>
      <c r="B762" s="158" t="s">
        <v>18</v>
      </c>
      <c r="C762" s="119"/>
      <c r="D762" s="120"/>
      <c r="E762" s="120"/>
      <c r="F762" s="11" t="s">
        <v>10</v>
      </c>
      <c r="G762" s="21">
        <f t="shared" ref="G762:H764" si="219">I762+K762+M762+O762</f>
        <v>0</v>
      </c>
      <c r="H762" s="21">
        <f t="shared" si="219"/>
        <v>0</v>
      </c>
      <c r="I762" s="21">
        <f t="shared" ref="I762:P764" si="220">I768+I773+I780</f>
        <v>0</v>
      </c>
      <c r="J762" s="21">
        <f t="shared" si="220"/>
        <v>0</v>
      </c>
      <c r="K762" s="21">
        <f t="shared" si="220"/>
        <v>0</v>
      </c>
      <c r="L762" s="21">
        <f t="shared" si="220"/>
        <v>0</v>
      </c>
      <c r="M762" s="21">
        <f t="shared" si="220"/>
        <v>0</v>
      </c>
      <c r="N762" s="21">
        <f t="shared" si="220"/>
        <v>0</v>
      </c>
      <c r="O762" s="21">
        <f t="shared" si="220"/>
        <v>0</v>
      </c>
      <c r="P762" s="21">
        <f t="shared" si="220"/>
        <v>0</v>
      </c>
      <c r="Q762" s="126"/>
      <c r="R762" s="8"/>
      <c r="AA762" s="12"/>
      <c r="AB762" s="12"/>
      <c r="AC762" s="12"/>
      <c r="AD762" s="12"/>
      <c r="AE762" s="12"/>
      <c r="AF762" s="12"/>
      <c r="AH762" s="12"/>
      <c r="AI762" s="12"/>
      <c r="AJ762" s="12"/>
      <c r="AK762" s="12"/>
    </row>
    <row r="763" spans="1:37" s="3" customFormat="1" x14ac:dyDescent="0.3">
      <c r="A763" s="114"/>
      <c r="B763" s="158"/>
      <c r="C763" s="120"/>
      <c r="D763" s="120"/>
      <c r="E763" s="120"/>
      <c r="F763" s="11" t="s">
        <v>11</v>
      </c>
      <c r="G763" s="21">
        <f t="shared" si="219"/>
        <v>0</v>
      </c>
      <c r="H763" s="21">
        <f t="shared" si="219"/>
        <v>0</v>
      </c>
      <c r="I763" s="21">
        <f t="shared" si="220"/>
        <v>0</v>
      </c>
      <c r="J763" s="21">
        <f t="shared" si="220"/>
        <v>0</v>
      </c>
      <c r="K763" s="21">
        <f t="shared" si="220"/>
        <v>0</v>
      </c>
      <c r="L763" s="21">
        <f t="shared" si="220"/>
        <v>0</v>
      </c>
      <c r="M763" s="21">
        <f t="shared" si="220"/>
        <v>0</v>
      </c>
      <c r="N763" s="21">
        <f t="shared" si="220"/>
        <v>0</v>
      </c>
      <c r="O763" s="21">
        <f t="shared" si="220"/>
        <v>0</v>
      </c>
      <c r="P763" s="21">
        <f t="shared" si="220"/>
        <v>0</v>
      </c>
      <c r="Q763" s="126"/>
      <c r="R763" s="8"/>
      <c r="AA763" s="12"/>
      <c r="AB763" s="12"/>
      <c r="AC763" s="12"/>
      <c r="AD763" s="12"/>
      <c r="AE763" s="12"/>
      <c r="AF763" s="12"/>
      <c r="AH763" s="12"/>
      <c r="AI763" s="12"/>
      <c r="AJ763" s="12"/>
      <c r="AK763" s="12"/>
    </row>
    <row r="764" spans="1:37" s="3" customFormat="1" ht="26.25" customHeight="1" x14ac:dyDescent="0.3">
      <c r="A764" s="114"/>
      <c r="B764" s="158"/>
      <c r="C764" s="120"/>
      <c r="D764" s="120"/>
      <c r="E764" s="120"/>
      <c r="F764" s="11" t="s">
        <v>12</v>
      </c>
      <c r="G764" s="21">
        <f t="shared" si="219"/>
        <v>0</v>
      </c>
      <c r="H764" s="21">
        <f t="shared" si="219"/>
        <v>0</v>
      </c>
      <c r="I764" s="21">
        <f t="shared" si="220"/>
        <v>0</v>
      </c>
      <c r="J764" s="21">
        <f t="shared" si="220"/>
        <v>0</v>
      </c>
      <c r="K764" s="21">
        <f t="shared" si="220"/>
        <v>0</v>
      </c>
      <c r="L764" s="21">
        <f t="shared" si="220"/>
        <v>0</v>
      </c>
      <c r="M764" s="21">
        <f t="shared" si="220"/>
        <v>0</v>
      </c>
      <c r="N764" s="21">
        <f t="shared" si="220"/>
        <v>0</v>
      </c>
      <c r="O764" s="21">
        <f t="shared" si="220"/>
        <v>0</v>
      </c>
      <c r="P764" s="21">
        <f t="shared" si="220"/>
        <v>0</v>
      </c>
      <c r="Q764" s="126"/>
      <c r="R764" s="8"/>
      <c r="AA764" s="12"/>
      <c r="AB764" s="12"/>
      <c r="AC764" s="12"/>
      <c r="AD764" s="12"/>
      <c r="AE764" s="12"/>
      <c r="AF764" s="12"/>
      <c r="AH764" s="12"/>
      <c r="AI764" s="12"/>
      <c r="AJ764" s="12"/>
      <c r="AK764" s="12"/>
    </row>
    <row r="765" spans="1:37" s="3" customFormat="1" ht="49.5" customHeight="1" x14ac:dyDescent="0.3">
      <c r="A765" s="114"/>
      <c r="B765" s="158"/>
      <c r="C765" s="120"/>
      <c r="D765" s="120"/>
      <c r="E765" s="120"/>
      <c r="F765" s="11" t="s">
        <v>13</v>
      </c>
      <c r="G765" s="180" t="s">
        <v>53</v>
      </c>
      <c r="H765" s="181"/>
      <c r="I765" s="181"/>
      <c r="J765" s="181"/>
      <c r="K765" s="181"/>
      <c r="L765" s="181"/>
      <c r="M765" s="181"/>
      <c r="N765" s="181"/>
      <c r="O765" s="181"/>
      <c r="P765" s="182"/>
      <c r="Q765" s="126"/>
      <c r="R765" s="8"/>
      <c r="AA765" s="12"/>
      <c r="AB765" s="12"/>
      <c r="AC765" s="12"/>
      <c r="AD765" s="12"/>
      <c r="AE765" s="12"/>
      <c r="AF765" s="12"/>
      <c r="AH765" s="12"/>
      <c r="AI765" s="12"/>
      <c r="AJ765" s="12"/>
      <c r="AK765" s="12"/>
    </row>
    <row r="766" spans="1:37" s="3" customFormat="1" ht="36.6" customHeight="1" x14ac:dyDescent="0.3">
      <c r="A766" s="114"/>
      <c r="B766" s="17" t="s">
        <v>47</v>
      </c>
      <c r="C766" s="19"/>
      <c r="D766" s="121"/>
      <c r="E766" s="121"/>
      <c r="F766" s="1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126"/>
      <c r="R766" s="8"/>
      <c r="AA766" s="12"/>
      <c r="AB766" s="12"/>
      <c r="AC766" s="12"/>
      <c r="AD766" s="12"/>
      <c r="AE766" s="12"/>
      <c r="AF766" s="12"/>
      <c r="AH766" s="12"/>
      <c r="AI766" s="12"/>
      <c r="AJ766" s="12"/>
      <c r="AK766" s="12"/>
    </row>
    <row r="767" spans="1:37" ht="15.75" customHeight="1" x14ac:dyDescent="0.3">
      <c r="A767" s="114"/>
      <c r="B767" s="125" t="s">
        <v>39</v>
      </c>
      <c r="C767" s="113"/>
      <c r="D767" s="77"/>
      <c r="E767" s="38"/>
      <c r="F767" s="7" t="s">
        <v>9</v>
      </c>
      <c r="G767" s="21">
        <f t="shared" ref="G767:P767" si="221">SUM(G768:G771)</f>
        <v>0</v>
      </c>
      <c r="H767" s="21">
        <f t="shared" si="221"/>
        <v>0</v>
      </c>
      <c r="I767" s="21">
        <f t="shared" si="221"/>
        <v>0</v>
      </c>
      <c r="J767" s="21">
        <f t="shared" si="221"/>
        <v>0</v>
      </c>
      <c r="K767" s="21">
        <f t="shared" si="221"/>
        <v>0</v>
      </c>
      <c r="L767" s="21">
        <f t="shared" si="221"/>
        <v>0</v>
      </c>
      <c r="M767" s="21">
        <f t="shared" si="221"/>
        <v>0</v>
      </c>
      <c r="N767" s="21">
        <f t="shared" si="221"/>
        <v>0</v>
      </c>
      <c r="O767" s="21">
        <f t="shared" si="221"/>
        <v>0</v>
      </c>
      <c r="P767" s="21">
        <f t="shared" si="221"/>
        <v>0</v>
      </c>
      <c r="Q767" s="126"/>
      <c r="R767" s="8"/>
    </row>
    <row r="768" spans="1:37" x14ac:dyDescent="0.3">
      <c r="A768" s="114"/>
      <c r="B768" s="125"/>
      <c r="C768" s="114"/>
      <c r="D768" s="38"/>
      <c r="E768" s="38"/>
      <c r="F768" s="7" t="s">
        <v>10</v>
      </c>
      <c r="G768" s="21">
        <f t="shared" ref="G768:H770" si="222">I768+K768+M768+O768</f>
        <v>0</v>
      </c>
      <c r="H768" s="21">
        <f t="shared" si="222"/>
        <v>0</v>
      </c>
      <c r="I768" s="22">
        <v>0</v>
      </c>
      <c r="J768" s="22">
        <v>0</v>
      </c>
      <c r="K768" s="22">
        <v>0</v>
      </c>
      <c r="L768" s="22">
        <v>0</v>
      </c>
      <c r="M768" s="22">
        <v>0</v>
      </c>
      <c r="N768" s="22">
        <v>0</v>
      </c>
      <c r="O768" s="22">
        <v>0</v>
      </c>
      <c r="P768" s="22">
        <v>0</v>
      </c>
      <c r="Q768" s="126"/>
      <c r="R768" s="8"/>
    </row>
    <row r="769" spans="1:37" x14ac:dyDescent="0.3">
      <c r="A769" s="114"/>
      <c r="B769" s="125"/>
      <c r="C769" s="114"/>
      <c r="D769" s="38"/>
      <c r="E769" s="38"/>
      <c r="F769" s="7" t="s">
        <v>11</v>
      </c>
      <c r="G769" s="21">
        <f t="shared" si="222"/>
        <v>0</v>
      </c>
      <c r="H769" s="21">
        <f t="shared" si="222"/>
        <v>0</v>
      </c>
      <c r="I769" s="22">
        <v>0</v>
      </c>
      <c r="J769" s="22">
        <v>0</v>
      </c>
      <c r="K769" s="22">
        <v>0</v>
      </c>
      <c r="L769" s="22">
        <v>0</v>
      </c>
      <c r="M769" s="22">
        <v>0</v>
      </c>
      <c r="N769" s="22">
        <v>0</v>
      </c>
      <c r="O769" s="22">
        <v>0</v>
      </c>
      <c r="P769" s="22">
        <v>0</v>
      </c>
      <c r="Q769" s="126"/>
      <c r="R769" s="8"/>
    </row>
    <row r="770" spans="1:37" x14ac:dyDescent="0.3">
      <c r="A770" s="114"/>
      <c r="B770" s="125"/>
      <c r="C770" s="114"/>
      <c r="D770" s="38"/>
      <c r="E770" s="38"/>
      <c r="F770" s="7" t="s">
        <v>12</v>
      </c>
      <c r="G770" s="21">
        <f t="shared" si="222"/>
        <v>0</v>
      </c>
      <c r="H770" s="21">
        <f t="shared" si="222"/>
        <v>0</v>
      </c>
      <c r="I770" s="22"/>
      <c r="J770" s="22">
        <v>0</v>
      </c>
      <c r="K770" s="22">
        <v>0</v>
      </c>
      <c r="L770" s="22">
        <v>0</v>
      </c>
      <c r="M770" s="22">
        <v>0</v>
      </c>
      <c r="N770" s="22">
        <v>0</v>
      </c>
      <c r="O770" s="22">
        <v>0</v>
      </c>
      <c r="P770" s="22">
        <v>0</v>
      </c>
      <c r="Q770" s="126"/>
      <c r="R770" s="8"/>
    </row>
    <row r="771" spans="1:37" x14ac:dyDescent="0.3">
      <c r="A771" s="114"/>
      <c r="B771" s="125"/>
      <c r="C771" s="114"/>
      <c r="D771" s="38"/>
      <c r="E771" s="78"/>
      <c r="F771" s="7" t="s">
        <v>13</v>
      </c>
      <c r="G771" s="180" t="s">
        <v>53</v>
      </c>
      <c r="H771" s="181"/>
      <c r="I771" s="181"/>
      <c r="J771" s="181"/>
      <c r="K771" s="181"/>
      <c r="L771" s="181"/>
      <c r="M771" s="181"/>
      <c r="N771" s="181"/>
      <c r="O771" s="181"/>
      <c r="P771" s="182"/>
      <c r="Q771" s="126"/>
      <c r="R771" s="8"/>
    </row>
    <row r="772" spans="1:37" s="3" customFormat="1" ht="15.75" customHeight="1" x14ac:dyDescent="0.3">
      <c r="A772" s="114"/>
      <c r="B772" s="125" t="s">
        <v>40</v>
      </c>
      <c r="C772" s="113"/>
      <c r="D772" s="113"/>
      <c r="E772" s="112"/>
      <c r="F772" s="11" t="s">
        <v>9</v>
      </c>
      <c r="G772" s="21">
        <f>SUM(G773:G778)</f>
        <v>0</v>
      </c>
      <c r="H772" s="21">
        <f>SUM(H773:H778)</f>
        <v>0</v>
      </c>
      <c r="I772" s="21">
        <f t="shared" ref="I772:N772" si="223">SUM(I773:I778)</f>
        <v>0</v>
      </c>
      <c r="J772" s="21">
        <f t="shared" si="223"/>
        <v>0</v>
      </c>
      <c r="K772" s="21">
        <f t="shared" si="223"/>
        <v>0</v>
      </c>
      <c r="L772" s="21">
        <f t="shared" si="223"/>
        <v>0</v>
      </c>
      <c r="M772" s="21">
        <f t="shared" si="223"/>
        <v>0</v>
      </c>
      <c r="N772" s="21">
        <f t="shared" si="223"/>
        <v>0</v>
      </c>
      <c r="O772" s="21">
        <f>SUM(O773:O778)</f>
        <v>0</v>
      </c>
      <c r="P772" s="21">
        <f>SUM(P773:P778)</f>
        <v>0</v>
      </c>
      <c r="Q772" s="126"/>
      <c r="R772" s="8"/>
      <c r="AA772" s="12"/>
      <c r="AB772" s="12"/>
      <c r="AC772" s="12"/>
      <c r="AD772" s="12"/>
      <c r="AE772" s="12"/>
      <c r="AF772" s="12"/>
      <c r="AH772" s="12"/>
      <c r="AI772" s="12"/>
      <c r="AJ772" s="12"/>
      <c r="AK772" s="12"/>
    </row>
    <row r="773" spans="1:37" x14ac:dyDescent="0.3">
      <c r="A773" s="114"/>
      <c r="B773" s="125"/>
      <c r="C773" s="114"/>
      <c r="D773" s="114"/>
      <c r="E773" s="112"/>
      <c r="F773" s="7" t="s">
        <v>10</v>
      </c>
      <c r="G773" s="4">
        <f t="shared" ref="G773:G778" si="224">I773+K773+M773+O773</f>
        <v>0</v>
      </c>
      <c r="H773" s="4">
        <f t="shared" ref="H773:H778" si="225">J773+L773+N773+P773</f>
        <v>0</v>
      </c>
      <c r="I773" s="6">
        <v>0</v>
      </c>
      <c r="J773" s="6"/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126"/>
      <c r="R773" s="8"/>
    </row>
    <row r="774" spans="1:37" x14ac:dyDescent="0.3">
      <c r="A774" s="114"/>
      <c r="B774" s="125"/>
      <c r="C774" s="114"/>
      <c r="D774" s="114"/>
      <c r="E774" s="112"/>
      <c r="F774" s="7" t="s">
        <v>11</v>
      </c>
      <c r="G774" s="4">
        <f t="shared" si="224"/>
        <v>0</v>
      </c>
      <c r="H774" s="4">
        <f t="shared" si="225"/>
        <v>0</v>
      </c>
      <c r="I774" s="6">
        <v>0</v>
      </c>
      <c r="J774" s="6"/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126"/>
      <c r="R774" s="8"/>
    </row>
    <row r="775" spans="1:37" x14ac:dyDescent="0.3">
      <c r="A775" s="114"/>
      <c r="B775" s="125"/>
      <c r="C775" s="114"/>
      <c r="D775" s="114"/>
      <c r="E775" s="112"/>
      <c r="F775" s="7" t="s">
        <v>12</v>
      </c>
      <c r="G775" s="4">
        <f t="shared" si="224"/>
        <v>0</v>
      </c>
      <c r="H775" s="4">
        <f>J775+L775+N775+P775</f>
        <v>0</v>
      </c>
      <c r="I775" s="6"/>
      <c r="J775" s="6"/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126"/>
      <c r="R775" s="8"/>
    </row>
    <row r="776" spans="1:37" x14ac:dyDescent="0.3">
      <c r="A776" s="114"/>
      <c r="B776" s="125"/>
      <c r="C776" s="114"/>
      <c r="D776" s="114"/>
      <c r="E776" s="112"/>
      <c r="F776" s="7" t="s">
        <v>13</v>
      </c>
      <c r="G776" s="177" t="s">
        <v>53</v>
      </c>
      <c r="H776" s="178"/>
      <c r="I776" s="178"/>
      <c r="J776" s="178"/>
      <c r="K776" s="178"/>
      <c r="L776" s="178"/>
      <c r="M776" s="178"/>
      <c r="N776" s="178"/>
      <c r="O776" s="178"/>
      <c r="P776" s="179"/>
      <c r="Q776" s="126"/>
      <c r="R776" s="8"/>
    </row>
    <row r="777" spans="1:37" ht="15.6" customHeight="1" x14ac:dyDescent="0.3">
      <c r="A777" s="114"/>
      <c r="B777" s="125"/>
      <c r="C777" s="114"/>
      <c r="D777" s="114"/>
      <c r="E777" s="112"/>
      <c r="F777" s="7" t="s">
        <v>14</v>
      </c>
      <c r="G777" s="4">
        <f t="shared" si="224"/>
        <v>0</v>
      </c>
      <c r="H777" s="4">
        <f t="shared" si="225"/>
        <v>0</v>
      </c>
      <c r="I777" s="6"/>
      <c r="J777" s="6"/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126"/>
      <c r="R777" s="8"/>
    </row>
    <row r="778" spans="1:37" ht="15.6" customHeight="1" x14ac:dyDescent="0.3">
      <c r="A778" s="114"/>
      <c r="B778" s="125"/>
      <c r="C778" s="115"/>
      <c r="D778" s="115"/>
      <c r="E778" s="112"/>
      <c r="F778" s="7" t="s">
        <v>15</v>
      </c>
      <c r="G778" s="4">
        <f t="shared" si="224"/>
        <v>0</v>
      </c>
      <c r="H778" s="4">
        <f t="shared" si="225"/>
        <v>0</v>
      </c>
      <c r="I778" s="6"/>
      <c r="J778" s="6"/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126"/>
      <c r="R778" s="8"/>
    </row>
    <row r="779" spans="1:37" ht="15.75" customHeight="1" x14ac:dyDescent="0.3">
      <c r="A779" s="114"/>
      <c r="B779" s="125" t="s">
        <v>41</v>
      </c>
      <c r="C779" s="113"/>
      <c r="D779" s="113"/>
      <c r="E779" s="112"/>
      <c r="F779" s="7" t="s">
        <v>9</v>
      </c>
      <c r="G779" s="4">
        <f>SUM(G780:G785)</f>
        <v>0</v>
      </c>
      <c r="H779" s="4">
        <f>SUM(H780:H785)</f>
        <v>0</v>
      </c>
      <c r="I779" s="4">
        <f t="shared" ref="I779:N779" si="226">SUM(I780:I785)</f>
        <v>0</v>
      </c>
      <c r="J779" s="4">
        <f t="shared" si="226"/>
        <v>0</v>
      </c>
      <c r="K779" s="4">
        <f t="shared" si="226"/>
        <v>0</v>
      </c>
      <c r="L779" s="4">
        <f t="shared" si="226"/>
        <v>0</v>
      </c>
      <c r="M779" s="4">
        <f t="shared" si="226"/>
        <v>0</v>
      </c>
      <c r="N779" s="4">
        <f t="shared" si="226"/>
        <v>0</v>
      </c>
      <c r="O779" s="4">
        <f>SUM(O780:O785)</f>
        <v>0</v>
      </c>
      <c r="P779" s="4">
        <f>SUM(P780:P785)</f>
        <v>0</v>
      </c>
      <c r="Q779" s="126"/>
      <c r="R779" s="8"/>
    </row>
    <row r="780" spans="1:37" x14ac:dyDescent="0.3">
      <c r="A780" s="114"/>
      <c r="B780" s="125"/>
      <c r="C780" s="114"/>
      <c r="D780" s="114"/>
      <c r="E780" s="112"/>
      <c r="F780" s="7" t="s">
        <v>10</v>
      </c>
      <c r="G780" s="4">
        <f t="shared" ref="G780:G785" si="227">I780+K780+M780+O780</f>
        <v>0</v>
      </c>
      <c r="H780" s="4">
        <f t="shared" ref="H780:H785" si="228">J780+L780+N780+P780</f>
        <v>0</v>
      </c>
      <c r="I780" s="6"/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126"/>
      <c r="R780" s="8"/>
    </row>
    <row r="781" spans="1:37" x14ac:dyDescent="0.3">
      <c r="A781" s="114"/>
      <c r="B781" s="125"/>
      <c r="C781" s="114"/>
      <c r="D781" s="114"/>
      <c r="E781" s="112"/>
      <c r="F781" s="7" t="s">
        <v>11</v>
      </c>
      <c r="G781" s="4">
        <f t="shared" si="227"/>
        <v>0</v>
      </c>
      <c r="H781" s="4">
        <f t="shared" si="228"/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126"/>
      <c r="R781" s="8"/>
    </row>
    <row r="782" spans="1:37" x14ac:dyDescent="0.3">
      <c r="A782" s="114"/>
      <c r="B782" s="125"/>
      <c r="C782" s="114"/>
      <c r="D782" s="114"/>
      <c r="E782" s="112"/>
      <c r="F782" s="7" t="s">
        <v>12</v>
      </c>
      <c r="G782" s="4">
        <f t="shared" si="227"/>
        <v>0</v>
      </c>
      <c r="H782" s="4">
        <f t="shared" si="228"/>
        <v>0</v>
      </c>
      <c r="I782" s="6"/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126"/>
      <c r="R782" s="8"/>
    </row>
    <row r="783" spans="1:37" x14ac:dyDescent="0.3">
      <c r="A783" s="114"/>
      <c r="B783" s="125"/>
      <c r="C783" s="114"/>
      <c r="D783" s="114"/>
      <c r="E783" s="112"/>
      <c r="F783" s="7" t="s">
        <v>13</v>
      </c>
      <c r="G783" s="177" t="s">
        <v>53</v>
      </c>
      <c r="H783" s="178"/>
      <c r="I783" s="178"/>
      <c r="J783" s="178"/>
      <c r="K783" s="178"/>
      <c r="L783" s="178"/>
      <c r="M783" s="178"/>
      <c r="N783" s="178"/>
      <c r="O783" s="178"/>
      <c r="P783" s="179"/>
      <c r="Q783" s="126"/>
      <c r="R783" s="8"/>
    </row>
    <row r="784" spans="1:37" ht="15.6" customHeight="1" x14ac:dyDescent="0.3">
      <c r="A784" s="114"/>
      <c r="B784" s="125"/>
      <c r="C784" s="114"/>
      <c r="D784" s="114"/>
      <c r="E784" s="112"/>
      <c r="F784" s="7" t="s">
        <v>14</v>
      </c>
      <c r="G784" s="4">
        <f t="shared" si="227"/>
        <v>0</v>
      </c>
      <c r="H784" s="4">
        <f t="shared" si="228"/>
        <v>0</v>
      </c>
      <c r="I784" s="6"/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36"/>
      <c r="R784" s="8"/>
    </row>
    <row r="785" spans="1:29" ht="15.6" customHeight="1" x14ac:dyDescent="0.3">
      <c r="A785" s="115"/>
      <c r="B785" s="125"/>
      <c r="C785" s="115"/>
      <c r="D785" s="115"/>
      <c r="E785" s="112"/>
      <c r="F785" s="7" t="s">
        <v>15</v>
      </c>
      <c r="G785" s="4">
        <f t="shared" si="227"/>
        <v>0</v>
      </c>
      <c r="H785" s="4">
        <f t="shared" si="228"/>
        <v>0</v>
      </c>
      <c r="I785" s="6"/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36"/>
      <c r="R785" s="8"/>
    </row>
    <row r="786" spans="1:29" x14ac:dyDescent="0.3">
      <c r="A786" s="119"/>
      <c r="B786" s="171" t="s">
        <v>23</v>
      </c>
      <c r="C786" s="172"/>
      <c r="D786" s="119"/>
      <c r="E786" s="112"/>
      <c r="F786" s="11" t="s">
        <v>9</v>
      </c>
      <c r="G786" s="4">
        <f>SUM(G787:G797)</f>
        <v>411564.38127285161</v>
      </c>
      <c r="H786" s="4">
        <f t="shared" ref="H786:P786" si="229">SUM(H787:H797)</f>
        <v>20125.400000000005</v>
      </c>
      <c r="I786" s="4">
        <f>SUM(I787:I797)</f>
        <v>334152.28127285157</v>
      </c>
      <c r="J786" s="4">
        <f>SUM(J787:J797)</f>
        <v>20125.400000000005</v>
      </c>
      <c r="K786" s="4">
        <f t="shared" si="229"/>
        <v>0</v>
      </c>
      <c r="L786" s="4">
        <f t="shared" si="229"/>
        <v>0</v>
      </c>
      <c r="M786" s="4">
        <f t="shared" si="229"/>
        <v>77412.100000000006</v>
      </c>
      <c r="N786" s="4">
        <f t="shared" si="229"/>
        <v>0</v>
      </c>
      <c r="O786" s="4">
        <f t="shared" si="229"/>
        <v>0</v>
      </c>
      <c r="P786" s="4">
        <f t="shared" si="229"/>
        <v>0</v>
      </c>
      <c r="Q786" s="36"/>
      <c r="R786" s="8"/>
      <c r="AC786" s="64"/>
    </row>
    <row r="787" spans="1:29" x14ac:dyDescent="0.3">
      <c r="A787" s="120"/>
      <c r="B787" s="173"/>
      <c r="C787" s="174"/>
      <c r="D787" s="120"/>
      <c r="E787" s="112"/>
      <c r="F787" s="11" t="s">
        <v>10</v>
      </c>
      <c r="G787" s="4">
        <f t="shared" ref="G787:H791" si="230">I787+K787+M787+O787</f>
        <v>339.3</v>
      </c>
      <c r="H787" s="4">
        <f t="shared" si="230"/>
        <v>339.3</v>
      </c>
      <c r="I787" s="4">
        <f t="shared" ref="I787:P790" si="231">I762+I42</f>
        <v>339.3</v>
      </c>
      <c r="J787" s="4">
        <f t="shared" si="231"/>
        <v>339.3</v>
      </c>
      <c r="K787" s="4">
        <f t="shared" si="231"/>
        <v>0</v>
      </c>
      <c r="L787" s="4">
        <f t="shared" si="231"/>
        <v>0</v>
      </c>
      <c r="M787" s="4">
        <f t="shared" si="231"/>
        <v>0</v>
      </c>
      <c r="N787" s="4">
        <f t="shared" si="231"/>
        <v>0</v>
      </c>
      <c r="O787" s="4">
        <f t="shared" si="231"/>
        <v>0</v>
      </c>
      <c r="P787" s="4">
        <f t="shared" si="231"/>
        <v>0</v>
      </c>
      <c r="Q787" s="36"/>
      <c r="R787" s="8"/>
    </row>
    <row r="788" spans="1:29" x14ac:dyDescent="0.3">
      <c r="A788" s="120"/>
      <c r="B788" s="173"/>
      <c r="C788" s="174"/>
      <c r="D788" s="120"/>
      <c r="E788" s="112"/>
      <c r="F788" s="11" t="s">
        <v>11</v>
      </c>
      <c r="G788" s="4">
        <f t="shared" si="230"/>
        <v>1325.8</v>
      </c>
      <c r="H788" s="4">
        <f t="shared" si="230"/>
        <v>1325.8</v>
      </c>
      <c r="I788" s="4">
        <f t="shared" si="231"/>
        <v>1325.8</v>
      </c>
      <c r="J788" s="4">
        <f t="shared" si="231"/>
        <v>1325.8</v>
      </c>
      <c r="K788" s="4">
        <f t="shared" si="231"/>
        <v>0</v>
      </c>
      <c r="L788" s="4">
        <f t="shared" si="231"/>
        <v>0</v>
      </c>
      <c r="M788" s="4">
        <f t="shared" si="231"/>
        <v>0</v>
      </c>
      <c r="N788" s="4">
        <f t="shared" si="231"/>
        <v>0</v>
      </c>
      <c r="O788" s="4">
        <f t="shared" si="231"/>
        <v>0</v>
      </c>
      <c r="P788" s="4">
        <f t="shared" si="231"/>
        <v>0</v>
      </c>
      <c r="Q788" s="36"/>
      <c r="R788" s="8"/>
    </row>
    <row r="789" spans="1:29" x14ac:dyDescent="0.3">
      <c r="A789" s="120"/>
      <c r="B789" s="173"/>
      <c r="C789" s="174"/>
      <c r="D789" s="120"/>
      <c r="E789" s="112"/>
      <c r="F789" s="11" t="s">
        <v>12</v>
      </c>
      <c r="G789" s="4">
        <f t="shared" si="230"/>
        <v>5941.5</v>
      </c>
      <c r="H789" s="4">
        <f t="shared" si="230"/>
        <v>5941.5</v>
      </c>
      <c r="I789" s="4">
        <f t="shared" si="231"/>
        <v>5941.5</v>
      </c>
      <c r="J789" s="4">
        <f t="shared" si="231"/>
        <v>5941.5</v>
      </c>
      <c r="K789" s="4">
        <f t="shared" si="231"/>
        <v>0</v>
      </c>
      <c r="L789" s="4">
        <f t="shared" si="231"/>
        <v>0</v>
      </c>
      <c r="M789" s="4">
        <f t="shared" si="231"/>
        <v>0</v>
      </c>
      <c r="N789" s="4">
        <f t="shared" si="231"/>
        <v>0</v>
      </c>
      <c r="O789" s="4">
        <f t="shared" si="231"/>
        <v>0</v>
      </c>
      <c r="P789" s="4">
        <f t="shared" si="231"/>
        <v>0</v>
      </c>
      <c r="Q789" s="36"/>
      <c r="R789" s="8"/>
    </row>
    <row r="790" spans="1:29" x14ac:dyDescent="0.3">
      <c r="A790" s="120"/>
      <c r="B790" s="173"/>
      <c r="C790" s="174"/>
      <c r="D790" s="120"/>
      <c r="E790" s="112"/>
      <c r="F790" s="11" t="s">
        <v>13</v>
      </c>
      <c r="G790" s="4">
        <f t="shared" si="230"/>
        <v>9705.7000000000007</v>
      </c>
      <c r="H790" s="4">
        <f t="shared" si="230"/>
        <v>9705.7000000000007</v>
      </c>
      <c r="I790" s="4">
        <f t="shared" si="231"/>
        <v>9705.7000000000007</v>
      </c>
      <c r="J790" s="4">
        <f t="shared" si="231"/>
        <v>9705.7000000000007</v>
      </c>
      <c r="K790" s="4">
        <f t="shared" si="231"/>
        <v>0</v>
      </c>
      <c r="L790" s="4">
        <f t="shared" si="231"/>
        <v>0</v>
      </c>
      <c r="M790" s="4">
        <f t="shared" si="231"/>
        <v>0</v>
      </c>
      <c r="N790" s="4">
        <f t="shared" si="231"/>
        <v>0</v>
      </c>
      <c r="O790" s="4">
        <f t="shared" si="231"/>
        <v>0</v>
      </c>
      <c r="P790" s="4">
        <f t="shared" si="231"/>
        <v>0</v>
      </c>
      <c r="Q790" s="36"/>
      <c r="R790" s="8"/>
    </row>
    <row r="791" spans="1:29" x14ac:dyDescent="0.3">
      <c r="A791" s="120"/>
      <c r="B791" s="173"/>
      <c r="C791" s="174"/>
      <c r="D791" s="120"/>
      <c r="E791" s="112"/>
      <c r="F791" s="11" t="s">
        <v>14</v>
      </c>
      <c r="G791" s="4">
        <f>I791+K791+M791+O791</f>
        <v>1149.9000000000001</v>
      </c>
      <c r="H791" s="4">
        <f t="shared" si="230"/>
        <v>1149.9000000000001</v>
      </c>
      <c r="I791" s="4">
        <f t="shared" ref="I791:P791" si="232">I46</f>
        <v>1149.9000000000001</v>
      </c>
      <c r="J791" s="4">
        <f t="shared" si="232"/>
        <v>1149.9000000000001</v>
      </c>
      <c r="K791" s="4">
        <f t="shared" si="232"/>
        <v>0</v>
      </c>
      <c r="L791" s="4">
        <f t="shared" si="232"/>
        <v>0</v>
      </c>
      <c r="M791" s="4">
        <f t="shared" si="232"/>
        <v>0</v>
      </c>
      <c r="N791" s="4">
        <f t="shared" si="232"/>
        <v>0</v>
      </c>
      <c r="O791" s="4">
        <f t="shared" si="232"/>
        <v>0</v>
      </c>
      <c r="P791" s="4">
        <f t="shared" si="232"/>
        <v>0</v>
      </c>
      <c r="Q791" s="36"/>
      <c r="R791" s="8"/>
    </row>
    <row r="792" spans="1:29" x14ac:dyDescent="0.3">
      <c r="A792" s="120"/>
      <c r="B792" s="173"/>
      <c r="C792" s="174"/>
      <c r="D792" s="120"/>
      <c r="E792" s="112"/>
      <c r="F792" s="11" t="s">
        <v>15</v>
      </c>
      <c r="G792" s="4">
        <f t="shared" ref="G792:G797" si="233">I792+K792+M792+O792</f>
        <v>1663.2</v>
      </c>
      <c r="H792" s="4">
        <f t="shared" ref="H792:H797" si="234">J792+L792+N792+P792</f>
        <v>1663.2</v>
      </c>
      <c r="I792" s="4">
        <f t="shared" ref="I792:P792" si="235">I47</f>
        <v>1663.2</v>
      </c>
      <c r="J792" s="4">
        <f t="shared" si="235"/>
        <v>1663.2</v>
      </c>
      <c r="K792" s="4">
        <f t="shared" si="235"/>
        <v>0</v>
      </c>
      <c r="L792" s="4">
        <f t="shared" si="235"/>
        <v>0</v>
      </c>
      <c r="M792" s="4">
        <f t="shared" si="235"/>
        <v>0</v>
      </c>
      <c r="N792" s="4">
        <f t="shared" si="235"/>
        <v>0</v>
      </c>
      <c r="O792" s="4">
        <f t="shared" si="235"/>
        <v>0</v>
      </c>
      <c r="P792" s="4">
        <f t="shared" si="235"/>
        <v>0</v>
      </c>
      <c r="Q792" s="36"/>
      <c r="R792" s="8"/>
      <c r="V792" s="44"/>
    </row>
    <row r="793" spans="1:29" x14ac:dyDescent="0.3">
      <c r="A793" s="120"/>
      <c r="B793" s="173"/>
      <c r="C793" s="174"/>
      <c r="D793" s="120"/>
      <c r="E793" s="112"/>
      <c r="F793" s="11" t="s">
        <v>62</v>
      </c>
      <c r="G793" s="4">
        <f t="shared" si="233"/>
        <v>0</v>
      </c>
      <c r="H793" s="4">
        <f t="shared" si="234"/>
        <v>0</v>
      </c>
      <c r="I793" s="4">
        <f t="shared" ref="I793:P793" si="236">I48</f>
        <v>0</v>
      </c>
      <c r="J793" s="4">
        <f t="shared" si="236"/>
        <v>0</v>
      </c>
      <c r="K793" s="4">
        <f t="shared" si="236"/>
        <v>0</v>
      </c>
      <c r="L793" s="4">
        <f t="shared" si="236"/>
        <v>0</v>
      </c>
      <c r="M793" s="4">
        <f t="shared" si="236"/>
        <v>0</v>
      </c>
      <c r="N793" s="4">
        <f t="shared" si="236"/>
        <v>0</v>
      </c>
      <c r="O793" s="4">
        <f t="shared" si="236"/>
        <v>0</v>
      </c>
      <c r="P793" s="4">
        <f t="shared" si="236"/>
        <v>0</v>
      </c>
      <c r="Q793" s="36"/>
      <c r="R793" s="8"/>
    </row>
    <row r="794" spans="1:29" x14ac:dyDescent="0.3">
      <c r="A794" s="120"/>
      <c r="B794" s="173"/>
      <c r="C794" s="174"/>
      <c r="D794" s="120"/>
      <c r="E794" s="112"/>
      <c r="F794" s="11" t="s">
        <v>63</v>
      </c>
      <c r="G794" s="4">
        <f t="shared" si="233"/>
        <v>122882.5</v>
      </c>
      <c r="H794" s="4">
        <f t="shared" si="234"/>
        <v>0</v>
      </c>
      <c r="I794" s="4">
        <f t="shared" ref="I794:P794" si="237">I49</f>
        <v>45470.400000000001</v>
      </c>
      <c r="J794" s="4">
        <f t="shared" si="237"/>
        <v>0</v>
      </c>
      <c r="K794" s="4">
        <f t="shared" si="237"/>
        <v>0</v>
      </c>
      <c r="L794" s="4">
        <f t="shared" si="237"/>
        <v>0</v>
      </c>
      <c r="M794" s="4">
        <f t="shared" si="237"/>
        <v>77412.100000000006</v>
      </c>
      <c r="N794" s="4">
        <f t="shared" si="237"/>
        <v>0</v>
      </c>
      <c r="O794" s="4">
        <f t="shared" si="237"/>
        <v>0</v>
      </c>
      <c r="P794" s="4">
        <f t="shared" si="237"/>
        <v>0</v>
      </c>
      <c r="Q794" s="36"/>
      <c r="R794" s="8"/>
      <c r="V794" s="44"/>
    </row>
    <row r="795" spans="1:29" x14ac:dyDescent="0.3">
      <c r="A795" s="120"/>
      <c r="B795" s="173"/>
      <c r="C795" s="174"/>
      <c r="D795" s="120"/>
      <c r="E795" s="112"/>
      <c r="F795" s="11" t="s">
        <v>64</v>
      </c>
      <c r="G795" s="4">
        <f t="shared" si="233"/>
        <v>20625.2</v>
      </c>
      <c r="H795" s="4">
        <f t="shared" si="234"/>
        <v>0</v>
      </c>
      <c r="I795" s="4">
        <f t="shared" ref="I795:P795" si="238">I50</f>
        <v>20625.2</v>
      </c>
      <c r="J795" s="4">
        <f t="shared" si="238"/>
        <v>0</v>
      </c>
      <c r="K795" s="4">
        <f t="shared" si="238"/>
        <v>0</v>
      </c>
      <c r="L795" s="4">
        <f t="shared" si="238"/>
        <v>0</v>
      </c>
      <c r="M795" s="4">
        <f t="shared" si="238"/>
        <v>0</v>
      </c>
      <c r="N795" s="4">
        <f t="shared" si="238"/>
        <v>0</v>
      </c>
      <c r="O795" s="4">
        <f t="shared" si="238"/>
        <v>0</v>
      </c>
      <c r="P795" s="4">
        <f t="shared" si="238"/>
        <v>0</v>
      </c>
      <c r="Q795" s="36"/>
      <c r="R795" s="8"/>
    </row>
    <row r="796" spans="1:29" x14ac:dyDescent="0.3">
      <c r="A796" s="120"/>
      <c r="B796" s="173"/>
      <c r="C796" s="174"/>
      <c r="D796" s="120"/>
      <c r="E796" s="112"/>
      <c r="F796" s="11" t="s">
        <v>65</v>
      </c>
      <c r="G796" s="4">
        <f t="shared" si="233"/>
        <v>199334.69999999998</v>
      </c>
      <c r="H796" s="4">
        <f t="shared" si="234"/>
        <v>0</v>
      </c>
      <c r="I796" s="4">
        <f t="shared" ref="I796:P796" si="239">I51</f>
        <v>199334.69999999998</v>
      </c>
      <c r="J796" s="4">
        <f t="shared" si="239"/>
        <v>0</v>
      </c>
      <c r="K796" s="4">
        <f t="shared" si="239"/>
        <v>0</v>
      </c>
      <c r="L796" s="4">
        <f t="shared" si="239"/>
        <v>0</v>
      </c>
      <c r="M796" s="4">
        <f t="shared" si="239"/>
        <v>0</v>
      </c>
      <c r="N796" s="4">
        <f t="shared" si="239"/>
        <v>0</v>
      </c>
      <c r="O796" s="4">
        <f t="shared" si="239"/>
        <v>0</v>
      </c>
      <c r="P796" s="4">
        <f t="shared" si="239"/>
        <v>0</v>
      </c>
      <c r="Q796" s="36"/>
      <c r="R796" s="8"/>
    </row>
    <row r="797" spans="1:29" ht="25.95" customHeight="1" x14ac:dyDescent="0.3">
      <c r="A797" s="121"/>
      <c r="B797" s="175"/>
      <c r="C797" s="176"/>
      <c r="D797" s="121"/>
      <c r="E797" s="112"/>
      <c r="F797" s="11" t="s">
        <v>66</v>
      </c>
      <c r="G797" s="4">
        <f t="shared" si="233"/>
        <v>48596.581272851603</v>
      </c>
      <c r="H797" s="4">
        <f t="shared" si="234"/>
        <v>0</v>
      </c>
      <c r="I797" s="4">
        <f t="shared" ref="I797:P797" si="240">I52</f>
        <v>48596.581272851603</v>
      </c>
      <c r="J797" s="4">
        <f t="shared" si="240"/>
        <v>0</v>
      </c>
      <c r="K797" s="4">
        <f t="shared" si="240"/>
        <v>0</v>
      </c>
      <c r="L797" s="4">
        <f t="shared" si="240"/>
        <v>0</v>
      </c>
      <c r="M797" s="4">
        <f t="shared" si="240"/>
        <v>0</v>
      </c>
      <c r="N797" s="4">
        <f t="shared" si="240"/>
        <v>0</v>
      </c>
      <c r="O797" s="4">
        <f t="shared" si="240"/>
        <v>0</v>
      </c>
      <c r="P797" s="4">
        <f t="shared" si="240"/>
        <v>0</v>
      </c>
      <c r="Q797" s="37"/>
      <c r="R797" s="8"/>
    </row>
    <row r="798" spans="1:29" hidden="1" x14ac:dyDescent="0.3">
      <c r="E798" s="81"/>
      <c r="U798" s="48">
        <v>2019</v>
      </c>
      <c r="V798" s="48">
        <v>2020</v>
      </c>
      <c r="W798" s="9"/>
      <c r="X798" s="48">
        <v>2021</v>
      </c>
      <c r="Y798" s="48">
        <v>2022</v>
      </c>
      <c r="Z798" s="48">
        <v>2023</v>
      </c>
    </row>
    <row r="799" spans="1:29" hidden="1" x14ac:dyDescent="0.3">
      <c r="E799" s="81"/>
      <c r="H799" s="12">
        <v>2015</v>
      </c>
      <c r="I799" s="15">
        <f>I787-J787</f>
        <v>0</v>
      </c>
      <c r="U799" s="5" t="s">
        <v>79</v>
      </c>
      <c r="V799" s="5" t="s">
        <v>82</v>
      </c>
      <c r="W799" t="s">
        <v>77</v>
      </c>
      <c r="X799" s="5" t="s">
        <v>83</v>
      </c>
      <c r="Y799" s="5" t="s">
        <v>86</v>
      </c>
      <c r="Z799" s="5" t="s">
        <v>86</v>
      </c>
    </row>
    <row r="800" spans="1:29" hidden="1" x14ac:dyDescent="0.3">
      <c r="E800" s="81"/>
      <c r="H800" s="12">
        <v>2016</v>
      </c>
      <c r="I800" s="15">
        <f>I788-J788</f>
        <v>0</v>
      </c>
      <c r="U800" s="46">
        <f>U94</f>
        <v>1149.9000000000001</v>
      </c>
      <c r="V800" s="5" t="s">
        <v>79</v>
      </c>
      <c r="X800" s="5" t="s">
        <v>84</v>
      </c>
      <c r="Y800" s="5" t="s">
        <v>85</v>
      </c>
      <c r="Z800" s="5" t="s">
        <v>79</v>
      </c>
    </row>
    <row r="801" spans="5:26" hidden="1" x14ac:dyDescent="0.3">
      <c r="E801" s="81"/>
      <c r="I801" s="15">
        <f>I789-J789</f>
        <v>0</v>
      </c>
      <c r="V801" s="4">
        <f>SUM(V21:V787)</f>
        <v>5663.2</v>
      </c>
      <c r="X801" s="4">
        <f>SUM(X25:X365)</f>
        <v>0</v>
      </c>
      <c r="Y801" s="4">
        <f>SUM(Y25:Y365)</f>
        <v>0</v>
      </c>
      <c r="Z801" s="4">
        <f>SUM(Z25:Z365)</f>
        <v>0</v>
      </c>
    </row>
    <row r="802" spans="5:26" hidden="1" x14ac:dyDescent="0.3">
      <c r="E802" s="82"/>
      <c r="H802" s="12">
        <v>2017</v>
      </c>
      <c r="I802" s="15">
        <f>I790-J790</f>
        <v>0</v>
      </c>
      <c r="X802" s="44">
        <f>I793-X801</f>
        <v>0</v>
      </c>
    </row>
    <row r="803" spans="5:26" hidden="1" x14ac:dyDescent="0.3">
      <c r="H803" s="12">
        <v>2018</v>
      </c>
      <c r="I803" s="15">
        <f>I791-J791</f>
        <v>0</v>
      </c>
    </row>
    <row r="804" spans="5:26" hidden="1" x14ac:dyDescent="0.3"/>
    <row r="807" spans="5:26" x14ac:dyDescent="0.3">
      <c r="I807" s="15"/>
    </row>
  </sheetData>
  <mergeCells count="376">
    <mergeCell ref="C27:C29"/>
    <mergeCell ref="C43:C47"/>
    <mergeCell ref="D761:D766"/>
    <mergeCell ref="E761:E766"/>
    <mergeCell ref="D786:D797"/>
    <mergeCell ref="E786:E797"/>
    <mergeCell ref="D413:D424"/>
    <mergeCell ref="E413:E424"/>
    <mergeCell ref="D772:D778"/>
    <mergeCell ref="E772:E778"/>
    <mergeCell ref="D779:D785"/>
    <mergeCell ref="E779:E785"/>
    <mergeCell ref="E245:E256"/>
    <mergeCell ref="D257:D268"/>
    <mergeCell ref="E257:E268"/>
    <mergeCell ref="E341:E352"/>
    <mergeCell ref="D341:D352"/>
    <mergeCell ref="D353:D364"/>
    <mergeCell ref="E353:E364"/>
    <mergeCell ref="E365:E376"/>
    <mergeCell ref="E437:E448"/>
    <mergeCell ref="D437:D448"/>
    <mergeCell ref="D305:D316"/>
    <mergeCell ref="E305:E316"/>
    <mergeCell ref="D317:D328"/>
    <mergeCell ref="E329:E340"/>
    <mergeCell ref="D329:D340"/>
    <mergeCell ref="E425:E436"/>
    <mergeCell ref="D425:D436"/>
    <mergeCell ref="D65:D76"/>
    <mergeCell ref="E65:E76"/>
    <mergeCell ref="D77:D88"/>
    <mergeCell ref="E77:E88"/>
    <mergeCell ref="D89:D100"/>
    <mergeCell ref="E89:E100"/>
    <mergeCell ref="D101:D112"/>
    <mergeCell ref="E101:E112"/>
    <mergeCell ref="D197:D208"/>
    <mergeCell ref="E197:E208"/>
    <mergeCell ref="E161:E172"/>
    <mergeCell ref="D161:D172"/>
    <mergeCell ref="D173:D184"/>
    <mergeCell ref="E173:E184"/>
    <mergeCell ref="E185:E196"/>
    <mergeCell ref="D185:D196"/>
    <mergeCell ref="D113:D124"/>
    <mergeCell ref="E113:E124"/>
    <mergeCell ref="D137:D148"/>
    <mergeCell ref="E25:E35"/>
    <mergeCell ref="D42:D52"/>
    <mergeCell ref="E42:E52"/>
    <mergeCell ref="E53:E64"/>
    <mergeCell ref="D53:D64"/>
    <mergeCell ref="B425:B436"/>
    <mergeCell ref="C425:C436"/>
    <mergeCell ref="Q426:Q436"/>
    <mergeCell ref="Q113:Q124"/>
    <mergeCell ref="Q329:Q340"/>
    <mergeCell ref="Q353:Q364"/>
    <mergeCell ref="Q257:Q268"/>
    <mergeCell ref="Q269:Q280"/>
    <mergeCell ref="Q281:Q292"/>
    <mergeCell ref="Q366:Q376"/>
    <mergeCell ref="B317:B328"/>
    <mergeCell ref="B341:B352"/>
    <mergeCell ref="B353:B364"/>
    <mergeCell ref="B365:B376"/>
    <mergeCell ref="B413:B424"/>
    <mergeCell ref="B209:B220"/>
    <mergeCell ref="B233:B244"/>
    <mergeCell ref="B221:B232"/>
    <mergeCell ref="E317:E328"/>
    <mergeCell ref="Q761:Q783"/>
    <mergeCell ref="C413:C424"/>
    <mergeCell ref="C779:C785"/>
    <mergeCell ref="C767:C771"/>
    <mergeCell ref="Q414:Q424"/>
    <mergeCell ref="Q24:Q39"/>
    <mergeCell ref="Q41:Q64"/>
    <mergeCell ref="Q65:Q76"/>
    <mergeCell ref="Q77:Q88"/>
    <mergeCell ref="Q89:Q100"/>
    <mergeCell ref="Q101:Q112"/>
    <mergeCell ref="C365:C376"/>
    <mergeCell ref="G783:P783"/>
    <mergeCell ref="G776:P776"/>
    <mergeCell ref="G771:P771"/>
    <mergeCell ref="G765:P765"/>
    <mergeCell ref="C221:C232"/>
    <mergeCell ref="Q233:Q244"/>
    <mergeCell ref="Q341:Q352"/>
    <mergeCell ref="Q293:Q304"/>
    <mergeCell ref="Q305:Q316"/>
    <mergeCell ref="Q317:Q328"/>
    <mergeCell ref="G40:P40"/>
    <mergeCell ref="D25:D35"/>
    <mergeCell ref="C329:C340"/>
    <mergeCell ref="C305:C316"/>
    <mergeCell ref="A786:A797"/>
    <mergeCell ref="A761:A785"/>
    <mergeCell ref="B786:C797"/>
    <mergeCell ref="B762:B765"/>
    <mergeCell ref="B767:B771"/>
    <mergeCell ref="B779:B785"/>
    <mergeCell ref="B772:B778"/>
    <mergeCell ref="C772:C778"/>
    <mergeCell ref="C762:C765"/>
    <mergeCell ref="A437:A448"/>
    <mergeCell ref="B437:B448"/>
    <mergeCell ref="C437:C448"/>
    <mergeCell ref="A41:A376"/>
    <mergeCell ref="C461:C472"/>
    <mergeCell ref="A509:A520"/>
    <mergeCell ref="B509:B520"/>
    <mergeCell ref="C509:C520"/>
    <mergeCell ref="A533:A544"/>
    <mergeCell ref="B36:B40"/>
    <mergeCell ref="C36:C40"/>
    <mergeCell ref="C53:C64"/>
    <mergeCell ref="B42:B52"/>
    <mergeCell ref="B53:B64"/>
    <mergeCell ref="C77:C79"/>
    <mergeCell ref="B77:B88"/>
    <mergeCell ref="B65:B76"/>
    <mergeCell ref="C293:C304"/>
    <mergeCell ref="C281:C292"/>
    <mergeCell ref="C269:C280"/>
    <mergeCell ref="B257:B268"/>
    <mergeCell ref="C65:C66"/>
    <mergeCell ref="B113:B124"/>
    <mergeCell ref="B89:B100"/>
    <mergeCell ref="C68:C76"/>
    <mergeCell ref="B185:B196"/>
    <mergeCell ref="C185:C196"/>
    <mergeCell ref="B197:B208"/>
    <mergeCell ref="B149:B160"/>
    <mergeCell ref="B269:B280"/>
    <mergeCell ref="C149:C160"/>
    <mergeCell ref="E137:E148"/>
    <mergeCell ref="E149:E160"/>
    <mergeCell ref="Q149:Q160"/>
    <mergeCell ref="D149:D160"/>
    <mergeCell ref="Q185:Q196"/>
    <mergeCell ref="B101:B112"/>
    <mergeCell ref="Q221:Q232"/>
    <mergeCell ref="C161:C172"/>
    <mergeCell ref="Q161:Q172"/>
    <mergeCell ref="B173:B184"/>
    <mergeCell ref="C173:C184"/>
    <mergeCell ref="Q173:Q184"/>
    <mergeCell ref="B137:B148"/>
    <mergeCell ref="C209:C220"/>
    <mergeCell ref="A9:Q9"/>
    <mergeCell ref="A10:Q10"/>
    <mergeCell ref="A7:Q7"/>
    <mergeCell ref="A13:Q13"/>
    <mergeCell ref="A8:Q8"/>
    <mergeCell ref="A2:Q2"/>
    <mergeCell ref="A3:Q3"/>
    <mergeCell ref="A4:Q4"/>
    <mergeCell ref="A5:Q5"/>
    <mergeCell ref="B24:B35"/>
    <mergeCell ref="B17:B19"/>
    <mergeCell ref="Q17:Q18"/>
    <mergeCell ref="B281:B292"/>
    <mergeCell ref="B293:B304"/>
    <mergeCell ref="O18:P18"/>
    <mergeCell ref="K18:L18"/>
    <mergeCell ref="A21:Q21"/>
    <mergeCell ref="A23:P23"/>
    <mergeCell ref="A36:A40"/>
    <mergeCell ref="A22:Q22"/>
    <mergeCell ref="I17:P17"/>
    <mergeCell ref="C17:C19"/>
    <mergeCell ref="G17:H18"/>
    <mergeCell ref="A17:A19"/>
    <mergeCell ref="M18:N18"/>
    <mergeCell ref="I18:J18"/>
    <mergeCell ref="F17:F19"/>
    <mergeCell ref="C137:C148"/>
    <mergeCell ref="Q137:Q148"/>
    <mergeCell ref="B245:B256"/>
    <mergeCell ref="Q245:Q256"/>
    <mergeCell ref="C246:C252"/>
    <mergeCell ref="A24:A35"/>
    <mergeCell ref="Q438:Q448"/>
    <mergeCell ref="C197:C208"/>
    <mergeCell ref="Q197:Q208"/>
    <mergeCell ref="B161:B172"/>
    <mergeCell ref="B305:B316"/>
    <mergeCell ref="Q378:Q388"/>
    <mergeCell ref="E209:E220"/>
    <mergeCell ref="D209:D220"/>
    <mergeCell ref="D221:D232"/>
    <mergeCell ref="E221:E232"/>
    <mergeCell ref="D269:D280"/>
    <mergeCell ref="E269:E280"/>
    <mergeCell ref="D281:D292"/>
    <mergeCell ref="E281:E292"/>
    <mergeCell ref="E293:E304"/>
    <mergeCell ref="D293:D304"/>
    <mergeCell ref="D233:D244"/>
    <mergeCell ref="E233:E244"/>
    <mergeCell ref="D245:D255"/>
    <mergeCell ref="Q209:Q220"/>
    <mergeCell ref="B329:B340"/>
    <mergeCell ref="B377:B388"/>
    <mergeCell ref="C356:C364"/>
    <mergeCell ref="C341:C352"/>
    <mergeCell ref="Q462:Q472"/>
    <mergeCell ref="A449:A460"/>
    <mergeCell ref="B449:B460"/>
    <mergeCell ref="C449:C460"/>
    <mergeCell ref="Q450:Q460"/>
    <mergeCell ref="A485:A496"/>
    <mergeCell ref="B485:B496"/>
    <mergeCell ref="C485:C496"/>
    <mergeCell ref="Q486:Q496"/>
    <mergeCell ref="A473:A484"/>
    <mergeCell ref="B473:B484"/>
    <mergeCell ref="C473:C484"/>
    <mergeCell ref="Q474:Q484"/>
    <mergeCell ref="D485:D496"/>
    <mergeCell ref="E485:E496"/>
    <mergeCell ref="Q510:Q520"/>
    <mergeCell ref="A497:A508"/>
    <mergeCell ref="B497:B508"/>
    <mergeCell ref="C497:C508"/>
    <mergeCell ref="Q498:Q508"/>
    <mergeCell ref="D497:D508"/>
    <mergeCell ref="E497:E508"/>
    <mergeCell ref="D509:D520"/>
    <mergeCell ref="E509:E520"/>
    <mergeCell ref="B533:B544"/>
    <mergeCell ref="C533:C544"/>
    <mergeCell ref="Q534:Q544"/>
    <mergeCell ref="A521:A532"/>
    <mergeCell ref="B521:B532"/>
    <mergeCell ref="C521:C532"/>
    <mergeCell ref="Q522:Q532"/>
    <mergeCell ref="A557:A568"/>
    <mergeCell ref="B557:B568"/>
    <mergeCell ref="C557:C568"/>
    <mergeCell ref="Q558:Q568"/>
    <mergeCell ref="A545:A556"/>
    <mergeCell ref="B545:B556"/>
    <mergeCell ref="C545:C556"/>
    <mergeCell ref="Q546:Q556"/>
    <mergeCell ref="D545:D556"/>
    <mergeCell ref="E545:E556"/>
    <mergeCell ref="D521:D532"/>
    <mergeCell ref="E521:E532"/>
    <mergeCell ref="D533:D544"/>
    <mergeCell ref="E533:E544"/>
    <mergeCell ref="D557:D568"/>
    <mergeCell ref="E557:E568"/>
    <mergeCell ref="A581:A592"/>
    <mergeCell ref="B581:B592"/>
    <mergeCell ref="C581:C592"/>
    <mergeCell ref="Q582:Q592"/>
    <mergeCell ref="A569:A580"/>
    <mergeCell ref="B569:B580"/>
    <mergeCell ref="C569:C580"/>
    <mergeCell ref="Q570:Q580"/>
    <mergeCell ref="A605:A616"/>
    <mergeCell ref="B605:B616"/>
    <mergeCell ref="C605:C616"/>
    <mergeCell ref="Q606:Q616"/>
    <mergeCell ref="A593:A604"/>
    <mergeCell ref="B593:B604"/>
    <mergeCell ref="C593:C604"/>
    <mergeCell ref="Q594:Q604"/>
    <mergeCell ref="D593:D604"/>
    <mergeCell ref="E593:E604"/>
    <mergeCell ref="D569:D580"/>
    <mergeCell ref="E569:E580"/>
    <mergeCell ref="D581:D592"/>
    <mergeCell ref="E581:E592"/>
    <mergeCell ref="D605:D616"/>
    <mergeCell ref="E605:E616"/>
    <mergeCell ref="A629:A640"/>
    <mergeCell ref="B629:B640"/>
    <mergeCell ref="C629:C640"/>
    <mergeCell ref="Q630:Q640"/>
    <mergeCell ref="A617:A628"/>
    <mergeCell ref="B617:B628"/>
    <mergeCell ref="C617:C628"/>
    <mergeCell ref="Q618:Q628"/>
    <mergeCell ref="A653:A664"/>
    <mergeCell ref="B653:B664"/>
    <mergeCell ref="C653:C664"/>
    <mergeCell ref="Q654:Q664"/>
    <mergeCell ref="A641:A652"/>
    <mergeCell ref="B641:B652"/>
    <mergeCell ref="C641:C652"/>
    <mergeCell ref="Q642:Q652"/>
    <mergeCell ref="D641:D652"/>
    <mergeCell ref="E641:E652"/>
    <mergeCell ref="D617:D628"/>
    <mergeCell ref="E617:E628"/>
    <mergeCell ref="D629:D640"/>
    <mergeCell ref="E629:E640"/>
    <mergeCell ref="D653:D664"/>
    <mergeCell ref="E653:E664"/>
    <mergeCell ref="A677:A688"/>
    <mergeCell ref="B677:B688"/>
    <mergeCell ref="C677:C688"/>
    <mergeCell ref="Q678:Q688"/>
    <mergeCell ref="A665:A676"/>
    <mergeCell ref="B665:B676"/>
    <mergeCell ref="C665:C676"/>
    <mergeCell ref="Q666:Q676"/>
    <mergeCell ref="A701:A712"/>
    <mergeCell ref="B701:B712"/>
    <mergeCell ref="C701:C712"/>
    <mergeCell ref="Q702:Q712"/>
    <mergeCell ref="A689:A700"/>
    <mergeCell ref="B689:B700"/>
    <mergeCell ref="C689:C700"/>
    <mergeCell ref="Q690:Q700"/>
    <mergeCell ref="D689:D700"/>
    <mergeCell ref="E689:E700"/>
    <mergeCell ref="D665:D676"/>
    <mergeCell ref="E665:E676"/>
    <mergeCell ref="D677:D688"/>
    <mergeCell ref="E677:E688"/>
    <mergeCell ref="D701:D712"/>
    <mergeCell ref="E701:E712"/>
    <mergeCell ref="A725:A736"/>
    <mergeCell ref="B725:B736"/>
    <mergeCell ref="C725:C736"/>
    <mergeCell ref="Q726:Q736"/>
    <mergeCell ref="A713:A724"/>
    <mergeCell ref="B713:B724"/>
    <mergeCell ref="C713:C724"/>
    <mergeCell ref="Q714:Q724"/>
    <mergeCell ref="A749:A760"/>
    <mergeCell ref="B749:B760"/>
    <mergeCell ref="C749:C760"/>
    <mergeCell ref="Q750:Q760"/>
    <mergeCell ref="A737:A748"/>
    <mergeCell ref="B737:B748"/>
    <mergeCell ref="C737:C748"/>
    <mergeCell ref="Q738:Q748"/>
    <mergeCell ref="D737:D748"/>
    <mergeCell ref="E737:E748"/>
    <mergeCell ref="D749:D760"/>
    <mergeCell ref="E749:E760"/>
    <mergeCell ref="D713:D724"/>
    <mergeCell ref="E713:E724"/>
    <mergeCell ref="D725:D736"/>
    <mergeCell ref="E725:E736"/>
    <mergeCell ref="A15:Q15"/>
    <mergeCell ref="D449:D460"/>
    <mergeCell ref="E449:E460"/>
    <mergeCell ref="D461:D472"/>
    <mergeCell ref="E461:E472"/>
    <mergeCell ref="D473:D484"/>
    <mergeCell ref="E473:E484"/>
    <mergeCell ref="D17:D19"/>
    <mergeCell ref="E17:E19"/>
    <mergeCell ref="A461:A472"/>
    <mergeCell ref="B389:B400"/>
    <mergeCell ref="D389:D400"/>
    <mergeCell ref="E389:E400"/>
    <mergeCell ref="Q390:Q400"/>
    <mergeCell ref="B401:B412"/>
    <mergeCell ref="C401:C412"/>
    <mergeCell ref="D401:D412"/>
    <mergeCell ref="E401:E412"/>
    <mergeCell ref="Q402:Q412"/>
    <mergeCell ref="B125:B136"/>
    <mergeCell ref="D125:D136"/>
    <mergeCell ref="E125:E136"/>
    <mergeCell ref="Q125:Q136"/>
    <mergeCell ref="B461:B472"/>
  </mergeCells>
  <phoneticPr fontId="7" type="noConversion"/>
  <pageMargins left="0.23622047244094491" right="0.15748031496062992" top="0.19685039370078741" bottom="0.19685039370078741" header="0.31496062992125984" footer="0.31496062992125984"/>
  <pageSetup paperSize="9" scale="90" fitToHeight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Витковская Светлана Михайловна</cp:lastModifiedBy>
  <cp:lastPrinted>2021-09-10T09:58:48Z</cp:lastPrinted>
  <dcterms:created xsi:type="dcterms:W3CDTF">2014-06-24T05:35:40Z</dcterms:created>
  <dcterms:modified xsi:type="dcterms:W3CDTF">2021-09-20T07:21:20Z</dcterms:modified>
</cp:coreProperties>
</file>