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8928" yWindow="696" windowWidth="11532" windowHeight="7212"/>
  </bookViews>
  <sheets>
    <sheet name="Показатели МП" sheetId="1" r:id="rId1"/>
  </sheets>
  <calcPr calcId="145621"/>
</workbook>
</file>

<file path=xl/calcChain.xml><?xml version="1.0" encoding="utf-8"?>
<calcChain xmlns="http://schemas.openxmlformats.org/spreadsheetml/2006/main">
  <c r="X19" i="1" l="1"/>
  <c r="L17" i="1" l="1"/>
  <c r="K17" i="1"/>
  <c r="I17" i="1"/>
  <c r="K16" i="1"/>
  <c r="I16" i="1"/>
  <c r="I14" i="1"/>
  <c r="N13" i="1"/>
  <c r="L13" i="1"/>
  <c r="Q12" i="1"/>
  <c r="O12" i="1"/>
  <c r="S11" i="1"/>
  <c r="K11" i="1"/>
  <c r="X10" i="1"/>
  <c r="V10" i="1"/>
  <c r="T10" i="1"/>
  <c r="R10" i="1"/>
  <c r="P10" i="1"/>
  <c r="N10" i="1"/>
</calcChain>
</file>

<file path=xl/sharedStrings.xml><?xml version="1.0" encoding="utf-8"?>
<sst xmlns="http://schemas.openxmlformats.org/spreadsheetml/2006/main" count="140" uniqueCount="104">
  <si>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</si>
  <si>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</si>
  <si>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</si>
  <si>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</si>
  <si>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</si>
  <si>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</si>
  <si>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</si>
  <si>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муниципальной программы: повышение доступности жилья и качества жилищного обеспечения населения</t>
  </si>
  <si>
    <t>Показатель цели 1. Обеспеченность населения жильем, кв. м общей площади на душу населения</t>
  </si>
  <si>
    <t>Статистические данные</t>
  </si>
  <si>
    <t>Администрация Города Томска (комитет жилищной политики)</t>
  </si>
  <si>
    <t>Показатель цели 2. Доля аварийного жилья в общей площади жилищного фонда, %</t>
  </si>
  <si>
    <t>Единовременное обследование (учет)</t>
  </si>
  <si>
    <t>Задача 1. Расселение аварийного жилищного фонда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</si>
  <si>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</si>
  <si>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</si>
  <si>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Показатель 1. Дефицит маневренного жилищного фонда в Городе Томске, кв. м</t>
  </si>
  <si>
    <t>1.1.</t>
  </si>
  <si>
    <t>1.1.1.</t>
  </si>
  <si>
    <t>1.2.</t>
  </si>
  <si>
    <t>1.2.1.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</si>
  <si>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</si>
  <si>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</si>
  <si>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</si>
  <si>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</si>
  <si>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</si>
  <si>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</si>
  <si>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2017 год общая площадь жилых помещений маневренного жилищного фонда – 6081,5 кв.м., из них в нормативном состоянии 3473,1 кв.м.;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</si>
  <si>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</si>
  <si>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</si>
  <si>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В столбце «в соответствии с утвержденным финансированием» 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</si>
  <si>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</si>
  <si>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</si>
  <si>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>показатель введен с 2019 года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</si>
  <si>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</si>
  <si>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</si>
  <si>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Приложение 1 к муниципальной программе  «Расселение аварийного жилья и создание маневренного  жилищного фонда»  на 2017 - 2025 годы</t>
  </si>
  <si>
    <t>Подпрограмма «Расселение аварийного жилья»  на 2017 - 2025 годы</t>
  </si>
  <si>
    <t>Подпрограмма «Создание маневренного жилищного фонда»  на 2017 - 2025 годы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</si>
  <si>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</si>
  <si>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</si>
  <si>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Показатель цели 3. Численность населения, проживающего в аварийных домах, чел.</t>
  </si>
  <si>
    <t>Фактическое значение показателей на момент разработки муниципальной программы- 2016 год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</si>
  <si>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</si>
  <si>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</si>
  <si>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</si>
  <si>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</si>
  <si>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</si>
  <si>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</si>
  <si>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</si>
  <si>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</si>
  <si>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</si>
  <si>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</si>
  <si>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</si>
  <si>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</si>
  <si>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</si>
  <si>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</si>
  <si>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</si>
  <si>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</si>
  <si>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</si>
  <si>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</si>
  <si>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</si>
  <si>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</si>
  <si>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№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</si>
  <si>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</si>
  <si>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>Показатель 1. Количество расселенных аварийных многоквартирных домов, шт. &lt;4&gt;</t>
  </si>
  <si>
    <t>1&lt;1&gt;</t>
  </si>
  <si>
    <t>2 &lt;2&gt;</t>
  </si>
  <si>
    <t>3 &lt;3&gt;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</si>
  <si>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</si>
  <si>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</si>
  <si>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</si>
  <si>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</si>
  <si>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1 &lt;3&gt;</t>
  </si>
  <si>
    <t>0 &lt;3&gt;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</si>
  <si>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</si>
  <si>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</si>
  <si>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</si>
  <si>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</si>
  <si>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"Расселение аварийного жилья"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домов;
в 2024 году рамках подпрограммы «Расселение аварийного жилья» на 2017 - 2025 годы планируется расселить 1 многоквартирный дом, признанный аварийными;
в 2025 году рамках подпрограммы «Расселение аварийного жилья» на 2017 - 2025 годы планируется расселить 1 многоквартирный дом, признанный аварийными.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</si>
  <si>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</si>
  <si>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</si>
  <si>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</si>
  <si>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</si>
  <si>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</si>
  <si>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</si>
  <si>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</si>
  <si>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</si>
  <si>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</si>
  <si>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</si>
  <si>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</si>
  <si>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</si>
  <si>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</si>
  <si>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</si>
  <si>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на 2022 год общая площадь –8316,3  кв.м., в нормативном состоянии –  3918,1кв.м. (при условии, что в 2022 году будут проведены работы по ремонту жилых помещений маневренного жилищного фонда).</t>
  </si>
  <si>
    <t>на 2023 год общая площадь –8378  кв.м., в нормативном состоянии –  3979,8 кв.м. (при условии, что в 2023 году будут проведены работы по ремонту жилых помещений маневренного жилищного фонда).</t>
  </si>
  <si>
    <t>на 2025 год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</si>
  <si>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>на 2024 год общая площадь –8401,7  кв.м., в нормативном состоянии –  4003,5 кв.м. (при условии, что в 2023 году будут проведены работы по ремонту жилых помещений маневренного жилищного фонда).</t>
  </si>
  <si>
    <t>на 2021 год: площадь жилых помещений в аварийных домах – 243,37  тыс. кв.м. и общая площадь жилищного фонда -14 724,1   тыс. кв.м. (прогнозные значения, которые планируется достичь к концу 2021 года);</t>
  </si>
  <si>
    <t>на 2022 год: площадь жилых помещений в аварийных домах – 236,17   тыс. кв.м. и общая площадь жилищного фонда -14 930,70 тыс. кв.м. (прогнозные значения, которые планируется достичь к концу 2022 года);</t>
  </si>
  <si>
    <t>на 2023 год: площадь жилых помещений в аварийных домах – 203,27  тыс. кв.м. и общая площадь жилищного фонда -15 169,70 тыс. кв.м. (прогнозные значения, которые планируется достичь к концу 2023 года);</t>
  </si>
  <si>
    <t>на 2024 год: площадь жилых помещений в аварийных домах –200,57   тыс. кв.м. и общая площадь жилищного фонда -15 408,7 тыс. кв.м. (прогнозные значения, которые планируется достичь к концу 2024 года);</t>
  </si>
  <si>
    <t>на 2025 год: площадь жилых помещений в аварийных домах – 217,57 тыс. кв.м. и общая площадь жилищного фонда -15 752,80 тыс. кв.м. (прогнозные значения, которые планируется достичь к концу 2025 года);</t>
  </si>
  <si>
    <t>Приложение 2 к постановлению администрации Города Томска от 31.03.2022 № 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</si>
</sst>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_р_.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6.5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Helv"/>
    </font>
    <font>
      <b/>
      <sz val="8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5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5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textRotation="90" wrapText="1"/>
    </xf>
    <xf numFmtId="0" fontId="12" fillId="0" borderId="1" xfId="0" applyFont="1" applyFill="1" applyBorder="1"/>
    <xf numFmtId="0" fontId="1" fillId="0" borderId="1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65" fontId="1" fillId="0" borderId="3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12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justify" vertical="center" shrinkToFit="1"/>
    </xf>
    <xf numFmtId="0" fontId="2" fillId="0" borderId="0" xfId="0" applyFont="1" applyFill="1" applyAlignment="1">
      <alignment vertical="center" shrinkToFit="1"/>
    </xf>
    <xf numFmtId="0" fontId="5" fillId="0" borderId="0" xfId="0" applyFont="1" applyFill="1" applyAlignment="1">
      <alignment shrinkToFit="1"/>
    </xf>
    <xf numFmtId="0" fontId="1" fillId="0" borderId="0" xfId="0" applyFont="1" applyFill="1" applyBorder="1" applyAlignment="1">
      <alignment wrapText="1"/>
    </xf>
    <xf numFmtId="0" fontId="5" fillId="0" borderId="0" xfId="0" applyFont="1" applyFill="1" applyAlignment="1"/>
    <xf numFmtId="0" fontId="1" fillId="0" borderId="0" xfId="0" applyFont="1" applyFill="1" applyBorder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/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12" fillId="0" borderId="0" xfId="0" applyNumberFormat="1" applyFont="1" applyFill="1" applyAlignment="1">
      <alignment horizontal="right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/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justify" vertical="center"/>
    </xf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8"/>
  <sheetViews>
    <sheetView tabSelected="1" view="pageBreakPreview" zoomScale="90" zoomScaleNormal="100" zoomScaleSheetLayoutView="90" workbookViewId="0">
      <selection activeCell="E1" sqref="E1:X1"/>
    </sheetView>
  </sheetViews>
  <sheetFormatPr defaultColWidth="9.109375" defaultRowHeight="13.8" x14ac:dyDescent="0.25"/>
  <cols>
    <col min="1" max="1" width="5.33203125" style="3" customWidth="1"/>
    <col min="2" max="2" width="18.5546875" style="3" customWidth="1"/>
    <col min="3" max="3" width="26.5546875" style="3" customWidth="1"/>
    <col min="4" max="4" width="12.5546875" style="3" customWidth="1"/>
    <col min="5" max="5" width="16.5546875" style="3" customWidth="1"/>
    <col min="6" max="6" width="9.5546875" style="3" customWidth="1"/>
    <col min="7" max="7" width="7.109375" style="3" customWidth="1"/>
    <col min="8" max="8" width="6.88671875" style="3" customWidth="1"/>
    <col min="9" max="9" width="5.5546875" style="3" customWidth="1"/>
    <col min="10" max="10" width="7" style="3" customWidth="1"/>
    <col min="11" max="11" width="5.6640625" style="3" customWidth="1"/>
    <col min="12" max="12" width="7.109375" style="3" customWidth="1"/>
    <col min="13" max="13" width="5.5546875" style="3" customWidth="1"/>
    <col min="14" max="14" width="7.5546875" style="3" customWidth="1"/>
    <col min="15" max="15" width="5.5546875" style="3" customWidth="1"/>
    <col min="16" max="16" width="8" style="3" customWidth="1"/>
    <col min="17" max="17" width="5.5546875" style="3" customWidth="1"/>
    <col min="18" max="18" width="7.5546875" style="3" customWidth="1"/>
    <col min="19" max="19" width="6.109375" style="3" customWidth="1"/>
    <col min="20" max="20" width="7.6640625" style="3" customWidth="1"/>
    <col min="21" max="21" width="5.5546875" style="3" customWidth="1"/>
    <col min="22" max="22" width="8.109375" style="3" customWidth="1"/>
    <col min="23" max="23" width="6.33203125" style="3" customWidth="1"/>
    <col min="24" max="24" width="7.109375" style="3" customWidth="1"/>
    <col min="25" max="16384" width="9.109375" style="3"/>
  </cols>
  <sheetData>
    <row r="1" spans="1:24" ht="14.4" x14ac:dyDescent="0.3">
      <c r="E1" s="39" t="s">
        <v>103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 x14ac:dyDescent="0.25">
      <c r="D2" s="20"/>
    </row>
    <row r="3" spans="1:24" ht="18" customHeight="1" x14ac:dyDescent="0.3">
      <c r="D3" s="39" t="s">
        <v>36</v>
      </c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 x14ac:dyDescent="0.25">
      <c r="A4" s="21"/>
    </row>
    <row r="5" spans="1:24" ht="33" customHeight="1" x14ac:dyDescent="0.3">
      <c r="C5" s="40" t="s">
        <v>59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"/>
      <c r="T5" s="4"/>
      <c r="U5" s="4"/>
      <c r="V5" s="4"/>
      <c r="W5" s="4"/>
    </row>
    <row r="6" spans="1:24" ht="13.5" customHeight="1" x14ac:dyDescent="0.25">
      <c r="A6" s="43" t="s">
        <v>63</v>
      </c>
      <c r="B6" s="43" t="s">
        <v>0</v>
      </c>
      <c r="C6" s="43" t="s">
        <v>1</v>
      </c>
      <c r="D6" s="43" t="s">
        <v>2</v>
      </c>
      <c r="E6" s="43" t="s">
        <v>3</v>
      </c>
      <c r="F6" s="44" t="s">
        <v>42</v>
      </c>
      <c r="G6" s="43" t="s">
        <v>4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</row>
    <row r="7" spans="1:24" x14ac:dyDescent="0.25">
      <c r="A7" s="43"/>
      <c r="B7" s="43"/>
      <c r="C7" s="43"/>
      <c r="D7" s="43"/>
      <c r="E7" s="43"/>
      <c r="F7" s="44"/>
      <c r="G7" s="43">
        <v>2017</v>
      </c>
      <c r="H7" s="43"/>
      <c r="I7" s="43">
        <v>2018</v>
      </c>
      <c r="J7" s="43"/>
      <c r="K7" s="43">
        <v>2019</v>
      </c>
      <c r="L7" s="43"/>
      <c r="M7" s="43">
        <v>2020</v>
      </c>
      <c r="N7" s="43"/>
      <c r="O7" s="43">
        <v>2021</v>
      </c>
      <c r="P7" s="43"/>
      <c r="Q7" s="43">
        <v>2022</v>
      </c>
      <c r="R7" s="43"/>
      <c r="S7" s="43">
        <v>2023</v>
      </c>
      <c r="T7" s="43"/>
      <c r="U7" s="43">
        <v>2024</v>
      </c>
      <c r="V7" s="43"/>
      <c r="W7" s="43">
        <v>2025</v>
      </c>
      <c r="X7" s="43"/>
    </row>
    <row r="8" spans="1:24" ht="105.75" customHeight="1" x14ac:dyDescent="0.25">
      <c r="A8" s="43"/>
      <c r="B8" s="43"/>
      <c r="C8" s="43"/>
      <c r="D8" s="43"/>
      <c r="E8" s="43"/>
      <c r="F8" s="44"/>
      <c r="G8" s="5" t="s">
        <v>5</v>
      </c>
      <c r="H8" s="5" t="s">
        <v>6</v>
      </c>
      <c r="I8" s="5" t="s">
        <v>5</v>
      </c>
      <c r="J8" s="5" t="s">
        <v>6</v>
      </c>
      <c r="K8" s="5" t="s">
        <v>5</v>
      </c>
      <c r="L8" s="5" t="s">
        <v>6</v>
      </c>
      <c r="M8" s="5" t="s">
        <v>5</v>
      </c>
      <c r="N8" s="5" t="s">
        <v>6</v>
      </c>
      <c r="O8" s="5" t="s">
        <v>5</v>
      </c>
      <c r="P8" s="5" t="s">
        <v>6</v>
      </c>
      <c r="Q8" s="5" t="s">
        <v>5</v>
      </c>
      <c r="R8" s="5" t="s">
        <v>6</v>
      </c>
      <c r="S8" s="5" t="s">
        <v>5</v>
      </c>
      <c r="T8" s="5" t="s">
        <v>6</v>
      </c>
      <c r="U8" s="5" t="s">
        <v>5</v>
      </c>
      <c r="V8" s="5" t="s">
        <v>6</v>
      </c>
      <c r="W8" s="5" t="s">
        <v>5</v>
      </c>
      <c r="X8" s="5" t="s">
        <v>6</v>
      </c>
    </row>
    <row r="9" spans="1:24" x14ac:dyDescent="0.25">
      <c r="A9" s="18">
        <v>1</v>
      </c>
      <c r="B9" s="18">
        <v>2</v>
      </c>
      <c r="C9" s="18">
        <v>3</v>
      </c>
      <c r="D9" s="6"/>
      <c r="E9" s="18">
        <v>4</v>
      </c>
      <c r="F9" s="18">
        <v>5</v>
      </c>
      <c r="G9" s="18">
        <v>6</v>
      </c>
      <c r="H9" s="18">
        <v>7</v>
      </c>
      <c r="I9" s="18">
        <v>8</v>
      </c>
      <c r="J9" s="18">
        <v>9</v>
      </c>
      <c r="K9" s="18">
        <v>10</v>
      </c>
      <c r="L9" s="18">
        <v>11</v>
      </c>
      <c r="M9" s="18">
        <v>12</v>
      </c>
      <c r="N9" s="18">
        <v>13</v>
      </c>
      <c r="O9" s="18">
        <v>14</v>
      </c>
      <c r="P9" s="18">
        <v>15</v>
      </c>
      <c r="Q9" s="18">
        <v>16</v>
      </c>
      <c r="R9" s="18">
        <v>17</v>
      </c>
      <c r="S9" s="18">
        <v>18</v>
      </c>
      <c r="T9" s="18">
        <v>19</v>
      </c>
      <c r="U9" s="18">
        <v>20</v>
      </c>
      <c r="V9" s="18">
        <v>21</v>
      </c>
      <c r="W9" s="18">
        <v>22</v>
      </c>
      <c r="X9" s="18">
        <v>23</v>
      </c>
    </row>
    <row r="10" spans="1:24" ht="49.5" customHeight="1" x14ac:dyDescent="0.25">
      <c r="A10" s="43">
        <v>1</v>
      </c>
      <c r="B10" s="43" t="s">
        <v>7</v>
      </c>
      <c r="C10" s="17" t="s">
        <v>8</v>
      </c>
      <c r="D10" s="18" t="s">
        <v>9</v>
      </c>
      <c r="E10" s="18" t="s">
        <v>10</v>
      </c>
      <c r="F10" s="18">
        <v>22.35</v>
      </c>
      <c r="G10" s="18">
        <v>23.5</v>
      </c>
      <c r="H10" s="18">
        <v>23.5</v>
      </c>
      <c r="I10" s="18">
        <v>23.7</v>
      </c>
      <c r="J10" s="18">
        <v>23.7</v>
      </c>
      <c r="K10" s="18">
        <v>23.8</v>
      </c>
      <c r="L10" s="18">
        <v>23.8</v>
      </c>
      <c r="M10" s="18">
        <v>24.2</v>
      </c>
      <c r="N10" s="18">
        <f>23.9+0.3</f>
        <v>24.2</v>
      </c>
      <c r="O10" s="18">
        <v>24.6</v>
      </c>
      <c r="P10" s="7">
        <f>24.2+0.2</f>
        <v>24.4</v>
      </c>
      <c r="Q10" s="18">
        <v>25.5</v>
      </c>
      <c r="R10" s="7">
        <f>24.4+0.3</f>
        <v>24.7</v>
      </c>
      <c r="S10" s="18">
        <v>25.9</v>
      </c>
      <c r="T10" s="7">
        <f>24.7+0.2</f>
        <v>24.9</v>
      </c>
      <c r="U10" s="18">
        <v>26.2</v>
      </c>
      <c r="V10" s="7">
        <f>24.9+0.3</f>
        <v>25.2</v>
      </c>
      <c r="W10" s="7">
        <v>26.6</v>
      </c>
      <c r="X10" s="7">
        <f>25.2+0.2</f>
        <v>25.4</v>
      </c>
    </row>
    <row r="11" spans="1:24" ht="45.75" customHeight="1" x14ac:dyDescent="0.25">
      <c r="A11" s="43"/>
      <c r="B11" s="43"/>
      <c r="C11" s="17" t="s">
        <v>11</v>
      </c>
      <c r="D11" s="18" t="s">
        <v>9</v>
      </c>
      <c r="E11" s="18" t="s">
        <v>10</v>
      </c>
      <c r="F11" s="18">
        <v>1.2</v>
      </c>
      <c r="G11" s="18">
        <v>1.23</v>
      </c>
      <c r="H11" s="18">
        <v>1.28</v>
      </c>
      <c r="I11" s="18">
        <v>1.4</v>
      </c>
      <c r="J11" s="18">
        <v>1.4</v>
      </c>
      <c r="K11" s="1">
        <f>174.2*100/14227.3</f>
        <v>1.2244065985816002</v>
      </c>
      <c r="L11" s="1">
        <v>1.4</v>
      </c>
      <c r="M11" s="1">
        <v>1.1000000000000001</v>
      </c>
      <c r="N11" s="1">
        <v>1.5</v>
      </c>
      <c r="O11" s="8">
        <v>1.3</v>
      </c>
      <c r="P11" s="1">
        <v>1.5</v>
      </c>
      <c r="Q11" s="8">
        <v>1.2</v>
      </c>
      <c r="R11" s="1">
        <v>1.6</v>
      </c>
      <c r="S11" s="8">
        <f>156*100/15597.3</f>
        <v>1.0001731068838837</v>
      </c>
      <c r="T11" s="1">
        <v>1.3</v>
      </c>
      <c r="U11" s="8">
        <v>0.8</v>
      </c>
      <c r="V11" s="1">
        <v>1.3</v>
      </c>
      <c r="W11" s="9">
        <v>0.9</v>
      </c>
      <c r="X11" s="1">
        <v>1.4</v>
      </c>
    </row>
    <row r="12" spans="1:24" ht="49.5" customHeight="1" x14ac:dyDescent="0.25">
      <c r="A12" s="43"/>
      <c r="B12" s="43"/>
      <c r="C12" s="10" t="s">
        <v>41</v>
      </c>
      <c r="D12" s="18" t="s">
        <v>12</v>
      </c>
      <c r="E12" s="18" t="s">
        <v>10</v>
      </c>
      <c r="F12" s="43" t="s">
        <v>33</v>
      </c>
      <c r="G12" s="45"/>
      <c r="H12" s="45"/>
      <c r="I12" s="45"/>
      <c r="J12" s="45"/>
      <c r="K12" s="2">
        <v>9693</v>
      </c>
      <c r="L12" s="2">
        <v>12834</v>
      </c>
      <c r="M12" s="2">
        <v>9333</v>
      </c>
      <c r="N12" s="2">
        <v>12190</v>
      </c>
      <c r="O12" s="11">
        <f>9333-70</f>
        <v>9263</v>
      </c>
      <c r="P12" s="2">
        <v>10882</v>
      </c>
      <c r="Q12" s="11">
        <f>9263-367</f>
        <v>8896</v>
      </c>
      <c r="R12" s="2">
        <v>11464</v>
      </c>
      <c r="S12" s="11">
        <v>8529</v>
      </c>
      <c r="T12" s="2">
        <v>8649</v>
      </c>
      <c r="U12" s="11">
        <v>8622</v>
      </c>
      <c r="V12" s="2">
        <v>9349</v>
      </c>
      <c r="W12" s="11">
        <v>8513</v>
      </c>
      <c r="X12" s="2">
        <v>10049</v>
      </c>
    </row>
    <row r="13" spans="1:24" ht="69" customHeight="1" x14ac:dyDescent="0.25">
      <c r="A13" s="43"/>
      <c r="B13" s="43"/>
      <c r="C13" s="17" t="s">
        <v>35</v>
      </c>
      <c r="D13" s="18" t="s">
        <v>12</v>
      </c>
      <c r="E13" s="18" t="s">
        <v>10</v>
      </c>
      <c r="F13" s="18">
        <v>54.3</v>
      </c>
      <c r="G13" s="18">
        <v>100</v>
      </c>
      <c r="H13" s="18">
        <v>57.11</v>
      </c>
      <c r="I13" s="18">
        <v>100</v>
      </c>
      <c r="J13" s="12">
        <v>64.099999999999994</v>
      </c>
      <c r="K13" s="18">
        <v>100</v>
      </c>
      <c r="L13" s="13">
        <f>4318.5*100/6921.7</f>
        <v>62.390742158718233</v>
      </c>
      <c r="M13" s="18">
        <v>100</v>
      </c>
      <c r="N13" s="13">
        <f>4032*100/7461.8</f>
        <v>54.035219384062827</v>
      </c>
      <c r="O13" s="18">
        <v>100</v>
      </c>
      <c r="P13" s="13">
        <v>53.2</v>
      </c>
      <c r="Q13" s="18">
        <v>100</v>
      </c>
      <c r="R13" s="13">
        <v>49</v>
      </c>
      <c r="S13" s="18">
        <v>100</v>
      </c>
      <c r="T13" s="13">
        <v>51.5</v>
      </c>
      <c r="U13" s="18">
        <v>100</v>
      </c>
      <c r="V13" s="13">
        <v>53.1</v>
      </c>
      <c r="W13" s="18">
        <v>100</v>
      </c>
      <c r="X13" s="13">
        <v>53.1</v>
      </c>
    </row>
    <row r="14" spans="1:24" ht="46.5" customHeight="1" x14ac:dyDescent="0.25">
      <c r="A14" s="46" t="s">
        <v>17</v>
      </c>
      <c r="B14" s="43" t="s">
        <v>13</v>
      </c>
      <c r="C14" s="17" t="s">
        <v>65</v>
      </c>
      <c r="D14" s="18" t="s">
        <v>12</v>
      </c>
      <c r="E14" s="43" t="s">
        <v>10</v>
      </c>
      <c r="F14" s="18">
        <v>3</v>
      </c>
      <c r="G14" s="18">
        <v>56</v>
      </c>
      <c r="H14" s="18">
        <v>2</v>
      </c>
      <c r="I14" s="18">
        <f>25+1</f>
        <v>26</v>
      </c>
      <c r="J14" s="18">
        <v>7</v>
      </c>
      <c r="K14" s="18">
        <v>150</v>
      </c>
      <c r="L14" s="18">
        <v>51</v>
      </c>
      <c r="M14" s="18">
        <v>63</v>
      </c>
      <c r="N14" s="18">
        <v>36</v>
      </c>
      <c r="O14" s="18">
        <v>42</v>
      </c>
      <c r="P14" s="18">
        <v>10</v>
      </c>
      <c r="Q14" s="18">
        <v>152</v>
      </c>
      <c r="R14" s="18">
        <v>67</v>
      </c>
      <c r="S14" s="18">
        <v>141</v>
      </c>
      <c r="T14" s="18">
        <v>115</v>
      </c>
      <c r="U14" s="18">
        <v>101</v>
      </c>
      <c r="V14" s="18">
        <v>78</v>
      </c>
      <c r="W14" s="18">
        <v>29</v>
      </c>
      <c r="X14" s="18">
        <v>1</v>
      </c>
    </row>
    <row r="15" spans="1:24" ht="39" customHeight="1" x14ac:dyDescent="0.25">
      <c r="A15" s="46"/>
      <c r="B15" s="43"/>
      <c r="C15" s="17" t="s">
        <v>21</v>
      </c>
      <c r="D15" s="18" t="s">
        <v>12</v>
      </c>
      <c r="E15" s="43"/>
      <c r="F15" s="18">
        <v>3</v>
      </c>
      <c r="G15" s="18">
        <v>33</v>
      </c>
      <c r="H15" s="18" t="s">
        <v>66</v>
      </c>
      <c r="I15" s="18">
        <v>25</v>
      </c>
      <c r="J15" s="18" t="s">
        <v>67</v>
      </c>
      <c r="K15" s="18">
        <v>44</v>
      </c>
      <c r="L15" s="18" t="s">
        <v>68</v>
      </c>
      <c r="M15" s="18">
        <v>6</v>
      </c>
      <c r="N15" s="18" t="s">
        <v>73</v>
      </c>
      <c r="O15" s="18">
        <v>9</v>
      </c>
      <c r="P15" s="18" t="s">
        <v>74</v>
      </c>
      <c r="Q15" s="18">
        <v>7</v>
      </c>
      <c r="R15" s="18" t="s">
        <v>74</v>
      </c>
      <c r="S15" s="18">
        <v>26</v>
      </c>
      <c r="T15" s="18" t="s">
        <v>74</v>
      </c>
      <c r="U15" s="18">
        <v>24</v>
      </c>
      <c r="V15" s="18" t="s">
        <v>73</v>
      </c>
      <c r="W15" s="18">
        <v>29</v>
      </c>
      <c r="X15" s="18" t="s">
        <v>73</v>
      </c>
    </row>
    <row r="16" spans="1:24" ht="41.25" customHeight="1" x14ac:dyDescent="0.25">
      <c r="A16" s="46"/>
      <c r="B16" s="43"/>
      <c r="C16" s="17" t="s">
        <v>14</v>
      </c>
      <c r="D16" s="18" t="s">
        <v>15</v>
      </c>
      <c r="E16" s="43" t="s">
        <v>10</v>
      </c>
      <c r="F16" s="18">
        <v>0.64</v>
      </c>
      <c r="G16" s="18">
        <v>12.15</v>
      </c>
      <c r="H16" s="18">
        <v>0.43</v>
      </c>
      <c r="I16" s="18">
        <f>26*100/520</f>
        <v>5</v>
      </c>
      <c r="J16" s="13">
        <v>1.3</v>
      </c>
      <c r="K16" s="13">
        <f>150*100/527</f>
        <v>28.462998102466795</v>
      </c>
      <c r="L16" s="13">
        <v>8.9</v>
      </c>
      <c r="M16" s="13">
        <v>11.1</v>
      </c>
      <c r="N16" s="13">
        <v>6.6</v>
      </c>
      <c r="O16" s="13">
        <v>7.5</v>
      </c>
      <c r="P16" s="13">
        <v>1.6</v>
      </c>
      <c r="Q16" s="13">
        <v>28.200371057513916</v>
      </c>
      <c r="R16" s="13">
        <v>10.7</v>
      </c>
      <c r="S16" s="13">
        <v>31.5</v>
      </c>
      <c r="T16" s="13">
        <v>20.6</v>
      </c>
      <c r="U16" s="13">
        <v>25.4</v>
      </c>
      <c r="V16" s="13">
        <v>14.7</v>
      </c>
      <c r="W16" s="13">
        <v>6.9</v>
      </c>
      <c r="X16" s="18">
        <v>0.2</v>
      </c>
    </row>
    <row r="17" spans="1:24" ht="39.75" customHeight="1" x14ac:dyDescent="0.25">
      <c r="A17" s="46"/>
      <c r="B17" s="43"/>
      <c r="C17" s="17" t="s">
        <v>22</v>
      </c>
      <c r="D17" s="18" t="s">
        <v>15</v>
      </c>
      <c r="E17" s="43"/>
      <c r="F17" s="18">
        <v>0.64</v>
      </c>
      <c r="G17" s="18">
        <v>7.16</v>
      </c>
      <c r="H17" s="18">
        <v>0.22</v>
      </c>
      <c r="I17" s="13">
        <f>25*100/520</f>
        <v>4.8076923076923075</v>
      </c>
      <c r="J17" s="13">
        <v>0.4</v>
      </c>
      <c r="K17" s="13">
        <f>44*100/527</f>
        <v>8.3491461100569264</v>
      </c>
      <c r="L17" s="14">
        <f>3*100/574</f>
        <v>0.52264808362369342</v>
      </c>
      <c r="M17" s="13">
        <v>1.8</v>
      </c>
      <c r="N17" s="13">
        <v>0.2</v>
      </c>
      <c r="O17" s="13">
        <v>1.6</v>
      </c>
      <c r="P17" s="13">
        <v>0</v>
      </c>
      <c r="Q17" s="13">
        <v>1.3</v>
      </c>
      <c r="R17" s="13">
        <v>0</v>
      </c>
      <c r="S17" s="13">
        <v>5.8</v>
      </c>
      <c r="T17" s="18">
        <v>0</v>
      </c>
      <c r="U17" s="14">
        <v>6</v>
      </c>
      <c r="V17" s="18">
        <v>0.2</v>
      </c>
      <c r="W17" s="13">
        <v>6.9</v>
      </c>
      <c r="X17" s="18">
        <v>0.2</v>
      </c>
    </row>
    <row r="18" spans="1:24" ht="22.5" customHeight="1" x14ac:dyDescent="0.25">
      <c r="A18" s="15" t="s">
        <v>18</v>
      </c>
      <c r="B18" s="42" t="s">
        <v>37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</row>
    <row r="19" spans="1:24" ht="98.25" customHeight="1" x14ac:dyDescent="0.25">
      <c r="A19" s="19" t="s">
        <v>19</v>
      </c>
      <c r="B19" s="17" t="s">
        <v>23</v>
      </c>
      <c r="C19" s="17" t="s">
        <v>16</v>
      </c>
      <c r="D19" s="18" t="s">
        <v>12</v>
      </c>
      <c r="E19" s="18" t="s">
        <v>10</v>
      </c>
      <c r="F19" s="18">
        <v>3403.5</v>
      </c>
      <c r="G19" s="18">
        <v>1606.8</v>
      </c>
      <c r="H19" s="18">
        <v>2837.7</v>
      </c>
      <c r="I19" s="18">
        <v>371.8</v>
      </c>
      <c r="J19" s="16">
        <v>1675.6</v>
      </c>
      <c r="K19" s="1">
        <v>371.8</v>
      </c>
      <c r="L19" s="16">
        <v>2254.4</v>
      </c>
      <c r="M19" s="1">
        <v>371.8</v>
      </c>
      <c r="N19" s="16">
        <v>2439.1</v>
      </c>
      <c r="O19" s="1">
        <v>371.8</v>
      </c>
      <c r="P19" s="1">
        <v>2152.1</v>
      </c>
      <c r="Q19" s="1">
        <v>371.8</v>
      </c>
      <c r="R19" s="1">
        <v>2595.6999999999998</v>
      </c>
      <c r="S19" s="1">
        <v>371.8</v>
      </c>
      <c r="T19" s="1">
        <v>2356.9</v>
      </c>
      <c r="U19" s="1">
        <v>371.8</v>
      </c>
      <c r="V19" s="1">
        <v>2208.9</v>
      </c>
      <c r="W19" s="1">
        <v>371.8</v>
      </c>
      <c r="X19" s="1">
        <f>V19</f>
        <v>2208.9</v>
      </c>
    </row>
    <row r="20" spans="1:24" ht="18.75" customHeight="1" x14ac:dyDescent="0.25">
      <c r="A20" s="15" t="s">
        <v>20</v>
      </c>
      <c r="B20" s="42" t="s">
        <v>38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</row>
    <row r="21" spans="1:24" ht="30.75" customHeight="1" x14ac:dyDescent="0.3">
      <c r="A21" s="52" t="s">
        <v>72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  <c r="P21" s="54"/>
      <c r="Q21" s="54"/>
      <c r="R21" s="54"/>
      <c r="S21" s="54"/>
      <c r="T21" s="54"/>
      <c r="U21" s="54"/>
      <c r="V21" s="54"/>
      <c r="W21" s="54"/>
      <c r="X21" s="54"/>
    </row>
    <row r="22" spans="1:24" ht="39" customHeight="1" x14ac:dyDescent="0.3">
      <c r="A22" s="55" t="s">
        <v>69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93.75" customHeight="1" x14ac:dyDescent="0.3">
      <c r="A23" s="55" t="s">
        <v>79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27.75" customHeight="1" x14ac:dyDescent="0.3">
      <c r="A24" s="25" t="s">
        <v>70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5.75" customHeight="1" x14ac:dyDescent="0.3">
      <c r="A25" s="56" t="s">
        <v>24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45.75" customHeight="1" x14ac:dyDescent="0.3">
      <c r="A26" s="55" t="s">
        <v>71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5" customHeight="1" x14ac:dyDescent="0.3">
      <c r="A27" s="29" t="s">
        <v>25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5" customHeight="1" x14ac:dyDescent="0.3">
      <c r="A28" s="29" t="s">
        <v>26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5" customHeight="1" x14ac:dyDescent="0.3">
      <c r="A29" s="22" t="s">
        <v>43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" customHeight="1" x14ac:dyDescent="0.3">
      <c r="A30" s="27" t="s">
        <v>44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6"/>
      <c r="P30" s="26"/>
      <c r="Q30" s="26"/>
      <c r="R30" s="26"/>
      <c r="S30" s="26"/>
      <c r="T30" s="26"/>
      <c r="U30" s="26"/>
      <c r="V30" s="26"/>
      <c r="W30" s="26"/>
      <c r="X30" s="26"/>
    </row>
    <row r="31" spans="1:24" ht="21" customHeight="1" x14ac:dyDescent="0.3">
      <c r="A31" s="27" t="s">
        <v>39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6"/>
      <c r="P31" s="26"/>
      <c r="Q31" s="26"/>
      <c r="R31" s="26"/>
      <c r="S31" s="26"/>
      <c r="T31" s="26"/>
      <c r="U31" s="26"/>
      <c r="V31" s="26"/>
      <c r="W31" s="26"/>
      <c r="X31" s="26"/>
    </row>
    <row r="32" spans="1:24" ht="15" customHeight="1" x14ac:dyDescent="0.3">
      <c r="A32" s="27" t="s">
        <v>98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6"/>
      <c r="P32" s="26"/>
      <c r="Q32" s="26"/>
      <c r="R32" s="26"/>
      <c r="S32" s="26"/>
      <c r="T32" s="26"/>
      <c r="U32" s="26"/>
      <c r="V32" s="26"/>
      <c r="W32" s="26"/>
      <c r="X32" s="26"/>
    </row>
    <row r="33" spans="1:24" ht="15" customHeight="1" x14ac:dyDescent="0.3">
      <c r="A33" s="27" t="s">
        <v>99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6"/>
      <c r="P33" s="26"/>
      <c r="Q33" s="26"/>
      <c r="R33" s="26"/>
      <c r="S33" s="26"/>
      <c r="T33" s="26"/>
      <c r="U33" s="26"/>
      <c r="V33" s="26"/>
      <c r="W33" s="26"/>
      <c r="X33" s="26"/>
    </row>
    <row r="34" spans="1:24" ht="15" customHeight="1" x14ac:dyDescent="0.3">
      <c r="A34" s="27" t="s">
        <v>100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6"/>
      <c r="P34" s="26"/>
      <c r="Q34" s="26"/>
      <c r="R34" s="26"/>
      <c r="S34" s="26"/>
      <c r="T34" s="26"/>
      <c r="U34" s="26"/>
      <c r="V34" s="26"/>
      <c r="W34" s="26"/>
      <c r="X34" s="26"/>
    </row>
    <row r="35" spans="1:24" ht="15" customHeight="1" x14ac:dyDescent="0.3">
      <c r="A35" s="27" t="s">
        <v>101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6"/>
      <c r="P35" s="26"/>
      <c r="Q35" s="26"/>
      <c r="R35" s="26"/>
      <c r="S35" s="26"/>
      <c r="T35" s="26"/>
      <c r="U35" s="26"/>
      <c r="V35" s="26"/>
      <c r="W35" s="26"/>
      <c r="X35" s="26"/>
    </row>
    <row r="36" spans="1:24" ht="15" customHeight="1" x14ac:dyDescent="0.3">
      <c r="A36" s="27" t="s">
        <v>102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6"/>
      <c r="P36" s="26"/>
      <c r="Q36" s="26"/>
      <c r="R36" s="26"/>
      <c r="S36" s="26"/>
      <c r="T36" s="26"/>
      <c r="U36" s="26"/>
      <c r="V36" s="26"/>
      <c r="W36" s="26"/>
      <c r="X36" s="26"/>
    </row>
    <row r="37" spans="1:24" ht="15.75" customHeight="1" x14ac:dyDescent="0.3">
      <c r="A37" s="27" t="s">
        <v>34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6"/>
      <c r="P37" s="26"/>
      <c r="Q37" s="26"/>
      <c r="R37" s="26"/>
      <c r="S37" s="26"/>
      <c r="T37" s="26"/>
      <c r="U37" s="26"/>
      <c r="V37" s="26"/>
      <c r="W37" s="26"/>
      <c r="X37" s="26"/>
    </row>
    <row r="38" spans="1:24" ht="15" customHeight="1" x14ac:dyDescent="0.3">
      <c r="A38" s="27" t="s">
        <v>27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6"/>
      <c r="P38" s="26"/>
      <c r="Q38" s="26"/>
      <c r="R38" s="26"/>
      <c r="S38" s="26"/>
      <c r="T38" s="26"/>
      <c r="U38" s="26"/>
      <c r="V38" s="26"/>
      <c r="W38" s="26"/>
      <c r="X38" s="26"/>
    </row>
    <row r="39" spans="1:24" ht="18" customHeight="1" x14ac:dyDescent="0.3">
      <c r="A39" s="29" t="s">
        <v>45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26"/>
      <c r="P39" s="26"/>
      <c r="Q39" s="26"/>
      <c r="R39" s="26"/>
      <c r="S39" s="26"/>
      <c r="T39" s="26"/>
      <c r="U39" s="26"/>
      <c r="V39" s="26"/>
      <c r="W39" s="26"/>
      <c r="X39" s="26"/>
    </row>
    <row r="40" spans="1:24" ht="24.75" customHeight="1" x14ac:dyDescent="0.3">
      <c r="A40" s="27" t="s">
        <v>46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6"/>
      <c r="P40" s="26"/>
      <c r="Q40" s="26"/>
      <c r="R40" s="26"/>
      <c r="S40" s="26"/>
      <c r="T40" s="26"/>
      <c r="U40" s="26"/>
      <c r="V40" s="26"/>
      <c r="W40" s="26"/>
      <c r="X40" s="26"/>
    </row>
    <row r="41" spans="1:24" ht="17.25" customHeight="1" x14ac:dyDescent="0.3">
      <c r="A41" s="22" t="s">
        <v>40</v>
      </c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4"/>
      <c r="P41" s="24"/>
      <c r="Q41" s="24"/>
      <c r="R41" s="24"/>
      <c r="S41" s="24"/>
      <c r="T41" s="24"/>
      <c r="U41" s="24"/>
      <c r="V41" s="24"/>
      <c r="W41" s="24"/>
      <c r="X41" s="24"/>
    </row>
    <row r="42" spans="1:24" ht="15" customHeight="1" x14ac:dyDescent="0.3">
      <c r="A42" s="22" t="s">
        <v>64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24" ht="16.5" customHeight="1" x14ac:dyDescent="0.3">
      <c r="A43" s="22" t="s">
        <v>94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4"/>
      <c r="P43" s="24"/>
      <c r="Q43" s="24"/>
      <c r="R43" s="24"/>
      <c r="S43" s="24"/>
      <c r="T43" s="24"/>
      <c r="U43" s="24"/>
      <c r="V43" s="24"/>
      <c r="W43" s="24"/>
      <c r="X43" s="24"/>
    </row>
    <row r="44" spans="1:24" ht="15" customHeight="1" x14ac:dyDescent="0.3">
      <c r="A44" s="22" t="s">
        <v>95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4"/>
      <c r="P44" s="24"/>
      <c r="Q44" s="24"/>
      <c r="R44" s="24"/>
      <c r="S44" s="24"/>
      <c r="T44" s="24"/>
      <c r="U44" s="24"/>
      <c r="V44" s="24"/>
      <c r="W44" s="24"/>
      <c r="X44" s="24"/>
    </row>
    <row r="45" spans="1:24" ht="15" customHeight="1" x14ac:dyDescent="0.3">
      <c r="A45" s="22" t="s">
        <v>97</v>
      </c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4"/>
      <c r="P45" s="24"/>
      <c r="Q45" s="24"/>
      <c r="R45" s="24"/>
      <c r="S45" s="24"/>
      <c r="T45" s="24"/>
      <c r="U45" s="24"/>
      <c r="V45" s="24"/>
      <c r="W45" s="24"/>
      <c r="X45" s="24"/>
    </row>
    <row r="46" spans="1:24" ht="24.75" customHeight="1" x14ac:dyDescent="0.3">
      <c r="A46" s="31" t="s">
        <v>96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6"/>
      <c r="P46" s="26"/>
      <c r="Q46" s="26"/>
      <c r="R46" s="26"/>
      <c r="S46" s="26"/>
      <c r="T46" s="26"/>
      <c r="U46" s="26"/>
      <c r="V46" s="26"/>
      <c r="W46" s="26"/>
      <c r="X46" s="26"/>
    </row>
    <row r="47" spans="1:24" ht="15" customHeight="1" x14ac:dyDescent="0.3">
      <c r="A47" s="51" t="s">
        <v>28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t="12.75" customHeight="1" x14ac:dyDescent="0.3">
      <c r="A48" s="34" t="s">
        <v>29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49"/>
      <c r="P48" s="49"/>
      <c r="Q48" s="49"/>
      <c r="R48" s="49"/>
      <c r="S48" s="49"/>
      <c r="T48" s="49"/>
      <c r="U48" s="49"/>
      <c r="V48" s="49"/>
      <c r="W48" s="49"/>
      <c r="X48" s="49"/>
    </row>
    <row r="49" spans="1:24" ht="25.5" customHeight="1" x14ac:dyDescent="0.3">
      <c r="A49" s="31" t="s">
        <v>52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26"/>
      <c r="P49" s="26"/>
      <c r="Q49" s="26"/>
      <c r="R49" s="26"/>
      <c r="S49" s="26"/>
      <c r="T49" s="26"/>
      <c r="U49" s="26"/>
      <c r="V49" s="26"/>
      <c r="W49" s="26"/>
      <c r="X49" s="26"/>
    </row>
    <row r="50" spans="1:24" ht="25.5" customHeight="1" x14ac:dyDescent="0.3">
      <c r="A50" s="31" t="s">
        <v>53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26"/>
      <c r="P50" s="26"/>
      <c r="Q50" s="26"/>
      <c r="R50" s="26"/>
      <c r="S50" s="26"/>
      <c r="T50" s="26"/>
      <c r="U50" s="26"/>
      <c r="V50" s="26"/>
      <c r="W50" s="26"/>
      <c r="X50" s="26"/>
    </row>
    <row r="51" spans="1:24" ht="25.5" customHeight="1" x14ac:dyDescent="0.3">
      <c r="A51" s="31" t="s">
        <v>54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26"/>
      <c r="P51" s="26"/>
      <c r="Q51" s="26"/>
      <c r="R51" s="26"/>
      <c r="S51" s="26"/>
      <c r="T51" s="26"/>
      <c r="U51" s="26"/>
      <c r="V51" s="26"/>
      <c r="W51" s="26"/>
      <c r="X51" s="26"/>
    </row>
    <row r="52" spans="1:24" ht="38.25" customHeight="1" x14ac:dyDescent="0.3">
      <c r="A52" s="31" t="s">
        <v>56</v>
      </c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26"/>
      <c r="P52" s="26"/>
      <c r="Q52" s="26"/>
      <c r="R52" s="26"/>
      <c r="S52" s="26"/>
      <c r="T52" s="26"/>
      <c r="U52" s="26"/>
      <c r="V52" s="26"/>
      <c r="W52" s="26"/>
      <c r="X52" s="26"/>
    </row>
    <row r="53" spans="1:24" ht="47.25" customHeight="1" x14ac:dyDescent="0.3">
      <c r="A53" s="33" t="s">
        <v>76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8"/>
      <c r="P53" s="38"/>
      <c r="Q53" s="38"/>
      <c r="R53" s="38"/>
      <c r="S53" s="38"/>
      <c r="T53" s="38"/>
      <c r="U53" s="38"/>
      <c r="V53" s="38"/>
      <c r="W53" s="38"/>
      <c r="X53" s="38"/>
    </row>
    <row r="54" spans="1:24" ht="27" customHeight="1" x14ac:dyDescent="0.3">
      <c r="A54" s="31" t="s">
        <v>85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26"/>
      <c r="P54" s="26"/>
      <c r="Q54" s="26"/>
      <c r="R54" s="26"/>
      <c r="S54" s="26"/>
      <c r="T54" s="26"/>
      <c r="U54" s="26"/>
      <c r="V54" s="26"/>
      <c r="W54" s="26"/>
      <c r="X54" s="26"/>
    </row>
    <row r="55" spans="1:24" ht="26.25" customHeight="1" x14ac:dyDescent="0.3">
      <c r="A55" s="31" t="s">
        <v>86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26"/>
      <c r="P55" s="26"/>
      <c r="Q55" s="26"/>
      <c r="R55" s="26"/>
      <c r="S55" s="26"/>
      <c r="T55" s="26"/>
      <c r="U55" s="26"/>
      <c r="V55" s="26"/>
      <c r="W55" s="26"/>
      <c r="X55" s="26"/>
    </row>
    <row r="56" spans="1:24" ht="30.75" customHeight="1" x14ac:dyDescent="0.3">
      <c r="A56" s="31" t="s">
        <v>87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26"/>
      <c r="P56" s="26"/>
      <c r="Q56" s="26"/>
      <c r="R56" s="26"/>
      <c r="S56" s="26"/>
      <c r="T56" s="26"/>
      <c r="U56" s="26"/>
      <c r="V56" s="26"/>
      <c r="W56" s="26"/>
      <c r="X56" s="26"/>
    </row>
    <row r="57" spans="1:24" ht="25.5" customHeight="1" x14ac:dyDescent="0.3">
      <c r="A57" s="31" t="s">
        <v>88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26"/>
      <c r="P57" s="26"/>
      <c r="Q57" s="26"/>
      <c r="R57" s="26"/>
      <c r="S57" s="26"/>
      <c r="T57" s="26"/>
      <c r="U57" s="26"/>
      <c r="V57" s="26"/>
      <c r="W57" s="26"/>
      <c r="X57" s="26"/>
    </row>
    <row r="58" spans="1:24" ht="15" customHeight="1" x14ac:dyDescent="0.3">
      <c r="A58" s="34" t="s">
        <v>30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49"/>
      <c r="P58" s="49"/>
      <c r="Q58" s="49"/>
      <c r="R58" s="49"/>
      <c r="S58" s="49"/>
      <c r="T58" s="49"/>
      <c r="U58" s="49"/>
      <c r="V58" s="49"/>
      <c r="W58" s="49"/>
      <c r="X58" s="49"/>
    </row>
    <row r="59" spans="1:24" ht="24" customHeight="1" x14ac:dyDescent="0.3">
      <c r="A59" s="31" t="s">
        <v>49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26"/>
      <c r="P59" s="26"/>
      <c r="Q59" s="26"/>
      <c r="R59" s="26"/>
      <c r="S59" s="26"/>
      <c r="T59" s="26"/>
      <c r="U59" s="26"/>
      <c r="V59" s="26"/>
      <c r="W59" s="26"/>
      <c r="X59" s="26"/>
    </row>
    <row r="60" spans="1:24" ht="46.5" customHeight="1" x14ac:dyDescent="0.3">
      <c r="A60" s="31" t="s">
        <v>60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26"/>
      <c r="P60" s="26"/>
      <c r="Q60" s="26"/>
      <c r="R60" s="26"/>
      <c r="S60" s="26"/>
      <c r="T60" s="26"/>
      <c r="U60" s="26"/>
      <c r="V60" s="26"/>
      <c r="W60" s="26"/>
      <c r="X60" s="26"/>
    </row>
    <row r="61" spans="1:24" ht="62.25" customHeight="1" x14ac:dyDescent="0.3">
      <c r="A61" s="31" t="s">
        <v>61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26"/>
      <c r="P61" s="26"/>
      <c r="Q61" s="26"/>
      <c r="R61" s="26"/>
      <c r="S61" s="26"/>
      <c r="T61" s="26"/>
      <c r="U61" s="26"/>
      <c r="V61" s="26"/>
      <c r="W61" s="26"/>
      <c r="X61" s="26"/>
    </row>
    <row r="62" spans="1:24" ht="55.5" customHeight="1" x14ac:dyDescent="0.25">
      <c r="A62" s="31" t="s">
        <v>62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33.75" customHeight="1" x14ac:dyDescent="0.25">
      <c r="A63" s="33" t="s">
        <v>75</v>
      </c>
      <c r="B63" s="33"/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</row>
    <row r="64" spans="1:24" ht="24" customHeight="1" x14ac:dyDescent="0.25">
      <c r="A64" s="31" t="s">
        <v>80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1:24" ht="24" customHeight="1" x14ac:dyDescent="0.25">
      <c r="A65" s="31" t="s">
        <v>81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1:24" ht="24" customHeight="1" x14ac:dyDescent="0.25">
      <c r="A66" s="31" t="s">
        <v>82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1:24" ht="24" customHeight="1" x14ac:dyDescent="0.3">
      <c r="A67" s="31" t="s">
        <v>83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26"/>
      <c r="P67" s="26"/>
      <c r="Q67" s="26"/>
      <c r="R67" s="26"/>
      <c r="S67" s="26"/>
      <c r="T67" s="26"/>
      <c r="U67" s="26"/>
      <c r="V67" s="26"/>
      <c r="W67" s="26"/>
      <c r="X67" s="26"/>
    </row>
    <row r="68" spans="1:24" ht="15" customHeight="1" x14ac:dyDescent="0.3">
      <c r="A68" s="47" t="s">
        <v>31</v>
      </c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9"/>
      <c r="P68" s="49"/>
      <c r="Q68" s="49"/>
      <c r="R68" s="49"/>
      <c r="S68" s="49"/>
      <c r="T68" s="49"/>
      <c r="U68" s="49"/>
      <c r="V68" s="49"/>
      <c r="W68" s="49"/>
      <c r="X68" s="49"/>
    </row>
    <row r="69" spans="1:24" ht="15" customHeight="1" x14ac:dyDescent="0.3">
      <c r="A69" s="34" t="s">
        <v>32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49"/>
      <c r="P69" s="49"/>
      <c r="Q69" s="49"/>
      <c r="R69" s="49"/>
      <c r="S69" s="49"/>
      <c r="T69" s="49"/>
      <c r="U69" s="49"/>
      <c r="V69" s="49"/>
      <c r="W69" s="49"/>
      <c r="X69" s="49"/>
    </row>
    <row r="70" spans="1:24" ht="8.25" customHeight="1" x14ac:dyDescent="0.3">
      <c r="A70" s="31" t="s">
        <v>47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26"/>
      <c r="P70" s="26"/>
      <c r="Q70" s="26"/>
      <c r="R70" s="26"/>
      <c r="S70" s="26"/>
      <c r="T70" s="26"/>
      <c r="U70" s="26"/>
      <c r="V70" s="26"/>
      <c r="W70" s="26"/>
      <c r="X70" s="26"/>
    </row>
    <row r="71" spans="1:24" ht="14.25" customHeight="1" x14ac:dyDescent="0.3">
      <c r="A71" s="31" t="s">
        <v>55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26"/>
      <c r="P71" s="26"/>
      <c r="Q71" s="26"/>
      <c r="R71" s="26"/>
      <c r="S71" s="26"/>
      <c r="T71" s="26"/>
      <c r="U71" s="26"/>
      <c r="V71" s="26"/>
      <c r="W71" s="26"/>
      <c r="X71" s="26"/>
    </row>
    <row r="72" spans="1:24" ht="27" customHeight="1" x14ac:dyDescent="0.3">
      <c r="A72" s="31" t="s">
        <v>48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26"/>
      <c r="P72" s="26"/>
      <c r="Q72" s="26"/>
      <c r="R72" s="26"/>
      <c r="S72" s="26"/>
      <c r="T72" s="26"/>
      <c r="U72" s="26"/>
      <c r="V72" s="26"/>
      <c r="W72" s="26"/>
      <c r="X72" s="26"/>
    </row>
    <row r="73" spans="1:24" ht="27" customHeight="1" x14ac:dyDescent="0.25">
      <c r="A73" s="31" t="s">
        <v>57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1:24" ht="27" customHeight="1" x14ac:dyDescent="0.3">
      <c r="A74" s="33" t="s">
        <v>77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</row>
    <row r="75" spans="1:24" ht="27" customHeight="1" x14ac:dyDescent="0.3">
      <c r="A75" s="31" t="s">
        <v>89</v>
      </c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26"/>
      <c r="P75" s="26"/>
      <c r="Q75" s="26"/>
      <c r="R75" s="26"/>
      <c r="S75" s="26"/>
      <c r="T75" s="26"/>
      <c r="U75" s="26"/>
      <c r="V75" s="26"/>
      <c r="W75" s="26"/>
      <c r="X75" s="26"/>
    </row>
    <row r="76" spans="1:24" ht="27" customHeight="1" x14ac:dyDescent="0.3">
      <c r="A76" s="31" t="s">
        <v>90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26"/>
      <c r="P76" s="26"/>
      <c r="Q76" s="26"/>
      <c r="R76" s="26"/>
      <c r="S76" s="26"/>
      <c r="T76" s="26"/>
      <c r="U76" s="26"/>
      <c r="V76" s="26"/>
      <c r="W76" s="26"/>
      <c r="X76" s="26"/>
    </row>
    <row r="77" spans="1:24" ht="27" customHeight="1" x14ac:dyDescent="0.3">
      <c r="A77" s="31" t="s">
        <v>91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26"/>
      <c r="P77" s="26"/>
      <c r="Q77" s="26"/>
      <c r="R77" s="26"/>
      <c r="S77" s="26"/>
      <c r="T77" s="26"/>
      <c r="U77" s="26"/>
      <c r="V77" s="26"/>
      <c r="W77" s="26"/>
      <c r="X77" s="26"/>
    </row>
    <row r="78" spans="1:24" ht="24" customHeight="1" x14ac:dyDescent="0.3">
      <c r="A78" s="31" t="s">
        <v>88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26"/>
      <c r="P78" s="26"/>
      <c r="Q78" s="26"/>
      <c r="R78" s="26"/>
      <c r="S78" s="26"/>
      <c r="T78" s="26"/>
      <c r="U78" s="26"/>
      <c r="V78" s="26"/>
      <c r="W78" s="26"/>
      <c r="X78" s="26"/>
    </row>
    <row r="79" spans="1:24" ht="16.5" customHeight="1" x14ac:dyDescent="0.25">
      <c r="A79" s="34" t="s">
        <v>30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6"/>
      <c r="P79" s="36"/>
      <c r="Q79" s="36"/>
      <c r="R79" s="36"/>
      <c r="S79" s="36"/>
      <c r="T79" s="36"/>
      <c r="U79" s="36"/>
      <c r="V79" s="36"/>
      <c r="W79" s="36"/>
      <c r="X79" s="36"/>
    </row>
    <row r="80" spans="1:24" ht="20.25" customHeight="1" x14ac:dyDescent="0.3">
      <c r="A80" s="31" t="s">
        <v>49</v>
      </c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26"/>
      <c r="P80" s="26"/>
      <c r="Q80" s="26"/>
      <c r="R80" s="26"/>
      <c r="S80" s="26"/>
      <c r="T80" s="26"/>
      <c r="U80" s="26"/>
      <c r="V80" s="26"/>
      <c r="W80" s="26"/>
      <c r="X80" s="26"/>
    </row>
    <row r="81" spans="1:24" ht="35.25" customHeight="1" x14ac:dyDescent="0.3">
      <c r="A81" s="31" t="s">
        <v>50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26"/>
      <c r="P81" s="26"/>
      <c r="Q81" s="26"/>
      <c r="R81" s="26"/>
      <c r="S81" s="26"/>
      <c r="T81" s="26"/>
      <c r="U81" s="26"/>
      <c r="V81" s="26"/>
      <c r="W81" s="26"/>
      <c r="X81" s="26"/>
    </row>
    <row r="82" spans="1:24" ht="35.25" customHeight="1" x14ac:dyDescent="0.3">
      <c r="A82" s="31" t="s">
        <v>51</v>
      </c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26"/>
      <c r="P82" s="26"/>
      <c r="Q82" s="26"/>
      <c r="R82" s="26"/>
      <c r="S82" s="26"/>
      <c r="T82" s="26"/>
      <c r="U82" s="26"/>
      <c r="V82" s="26"/>
      <c r="W82" s="26"/>
      <c r="X82" s="26"/>
    </row>
    <row r="83" spans="1:24" ht="39" customHeight="1" x14ac:dyDescent="0.3">
      <c r="A83" s="31" t="s">
        <v>58</v>
      </c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26"/>
      <c r="P83" s="26"/>
      <c r="Q83" s="26"/>
      <c r="R83" s="26"/>
      <c r="S83" s="26"/>
      <c r="T83" s="26"/>
      <c r="U83" s="26"/>
      <c r="V83" s="26"/>
      <c r="W83" s="26"/>
      <c r="X83" s="26"/>
    </row>
    <row r="84" spans="1:24" ht="22.5" customHeight="1" x14ac:dyDescent="0.25">
      <c r="A84" s="33" t="s">
        <v>78</v>
      </c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</row>
    <row r="85" spans="1:24" ht="22.5" customHeight="1" x14ac:dyDescent="0.25">
      <c r="A85" s="31" t="s">
        <v>84</v>
      </c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1:24" ht="21" customHeight="1" x14ac:dyDescent="0.25">
      <c r="A86" s="31" t="s">
        <v>92</v>
      </c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1:24" ht="27" customHeight="1" x14ac:dyDescent="0.25">
      <c r="A87" s="31" t="s">
        <v>93</v>
      </c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1:24" ht="21.75" customHeight="1" x14ac:dyDescent="0.3">
      <c r="A88" s="31" t="s">
        <v>83</v>
      </c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26"/>
      <c r="P88" s="26"/>
      <c r="Q88" s="26"/>
      <c r="R88" s="26"/>
      <c r="S88" s="26"/>
      <c r="T88" s="26"/>
      <c r="U88" s="26"/>
      <c r="V88" s="26"/>
      <c r="W88" s="26"/>
      <c r="X88" s="26"/>
    </row>
  </sheetData>
  <mergeCells count="96">
    <mergeCell ref="A21:X21"/>
    <mergeCell ref="A22:X22"/>
    <mergeCell ref="A25:X25"/>
    <mergeCell ref="A26:X26"/>
    <mergeCell ref="A27:X27"/>
    <mergeCell ref="A23:X23"/>
    <mergeCell ref="A47:X47"/>
    <mergeCell ref="A44:X44"/>
    <mergeCell ref="A43:X43"/>
    <mergeCell ref="A77:X77"/>
    <mergeCell ref="A78:X78"/>
    <mergeCell ref="A48:X48"/>
    <mergeCell ref="A49:X49"/>
    <mergeCell ref="A50:X50"/>
    <mergeCell ref="A51:X51"/>
    <mergeCell ref="A52:X52"/>
    <mergeCell ref="A54:X54"/>
    <mergeCell ref="A55:X55"/>
    <mergeCell ref="A56:X56"/>
    <mergeCell ref="A57:X57"/>
    <mergeCell ref="A58:X58"/>
    <mergeCell ref="A59:X59"/>
    <mergeCell ref="A60:X60"/>
    <mergeCell ref="A61:X61"/>
    <mergeCell ref="A63:X63"/>
    <mergeCell ref="A64:X64"/>
    <mergeCell ref="A62:X62"/>
    <mergeCell ref="A76:X76"/>
    <mergeCell ref="A65:X65"/>
    <mergeCell ref="A66:X66"/>
    <mergeCell ref="A67:X67"/>
    <mergeCell ref="A68:X68"/>
    <mergeCell ref="A75:X75"/>
    <mergeCell ref="A69:X69"/>
    <mergeCell ref="A73:X73"/>
    <mergeCell ref="A74:X74"/>
    <mergeCell ref="F6:F8"/>
    <mergeCell ref="A10:A13"/>
    <mergeCell ref="B10:B13"/>
    <mergeCell ref="F12:J12"/>
    <mergeCell ref="A14:A17"/>
    <mergeCell ref="B14:B17"/>
    <mergeCell ref="E14:E15"/>
    <mergeCell ref="E16:E17"/>
    <mergeCell ref="A6:A8"/>
    <mergeCell ref="B6:B8"/>
    <mergeCell ref="C6:C8"/>
    <mergeCell ref="D6:D8"/>
    <mergeCell ref="E1:X1"/>
    <mergeCell ref="C5:R5"/>
    <mergeCell ref="D3:X3"/>
    <mergeCell ref="B18:X18"/>
    <mergeCell ref="B20:X20"/>
    <mergeCell ref="G6:X6"/>
    <mergeCell ref="G7:H7"/>
    <mergeCell ref="I7:J7"/>
    <mergeCell ref="K7:L7"/>
    <mergeCell ref="M7:N7"/>
    <mergeCell ref="O7:P7"/>
    <mergeCell ref="Q7:R7"/>
    <mergeCell ref="E6:E8"/>
    <mergeCell ref="S7:T7"/>
    <mergeCell ref="U7:V7"/>
    <mergeCell ref="W7:X7"/>
    <mergeCell ref="A86:X86"/>
    <mergeCell ref="A87:X87"/>
    <mergeCell ref="A88:X88"/>
    <mergeCell ref="A42:X42"/>
    <mergeCell ref="A46:X46"/>
    <mergeCell ref="A81:X81"/>
    <mergeCell ref="A82:X82"/>
    <mergeCell ref="A83:X83"/>
    <mergeCell ref="A84:X84"/>
    <mergeCell ref="A85:X85"/>
    <mergeCell ref="A70:X70"/>
    <mergeCell ref="A71:X71"/>
    <mergeCell ref="A72:X72"/>
    <mergeCell ref="A79:X79"/>
    <mergeCell ref="A80:X80"/>
    <mergeCell ref="A53:X53"/>
    <mergeCell ref="A45:X45"/>
    <mergeCell ref="A24:X24"/>
    <mergeCell ref="A32:X32"/>
    <mergeCell ref="A33:X33"/>
    <mergeCell ref="A34:X34"/>
    <mergeCell ref="A35:X35"/>
    <mergeCell ref="A36:X36"/>
    <mergeCell ref="A40:X40"/>
    <mergeCell ref="A41:X41"/>
    <mergeCell ref="A28:X28"/>
    <mergeCell ref="A29:X29"/>
    <mergeCell ref="A30:X30"/>
    <mergeCell ref="A31:X31"/>
    <mergeCell ref="A37:X37"/>
    <mergeCell ref="A38:X38"/>
    <mergeCell ref="A39:X39"/>
  </mergeCells>
  <pageMargins left="0.19685039370078741" right="0.19685039370078741" top="0.39370078740157483" bottom="0.19685039370078741" header="0.11811023622047245" footer="0.11811023622047245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Показатели МП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2022-04-04T04:31:10Z</dcterms:modified>
</cp:coreProperties>
</file>